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/>
  <xr:revisionPtr revIDLastSave="0" documentId="13_ncr:1_{25B1C1A3-6087-44EB-80B2-BAC357A63644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工数予実管理表" sheetId="5" r:id="rId1"/>
    <sheet name="予実グラフ" sheetId="7" r:id="rId2"/>
    <sheet name="Sheet3" sheetId="6" r:id="rId3"/>
    <sheet name="Sheet1" sheetId="8" r:id="rId4"/>
    <sheet name="Sheet2" sheetId="9" r:id="rId5"/>
  </sheets>
  <definedNames>
    <definedName name="_xlnm._FilterDatabase" localSheetId="3" hidden="1">Sheet1!$C$6:$J$102</definedName>
    <definedName name="_xlnm._FilterDatabase" localSheetId="0" hidden="1">工数予実管理表!$A$4:$BG$102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6" i="8" l="1"/>
  <c r="J47" i="8"/>
  <c r="J94" i="8"/>
  <c r="J95" i="8"/>
  <c r="J50" i="8"/>
  <c r="J51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93" i="8"/>
  <c r="J41" i="8"/>
  <c r="J42" i="8"/>
  <c r="J43" i="8"/>
  <c r="J80" i="8"/>
  <c r="J81" i="8"/>
  <c r="J52" i="8"/>
  <c r="J53" i="8"/>
  <c r="J54" i="8"/>
  <c r="J55" i="8"/>
  <c r="J56" i="8"/>
  <c r="J40" i="8"/>
  <c r="J86" i="8"/>
  <c r="J96" i="8"/>
  <c r="J97" i="8"/>
  <c r="J82" i="8"/>
  <c r="J62" i="8"/>
  <c r="J83" i="8"/>
  <c r="J98" i="8"/>
  <c r="J65" i="8"/>
  <c r="J66" i="8"/>
  <c r="J67" i="8"/>
  <c r="J99" i="8"/>
  <c r="J92" i="8"/>
  <c r="J102" i="8"/>
  <c r="J100" i="8"/>
  <c r="J72" i="8"/>
  <c r="J84" i="8"/>
  <c r="J44" i="8"/>
  <c r="J45" i="8"/>
  <c r="J48" i="8"/>
  <c r="J49" i="8"/>
  <c r="J57" i="8"/>
  <c r="J58" i="8"/>
  <c r="J59" i="8"/>
  <c r="J60" i="8"/>
  <c r="J61" i="8"/>
  <c r="J63" i="8"/>
  <c r="J64" i="8"/>
  <c r="J85" i="8"/>
  <c r="J101" i="8"/>
  <c r="J87" i="8"/>
  <c r="J88" i="8"/>
  <c r="J89" i="8"/>
  <c r="J90" i="8"/>
  <c r="J91" i="8"/>
  <c r="J68" i="8"/>
  <c r="J69" i="8"/>
  <c r="J70" i="8"/>
  <c r="J71" i="8"/>
  <c r="J73" i="8"/>
  <c r="J74" i="8"/>
  <c r="J75" i="8"/>
  <c r="J76" i="8"/>
  <c r="J77" i="8"/>
  <c r="J78" i="8"/>
  <c r="J79" i="8"/>
  <c r="J103" i="8"/>
  <c r="J104" i="8"/>
  <c r="J7" i="8"/>
  <c r="AB108" i="5"/>
  <c r="AC48" i="5"/>
  <c r="F43" i="6" s="1"/>
  <c r="AC49" i="5"/>
  <c r="F44" i="6" s="1"/>
  <c r="AC50" i="5"/>
  <c r="F45" i="6" s="1"/>
  <c r="AC51" i="5"/>
  <c r="F46" i="6" s="1"/>
  <c r="AC52" i="5"/>
  <c r="F47" i="6" s="1"/>
  <c r="AC53" i="5"/>
  <c r="F48" i="6" s="1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H3" i="7"/>
  <c r="I3" i="7"/>
  <c r="J3" i="7"/>
  <c r="K3" i="7"/>
  <c r="L3" i="7"/>
  <c r="M3" i="7"/>
  <c r="N3" i="7"/>
  <c r="O3" i="7"/>
  <c r="P3" i="7"/>
  <c r="Q3" i="7"/>
  <c r="R3" i="7"/>
  <c r="S3" i="7"/>
  <c r="T3" i="7"/>
  <c r="G3" i="7"/>
  <c r="F3" i="7"/>
  <c r="E3" i="7"/>
  <c r="AC42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3" i="5"/>
  <c r="AC44" i="5"/>
  <c r="AC45" i="5"/>
  <c r="AC46" i="5"/>
  <c r="AC47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9" i="5"/>
  <c r="F70" i="6" l="1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8" i="6"/>
  <c r="F21" i="6"/>
  <c r="F36" i="6"/>
  <c r="F41" i="6"/>
  <c r="F42" i="6"/>
  <c r="F52" i="6"/>
  <c r="F53" i="6"/>
  <c r="F55" i="6"/>
  <c r="F56" i="6"/>
  <c r="F58" i="6"/>
  <c r="F61" i="6"/>
  <c r="F64" i="6"/>
  <c r="F14" i="6" l="1"/>
  <c r="F15" i="6"/>
  <c r="F16" i="6"/>
  <c r="F17" i="6"/>
  <c r="F19" i="6"/>
  <c r="F20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7" i="6"/>
  <c r="F38" i="6"/>
  <c r="F39" i="6"/>
  <c r="F40" i="6"/>
  <c r="F49" i="6"/>
  <c r="F50" i="6"/>
  <c r="F51" i="6"/>
  <c r="F54" i="6"/>
  <c r="F57" i="6"/>
  <c r="F59" i="6"/>
  <c r="F60" i="6"/>
  <c r="F62" i="6"/>
  <c r="F63" i="6"/>
  <c r="F65" i="6"/>
  <c r="F66" i="6"/>
  <c r="F67" i="6"/>
  <c r="F68" i="6"/>
  <c r="F69" i="6"/>
  <c r="F5" i="6"/>
  <c r="F6" i="6"/>
  <c r="F7" i="6"/>
  <c r="F8" i="6"/>
  <c r="F9" i="6"/>
  <c r="F10" i="6"/>
  <c r="F11" i="6"/>
  <c r="F12" i="6"/>
  <c r="F13" i="6"/>
  <c r="AD5" i="5"/>
  <c r="AD6" i="5" s="1"/>
  <c r="AD4" i="5"/>
  <c r="F101" i="6" l="1"/>
  <c r="C9" i="7"/>
  <c r="F4" i="6"/>
  <c r="AE5" i="5"/>
  <c r="AE6" i="5" s="1"/>
  <c r="K8" i="7" l="1"/>
  <c r="J8" i="7"/>
  <c r="G8" i="7"/>
  <c r="O8" i="7"/>
  <c r="Q8" i="7"/>
  <c r="H8" i="7"/>
  <c r="P8" i="7"/>
  <c r="I8" i="7"/>
  <c r="R8" i="7"/>
  <c r="S8" i="7"/>
  <c r="L8" i="7"/>
  <c r="T8" i="7"/>
  <c r="N8" i="7"/>
  <c r="M8" i="7"/>
  <c r="F8" i="7"/>
  <c r="AF5" i="5"/>
  <c r="AF6" i="5" s="1"/>
  <c r="AE4" i="5"/>
  <c r="AG5" i="5" l="1"/>
  <c r="AG4" i="5" s="1"/>
  <c r="AF4" i="5"/>
  <c r="AG6" i="5" l="1"/>
  <c r="AH5" i="5"/>
  <c r="AH4" i="5" s="1"/>
  <c r="AH6" i="5" l="1"/>
  <c r="AI5" i="5"/>
  <c r="AI6" i="5" s="1"/>
  <c r="AJ5" i="5" l="1"/>
  <c r="AJ4" i="5" s="1"/>
  <c r="AI4" i="5"/>
  <c r="AK5" i="5" l="1"/>
  <c r="AK6" i="5" s="1"/>
  <c r="AJ6" i="5"/>
  <c r="AK4" i="5" l="1"/>
  <c r="AL5" i="5"/>
  <c r="AL6" i="5" s="1"/>
  <c r="AM5" i="5" l="1"/>
  <c r="AL4" i="5"/>
  <c r="AM6" i="5"/>
  <c r="AM4" i="5"/>
  <c r="AN5" i="5"/>
  <c r="AN6" i="5" l="1"/>
  <c r="AN4" i="5"/>
  <c r="AO5" i="5"/>
  <c r="AO6" i="5" l="1"/>
  <c r="AO4" i="5"/>
  <c r="AP5" i="5"/>
  <c r="AP4" i="5" l="1"/>
  <c r="AQ5" i="5"/>
  <c r="AP6" i="5"/>
  <c r="AQ4" i="5" l="1"/>
  <c r="AR5" i="5"/>
  <c r="AQ6" i="5"/>
  <c r="AR4" i="5" l="1"/>
  <c r="AS5" i="5"/>
  <c r="AR6" i="5"/>
  <c r="AT5" i="5" l="1"/>
  <c r="AS6" i="5"/>
  <c r="AS4" i="5"/>
  <c r="AU5" i="5" l="1"/>
  <c r="AT6" i="5"/>
  <c r="AT4" i="5"/>
  <c r="AU6" i="5" l="1"/>
  <c r="AU4" i="5"/>
  <c r="AV5" i="5"/>
  <c r="AV6" i="5" l="1"/>
  <c r="AV4" i="5"/>
  <c r="AW5" i="5"/>
  <c r="AW6" i="5" l="1"/>
  <c r="AW4" i="5"/>
  <c r="AX5" i="5"/>
  <c r="AX4" i="5" l="1"/>
  <c r="AY5" i="5"/>
  <c r="AX6" i="5"/>
  <c r="AY4" i="5" l="1"/>
  <c r="AZ5" i="5"/>
  <c r="AY6" i="5"/>
  <c r="AZ4" i="5" l="1"/>
  <c r="BA5" i="5"/>
  <c r="AZ6" i="5"/>
  <c r="BB5" i="5" l="1"/>
  <c r="BA6" i="5"/>
  <c r="BA4" i="5"/>
  <c r="BC5" i="5" l="1"/>
  <c r="BB6" i="5"/>
  <c r="BB4" i="5"/>
  <c r="BC6" i="5" l="1"/>
  <c r="BC4" i="5"/>
  <c r="BD5" i="5"/>
  <c r="BD6" i="5" l="1"/>
  <c r="BD4" i="5"/>
  <c r="BE5" i="5"/>
  <c r="BE6" i="5" l="1"/>
  <c r="BE4" i="5"/>
  <c r="BF5" i="5"/>
  <c r="BF4" i="5" l="1"/>
  <c r="BG5" i="5"/>
  <c r="BF6" i="5"/>
  <c r="BG4" i="5" l="1"/>
  <c r="BG6" i="5"/>
</calcChain>
</file>

<file path=xl/sharedStrings.xml><?xml version="1.0" encoding="utf-8"?>
<sst xmlns="http://schemas.openxmlformats.org/spreadsheetml/2006/main" count="889" uniqueCount="175">
  <si>
    <t>プロジェクト名</t>
    <rPh sb="6" eb="7">
      <t>メイ</t>
    </rPh>
    <phoneticPr fontId="1"/>
  </si>
  <si>
    <t>Amateur Programmers</t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</si>
  <si>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</si>
  <si>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</si>
  <si>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</si>
  <si>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タスク</t>
    <phoneticPr fontId="1"/>
  </si>
  <si>
    <t>担当者</t>
    <rPh sb="0" eb="3">
      <t>タントウシャ</t>
    </rPh>
    <phoneticPr fontId="1"/>
  </si>
  <si>
    <t>予定</t>
    <rPh sb="0" eb="2">
      <t>ヨテイ</t>
    </rPh>
    <phoneticPr fontId="1"/>
  </si>
  <si>
    <t>ステータス</t>
    <phoneticPr fontId="1"/>
  </si>
  <si>
    <t>カテゴリ</t>
    <phoneticPr fontId="1"/>
  </si>
  <si>
    <t>完了</t>
  </si>
  <si>
    <t>篠崎</t>
  </si>
  <si>
    <t>永田</t>
    <rPh sb="0" eb="2">
      <t>ナガタ</t>
    </rPh>
    <phoneticPr fontId="1"/>
  </si>
  <si>
    <t>プログラミング</t>
    <phoneticPr fontId="1"/>
  </si>
  <si>
    <t>永田</t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</si>
  <si>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</si>
  <si>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</si>
  <si>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</si>
  <si>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jsp</t>
    <phoneticPr fontId="1"/>
  </si>
  <si>
    <t>斎藤</t>
    <phoneticPr fontId="1"/>
  </si>
  <si>
    <t>Home.jsp</t>
  </si>
  <si>
    <t>Login.jsp</t>
  </si>
  <si>
    <t>Account.jsp</t>
  </si>
  <si>
    <t>Schedule.jsp</t>
  </si>
  <si>
    <t>Calendar.jsp</t>
  </si>
  <si>
    <t>GoalRegist.jsp</t>
  </si>
  <si>
    <t>TaskRegist.jsp</t>
  </si>
  <si>
    <t>Achieve.jsp</t>
  </si>
  <si>
    <t>Explanation.jsp</t>
  </si>
  <si>
    <t>鈴木</t>
    <phoneticPr fontId="1"/>
  </si>
  <si>
    <t>勝又</t>
    <rPh sb="0" eb="2">
      <t>カツマタ</t>
    </rPh>
    <phoneticPr fontId="1"/>
  </si>
  <si>
    <t>IdpwDao.java</t>
  </si>
  <si>
    <t>DaysDao.java</t>
  </si>
  <si>
    <t>LgDao.java</t>
  </si>
  <si>
    <t>SgDao.java</t>
  </si>
  <si>
    <t>TodotbDao.java</t>
  </si>
  <si>
    <t>TasktbDao.java</t>
  </si>
  <si>
    <t>MemotbDao.java</t>
  </si>
  <si>
    <t>Idpw.java</t>
  </si>
  <si>
    <t>Days.java</t>
  </si>
  <si>
    <t>Lg.java</t>
  </si>
  <si>
    <t>Sg.java</t>
  </si>
  <si>
    <t>Todo.java</t>
  </si>
  <si>
    <t>Task.java</t>
  </si>
  <si>
    <t>Memo.java</t>
  </si>
  <si>
    <t>User.java</t>
  </si>
  <si>
    <t>Achieve.java</t>
  </si>
  <si>
    <t>Result.java</t>
  </si>
  <si>
    <t>篠崎</t>
    <phoneticPr fontId="1"/>
  </si>
  <si>
    <t>HomeServlet.java</t>
  </si>
  <si>
    <t>LoginServlet.java</t>
  </si>
  <si>
    <t>AccountServlet.java</t>
  </si>
  <si>
    <t>ScheduleServlet.java</t>
  </si>
  <si>
    <t>CalendarServlet.java</t>
  </si>
  <si>
    <t>GoalRegistServlet.java</t>
  </si>
  <si>
    <t>TaskRegistServlet.java</t>
  </si>
  <si>
    <t>AchieveServlet.java</t>
  </si>
  <si>
    <t>ExplanationServlet.java</t>
  </si>
  <si>
    <t>common.js</t>
  </si>
  <si>
    <t>home.js</t>
  </si>
  <si>
    <t>login.js</t>
  </si>
  <si>
    <t>account.js</t>
  </si>
  <si>
    <t>schedule.js</t>
  </si>
  <si>
    <t>goal_regist.js</t>
  </si>
  <si>
    <t>task_regist.js</t>
  </si>
  <si>
    <t>achieve.js</t>
  </si>
  <si>
    <t>explanation.js</t>
  </si>
  <si>
    <t>common.css</t>
  </si>
  <si>
    <t>home.css</t>
  </si>
  <si>
    <t>login.css</t>
  </si>
  <si>
    <t>account.css</t>
  </si>
  <si>
    <t>schedule.css</t>
  </si>
  <si>
    <t>calendar.css</t>
    <phoneticPr fontId="1"/>
  </si>
  <si>
    <t>goal_regist.css</t>
  </si>
  <si>
    <t>task_regist.css</t>
  </si>
  <si>
    <t>achieve.css</t>
  </si>
  <si>
    <t>完了</t>
    <phoneticPr fontId="1"/>
  </si>
  <si>
    <t>calendar.js</t>
    <phoneticPr fontId="1"/>
  </si>
  <si>
    <t>新規追加</t>
    <rPh sb="0" eb="2">
      <t>シンキ</t>
    </rPh>
    <rPh sb="2" eb="4">
      <t>ツイカ</t>
    </rPh>
    <phoneticPr fontId="1"/>
  </si>
  <si>
    <t>TodoRejist.jsp</t>
    <phoneticPr fontId="1"/>
  </si>
  <si>
    <t>AccountID.jsp</t>
    <phoneticPr fontId="1"/>
  </si>
  <si>
    <t>NextMonthServlet.java</t>
    <phoneticPr fontId="1"/>
  </si>
  <si>
    <t>LastMonthServlet.java</t>
    <phoneticPr fontId="1"/>
  </si>
  <si>
    <t>新規追加</t>
    <rPh sb="0" eb="4">
      <t>シンキツイカ</t>
    </rPh>
    <phoneticPr fontId="1"/>
  </si>
  <si>
    <t>todo_regist.js</t>
    <phoneticPr fontId="1"/>
  </si>
  <si>
    <t>todo_regist.css</t>
    <phoneticPr fontId="1"/>
  </si>
  <si>
    <t>AccountID.css</t>
    <phoneticPr fontId="1"/>
  </si>
  <si>
    <t>工数</t>
    <rPh sb="0" eb="2">
      <t>コウスウ</t>
    </rPh>
    <phoneticPr fontId="1"/>
  </si>
  <si>
    <t>進捗率</t>
    <rPh sb="0" eb="3">
      <t>シンチョクリツ</t>
    </rPh>
    <phoneticPr fontId="1"/>
  </si>
  <si>
    <t>ファイル形式</t>
    <rPh sb="4" eb="6">
      <t>ケイシキ</t>
    </rPh>
    <phoneticPr fontId="1"/>
  </si>
  <si>
    <t>ホーム画面用</t>
    <rPh sb="3" eb="6">
      <t>ガメンヨウ</t>
    </rPh>
    <phoneticPr fontId="1"/>
  </si>
  <si>
    <t>ログイン画面用</t>
    <rPh sb="4" eb="7">
      <t>ガメンヨウ</t>
    </rPh>
    <phoneticPr fontId="1"/>
  </si>
  <si>
    <t>１日のスケジュール用</t>
    <rPh sb="1" eb="2">
      <t>ニチ</t>
    </rPh>
    <rPh sb="9" eb="10">
      <t>ヨウ</t>
    </rPh>
    <phoneticPr fontId="1"/>
  </si>
  <si>
    <t>カレンダー画面用</t>
    <rPh sb="5" eb="8">
      <t>ガメンヨウ</t>
    </rPh>
    <phoneticPr fontId="1"/>
  </si>
  <si>
    <t>タスク記入画面用</t>
    <rPh sb="3" eb="8">
      <t>キニュウガメンヨウ</t>
    </rPh>
    <phoneticPr fontId="1"/>
  </si>
  <si>
    <t>説明画面用</t>
    <rPh sb="0" eb="5">
      <t>セツメイガメンヨウ</t>
    </rPh>
    <phoneticPr fontId="1"/>
  </si>
  <si>
    <t>Todo画面用</t>
    <rPh sb="4" eb="7">
      <t>ガメンヨウ</t>
    </rPh>
    <phoneticPr fontId="1"/>
  </si>
  <si>
    <t>ID表示用</t>
    <rPh sb="2" eb="4">
      <t>ヒョウジ</t>
    </rPh>
    <rPh sb="4" eb="5">
      <t>ヨウ</t>
    </rPh>
    <phoneticPr fontId="1"/>
  </si>
  <si>
    <t>Idｐｗ用</t>
    <rPh sb="4" eb="5">
      <t>ヨウ</t>
    </rPh>
    <phoneticPr fontId="1"/>
  </si>
  <si>
    <t>日付データ用</t>
    <rPh sb="0" eb="2">
      <t>ヒヅケ</t>
    </rPh>
    <rPh sb="5" eb="6">
      <t>ヨウ</t>
    </rPh>
    <phoneticPr fontId="1"/>
  </si>
  <si>
    <t>ログインデータ用</t>
    <rPh sb="7" eb="8">
      <t>ヨウ</t>
    </rPh>
    <phoneticPr fontId="1"/>
  </si>
  <si>
    <t>短期目標データ用</t>
    <rPh sb="0" eb="4">
      <t>タンキモクヒョウ</t>
    </rPh>
    <rPh sb="7" eb="8">
      <t>ヨウ</t>
    </rPh>
    <phoneticPr fontId="1"/>
  </si>
  <si>
    <t>Todoデータベース用</t>
    <rPh sb="10" eb="11">
      <t>ヨウ</t>
    </rPh>
    <phoneticPr fontId="1"/>
  </si>
  <si>
    <t>タスクデータ用</t>
    <rPh sb="6" eb="7">
      <t>ヨウ</t>
    </rPh>
    <phoneticPr fontId="1"/>
  </si>
  <si>
    <t>月データ用</t>
    <rPh sb="0" eb="1">
      <t>ツキ</t>
    </rPh>
    <rPh sb="4" eb="5">
      <t>ヨウ</t>
    </rPh>
    <phoneticPr fontId="1"/>
  </si>
  <si>
    <t>ＩＤｐｗ用</t>
    <rPh sb="4" eb="5">
      <t>ヨウ</t>
    </rPh>
    <phoneticPr fontId="1"/>
  </si>
  <si>
    <t>タスク画面用</t>
    <rPh sb="3" eb="6">
      <t>ガメンヨウ</t>
    </rPh>
    <phoneticPr fontId="1"/>
  </si>
  <si>
    <t>メモ画面用</t>
    <rPh sb="2" eb="5">
      <t>ガメンヨウ</t>
    </rPh>
    <phoneticPr fontId="1"/>
  </si>
  <si>
    <t>ユーザー画面用</t>
    <rPh sb="4" eb="7">
      <t>ガメンヨウ</t>
    </rPh>
    <phoneticPr fontId="1"/>
  </si>
  <si>
    <t>結果表示画面用</t>
    <rPh sb="0" eb="7">
      <t>ケッカヒョウジガメンヨウ</t>
    </rPh>
    <phoneticPr fontId="1"/>
  </si>
  <si>
    <t>アカウント画面用</t>
    <rPh sb="5" eb="8">
      <t>ガメンヨウ</t>
    </rPh>
    <phoneticPr fontId="1"/>
  </si>
  <si>
    <t>１日のスケジュール画面用</t>
    <rPh sb="1" eb="2">
      <t>ニチ</t>
    </rPh>
    <rPh sb="9" eb="12">
      <t>ガメンヨウ</t>
    </rPh>
    <phoneticPr fontId="1"/>
  </si>
  <si>
    <t>次月画面用</t>
    <rPh sb="0" eb="5">
      <t>ジゲツガメンヨウ</t>
    </rPh>
    <phoneticPr fontId="1"/>
  </si>
  <si>
    <t>前月画面用</t>
    <rPh sb="0" eb="4">
      <t>ゼンゲツガメン</t>
    </rPh>
    <rPh sb="4" eb="5">
      <t>ヨウ</t>
    </rPh>
    <phoneticPr fontId="1"/>
  </si>
  <si>
    <t>todo画面用</t>
    <rPh sb="4" eb="7">
      <t>ガメンヨウ</t>
    </rPh>
    <phoneticPr fontId="1"/>
  </si>
  <si>
    <t>作業名</t>
    <rPh sb="0" eb="3">
      <t>サギョウメイ</t>
    </rPh>
    <phoneticPr fontId="1"/>
  </si>
  <si>
    <t>完了</t>
    <rPh sb="0" eb="2">
      <t>カンリョウ</t>
    </rPh>
    <phoneticPr fontId="1"/>
  </si>
  <si>
    <t>未着手</t>
    <rPh sb="0" eb="3">
      <t>ミチャクシュ</t>
    </rPh>
    <phoneticPr fontId="1"/>
  </si>
  <si>
    <t>全体の動作確認</t>
    <rPh sb="0" eb="2">
      <t>ゼンタイ</t>
    </rPh>
    <rPh sb="3" eb="7">
      <t>ドウサカクニン</t>
    </rPh>
    <phoneticPr fontId="1"/>
  </si>
  <si>
    <t>発表会</t>
    <phoneticPr fontId="1"/>
  </si>
  <si>
    <t>発表準備</t>
    <rPh sb="0" eb="2">
      <t>ハッピョウ</t>
    </rPh>
    <rPh sb="2" eb="4">
      <t>ジュンビ</t>
    </rPh>
    <phoneticPr fontId="1"/>
  </si>
  <si>
    <t>新規登録画面用</t>
    <rPh sb="0" eb="7">
      <t>シンキトウロクガメンヨウ</t>
    </rPh>
    <phoneticPr fontId="1"/>
  </si>
  <si>
    <t>達成度入力表示用</t>
    <rPh sb="0" eb="7">
      <t>タッセイドニュウリョクヒョウジ</t>
    </rPh>
    <rPh sb="7" eb="8">
      <t>ヨウ</t>
    </rPh>
    <phoneticPr fontId="1"/>
  </si>
  <si>
    <t>達成度入力画面用</t>
    <rPh sb="0" eb="8">
      <t>タッセイドニュウリョクガメンヨウ</t>
    </rPh>
    <phoneticPr fontId="1"/>
  </si>
  <si>
    <t>目標入力画面用</t>
    <rPh sb="0" eb="7">
      <t>モクヒョウニュウリョクガメンヨウ</t>
    </rPh>
    <phoneticPr fontId="1"/>
  </si>
  <si>
    <t>達成度画面用</t>
    <rPh sb="0" eb="6">
      <t>タッセイドガメンヨウ</t>
    </rPh>
    <phoneticPr fontId="1"/>
  </si>
  <si>
    <t>共通部分用</t>
    <rPh sb="0" eb="5">
      <t>キョウツウブブンヨウ</t>
    </rPh>
    <phoneticPr fontId="1"/>
  </si>
  <si>
    <t>共通部分画面用</t>
    <rPh sb="0" eb="4">
      <t>キョウツウブブン</t>
    </rPh>
    <rPh sb="4" eb="7">
      <t>ガメンヨウ</t>
    </rPh>
    <phoneticPr fontId="1"/>
  </si>
  <si>
    <t>タスク入力画面用</t>
    <rPh sb="3" eb="8">
      <t>ニュウリョクガメンヨウ</t>
    </rPh>
    <phoneticPr fontId="1"/>
  </si>
  <si>
    <t>目標達成画面用</t>
    <rPh sb="0" eb="2">
      <t>モクヒョウ</t>
    </rPh>
    <rPh sb="2" eb="7">
      <t>タッセイガメンヨウ</t>
    </rPh>
    <phoneticPr fontId="1"/>
  </si>
  <si>
    <t>新規登録ID表示画面用</t>
    <rPh sb="0" eb="4">
      <t>シンキトウロク</t>
    </rPh>
    <rPh sb="6" eb="11">
      <t>ヒョウジガメンヨウ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</si>
  <si>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</si>
  <si>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</si>
  <si>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</si>
  <si>
    <t>木</t>
  </si>
  <si>
    <t>金</t>
  </si>
  <si>
    <t>土</t>
  </si>
  <si>
    <t>日</t>
  </si>
  <si>
    <t>月</t>
  </si>
  <si>
    <t>火</t>
  </si>
  <si>
    <t>予定進捗率</t>
    <rPh sb="0" eb="5">
      <t>ヨテイシンチョクリツ</t>
    </rPh>
    <phoneticPr fontId="1"/>
  </si>
  <si>
    <t>総工数</t>
    <rPh sb="0" eb="3">
      <t>ソウコウスウ</t>
    </rPh>
    <phoneticPr fontId="1"/>
  </si>
  <si>
    <t>当日工数</t>
    <rPh sb="0" eb="2">
      <t>トウジツ</t>
    </rPh>
    <rPh sb="2" eb="4">
      <t>コウスウ</t>
    </rPh>
    <phoneticPr fontId="1"/>
  </si>
  <si>
    <t>工数積算</t>
    <rPh sb="0" eb="2">
      <t>コウスウ</t>
    </rPh>
    <rPh sb="2" eb="4">
      <t>セキサン</t>
    </rPh>
    <phoneticPr fontId="1"/>
  </si>
  <si>
    <t>工数積算＝（（工数:人日）ｘ（各進捗率））ｘ全部</t>
    <rPh sb="0" eb="4">
      <t>コウスウセキサン</t>
    </rPh>
    <rPh sb="7" eb="9">
      <t>コウスウ</t>
    </rPh>
    <rPh sb="10" eb="12">
      <t>ニンニチ</t>
    </rPh>
    <rPh sb="15" eb="16">
      <t>カク</t>
    </rPh>
    <rPh sb="16" eb="19">
      <t>シンチョクリツ</t>
    </rPh>
    <rPh sb="22" eb="24">
      <t>ゼンブ</t>
    </rPh>
    <phoneticPr fontId="1"/>
  </si>
  <si>
    <t>当日工数＝当日作業した工数</t>
    <rPh sb="0" eb="4">
      <t>トウジツコウスウ</t>
    </rPh>
    <rPh sb="5" eb="9">
      <t>トウジツサギョウ</t>
    </rPh>
    <rPh sb="11" eb="13">
      <t>コウスウ</t>
    </rPh>
    <phoneticPr fontId="1"/>
  </si>
  <si>
    <t>進捗率＝（工数積算）/（総工数）</t>
    <rPh sb="0" eb="3">
      <t>シンチョクリツ</t>
    </rPh>
    <rPh sb="5" eb="7">
      <t>コウスウ</t>
    </rPh>
    <rPh sb="7" eb="9">
      <t>セキサン</t>
    </rPh>
    <rPh sb="12" eb="15">
      <t>ソウコウスウ</t>
    </rPh>
    <phoneticPr fontId="1"/>
  </si>
  <si>
    <t>予定進捗率＝予定されている進捗率</t>
    <rPh sb="0" eb="5">
      <t>ヨテイシンチョクリツ</t>
    </rPh>
    <rPh sb="6" eb="8">
      <t>ヨテイ</t>
    </rPh>
    <rPh sb="13" eb="16">
      <t>シンチョクリツ</t>
    </rPh>
    <phoneticPr fontId="1"/>
  </si>
  <si>
    <t>これにはテストや最終チェックの工数が入ってませんが</t>
    <rPh sb="8" eb="10">
      <t>サイシュウ</t>
    </rPh>
    <rPh sb="15" eb="17">
      <t>コウスウ</t>
    </rPh>
    <rPh sb="18" eb="19">
      <t>ハイ</t>
    </rPh>
    <phoneticPr fontId="1"/>
  </si>
  <si>
    <t>実際はテストなども入れた総工数で計算してください</t>
    <rPh sb="0" eb="2">
      <t>ジッサイ</t>
    </rPh>
    <rPh sb="9" eb="10">
      <t>イ</t>
    </rPh>
    <rPh sb="12" eb="15">
      <t>ソウコウスウ</t>
    </rPh>
    <rPh sb="16" eb="18">
      <t>ケイサン</t>
    </rPh>
    <phoneticPr fontId="1"/>
  </si>
  <si>
    <t>工数積算は実際のみなさんの表から取り出して計算ください</t>
    <rPh sb="0" eb="2">
      <t>コウスウ</t>
    </rPh>
    <rPh sb="2" eb="4">
      <t>セキサン</t>
    </rPh>
    <rPh sb="5" eb="7">
      <t>ジッサイ</t>
    </rPh>
    <rPh sb="13" eb="14">
      <t>ヒョウ</t>
    </rPh>
    <rPh sb="16" eb="17">
      <t>ト</t>
    </rPh>
    <rPh sb="18" eb="19">
      <t>ダ</t>
    </rPh>
    <rPh sb="21" eb="23">
      <t>ケイサン</t>
    </rPh>
    <phoneticPr fontId="1"/>
  </si>
  <si>
    <t>目標入力画面用</t>
    <rPh sb="0" eb="2">
      <t>モクヒョウ</t>
    </rPh>
    <rPh sb="2" eb="4">
      <t>ニュウリョク</t>
    </rPh>
    <rPh sb="4" eb="6">
      <t>ガメン</t>
    </rPh>
    <rPh sb="6" eb="7">
      <t>ヨウ</t>
    </rPh>
    <phoneticPr fontId="1"/>
  </si>
  <si>
    <t>Memo.java</t>
    <phoneticPr fontId="1"/>
  </si>
  <si>
    <t>User.java</t>
    <phoneticPr fontId="1"/>
  </si>
  <si>
    <t>目標入力画面用</t>
    <rPh sb="0" eb="2">
      <t>モクヒョウ</t>
    </rPh>
    <rPh sb="2" eb="4">
      <t>ニュウリョク</t>
    </rPh>
    <rPh sb="4" eb="7">
      <t>ガメンヨウ</t>
    </rPh>
    <phoneticPr fontId="1"/>
  </si>
  <si>
    <t>TaskNextDayServlet.java</t>
    <phoneticPr fontId="1"/>
  </si>
  <si>
    <t>TaskLastDayServlet.java</t>
    <phoneticPr fontId="1"/>
  </si>
  <si>
    <t>ScheduleNextDayServlet.java</t>
    <phoneticPr fontId="1"/>
  </si>
  <si>
    <t>ScheduleLastDayServlet.java</t>
    <phoneticPr fontId="1"/>
  </si>
  <si>
    <t>AchieveServlet.java</t>
    <phoneticPr fontId="1"/>
  </si>
  <si>
    <t>AchieveNextMonthServlet.java</t>
    <phoneticPr fontId="1"/>
  </si>
  <si>
    <t>AchieveLastMonthServlet.java</t>
    <phoneticPr fontId="1"/>
  </si>
  <si>
    <t>やっていないことリスト</t>
    <phoneticPr fontId="1"/>
  </si>
  <si>
    <t>やれたらいいよねリスト</t>
    <phoneticPr fontId="1"/>
  </si>
  <si>
    <t>HTMLの共通部分を全ページで統一させる</t>
    <rPh sb="5" eb="9">
      <t>キョウツウブブン</t>
    </rPh>
    <rPh sb="10" eb="11">
      <t>ゼン</t>
    </rPh>
    <rPh sb="15" eb="17">
      <t>トウイツ</t>
    </rPh>
    <phoneticPr fontId="1"/>
  </si>
  <si>
    <t>ログアウトサーブレットの作成</t>
    <rPh sb="12" eb="14">
      <t>サクセイ</t>
    </rPh>
    <phoneticPr fontId="1"/>
  </si>
  <si>
    <t>ログアウト前に達成度入力の確認</t>
    <rPh sb="5" eb="6">
      <t>マエ</t>
    </rPh>
    <rPh sb="7" eb="12">
      <t>タッセイドニュウリョク</t>
    </rPh>
    <rPh sb="13" eb="15">
      <t>カクニン</t>
    </rPh>
    <phoneticPr fontId="1"/>
  </si>
  <si>
    <t>達成度に応じて成長するなにか</t>
    <rPh sb="0" eb="3">
      <t>タッセイド</t>
    </rPh>
    <rPh sb="4" eb="5">
      <t>オウ</t>
    </rPh>
    <rPh sb="7" eb="9">
      <t>セイチョウ</t>
    </rPh>
    <phoneticPr fontId="1"/>
  </si>
  <si>
    <t>新規登録を試す</t>
    <rPh sb="0" eb="4">
      <t>シンキトウロク</t>
    </rPh>
    <rPh sb="5" eb="6">
      <t>タメ</t>
    </rPh>
    <phoneticPr fontId="1"/>
  </si>
  <si>
    <t>ユーザー名、ログイン日数の表示</t>
    <rPh sb="4" eb="5">
      <t>メイ</t>
    </rPh>
    <rPh sb="10" eb="12">
      <t>ニッスウ</t>
    </rPh>
    <rPh sb="13" eb="15">
      <t>ヒョウジ</t>
    </rPh>
    <phoneticPr fontId="1"/>
  </si>
  <si>
    <t>webアプリの色味の統一</t>
    <rPh sb="7" eb="9">
      <t>イロミ</t>
    </rPh>
    <rPh sb="10" eb="12">
      <t>トウイツ</t>
    </rPh>
    <phoneticPr fontId="1"/>
  </si>
  <si>
    <t>タイトルはあれで確定ですか？</t>
    <rPh sb="8" eb="10">
      <t>カクテイ</t>
    </rPh>
    <phoneticPr fontId="1"/>
  </si>
  <si>
    <t>「登録しました」とか、「この内容でいいですか」的なポップアップ表示</t>
    <rPh sb="1" eb="3">
      <t>トウロク</t>
    </rPh>
    <rPh sb="14" eb="16">
      <t>ナイヨウ</t>
    </rPh>
    <rPh sb="23" eb="24">
      <t>テキ</t>
    </rPh>
    <rPh sb="31" eb="33">
      <t>ヒョウジ</t>
    </rPh>
    <phoneticPr fontId="1"/>
  </si>
  <si>
    <t>ログイン日数に応じてログイン時の言葉変化</t>
    <rPh sb="4" eb="6">
      <t>ニッスウ</t>
    </rPh>
    <rPh sb="7" eb="8">
      <t>オウ</t>
    </rPh>
    <rPh sb="14" eb="15">
      <t>ジ</t>
    </rPh>
    <rPh sb="16" eb="18">
      <t>コトバ</t>
    </rPh>
    <rPh sb="18" eb="20">
      <t>ヘンカ</t>
    </rPh>
    <phoneticPr fontId="1"/>
  </si>
  <si>
    <t>使っている動画を撮影する</t>
    <rPh sb="0" eb="1">
      <t>ツカ</t>
    </rPh>
    <rPh sb="5" eb="7">
      <t>ドウガ</t>
    </rPh>
    <rPh sb="8" eb="10">
      <t>サツエイ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</si>
</sst>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7" formatCode="d"/>
    <numFmt numFmtId="178" formatCode="m/d"/>
    <numFmt numFmtId="179" formatCode="m"/>
    <numFmt numFmtId="180" formatCode="0.0%"/>
  </numFmts>
  <fonts count="13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i/>
      <sz val="10"/>
      <color theme="1"/>
      <name val="メイリオ"/>
      <family val="3"/>
      <charset val="128"/>
    </font>
    <font>
      <sz val="10"/>
      <color rgb="FFFF0000"/>
      <name val="メイリオ"/>
      <family val="3"/>
      <charset val="128"/>
    </font>
    <font>
      <sz val="10"/>
      <name val="メイリオ"/>
      <family val="3"/>
      <charset val="128"/>
    </font>
    <font>
      <sz val="10"/>
      <color theme="1"/>
      <name val="Meiryo UI"/>
      <family val="2"/>
      <charset val="128"/>
    </font>
    <font>
      <sz val="10"/>
      <color rgb="FFFF0000"/>
      <name val="Meiryo UI"/>
      <family val="2"/>
      <charset val="128"/>
    </font>
    <font>
      <sz val="8"/>
      <color theme="1"/>
      <name val="Meiryo UI"/>
      <family val="2"/>
      <charset val="128"/>
    </font>
    <font>
      <sz val="12"/>
      <color rgb="FF1D1C1D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8D1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8BAF1"/>
        <bgColor indexed="64"/>
      </patternFill>
    </fill>
    <fill>
      <patternFill patternType="solid">
        <fgColor rgb="FF7C505F"/>
        <bgColor indexed="64"/>
      </patternFill>
    </fill>
    <fill>
      <patternFill patternType="solid">
        <fgColor rgb="FFFEFFD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rgb="FF000000"/>
      </top>
      <bottom style="thin">
        <color theme="0" tint="-0.499984740745262"/>
      </bottom>
      <diagonal/>
    </border>
    <border>
      <left/>
      <right/>
      <top style="medium">
        <color rgb="FF000000"/>
      </top>
      <bottom style="thin">
        <color theme="0" tint="-0.499984740745262"/>
      </bottom>
      <diagonal/>
    </border>
    <border>
      <left/>
      <right style="medium">
        <color rgb="FF000000"/>
      </right>
      <top style="medium">
        <color rgb="FF000000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 tint="-0.499984740745262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theme="0" tint="-0.499984740745262"/>
      </right>
      <top style="medium">
        <color rgb="FF000000"/>
      </top>
      <bottom/>
      <diagonal/>
    </border>
  </borders>
  <cellStyleXfs count="2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22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177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9" fontId="2" fillId="0" borderId="14" xfId="0" applyNumberFormat="1" applyFont="1" applyBorder="1" applyAlignment="1">
      <alignment horizontal="center" vertical="center"/>
    </xf>
    <xf numFmtId="179" fontId="2" fillId="0" borderId="15" xfId="0" applyNumberFormat="1" applyFont="1" applyBorder="1" applyAlignment="1">
      <alignment horizontal="center" vertical="center"/>
    </xf>
    <xf numFmtId="177" fontId="4" fillId="0" borderId="1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>
      <alignment vertical="center"/>
    </xf>
    <xf numFmtId="177" fontId="4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10" borderId="1" xfId="0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2" fillId="12" borderId="1" xfId="0" applyFont="1" applyFill="1" applyBorder="1">
      <alignment vertical="center"/>
    </xf>
    <xf numFmtId="0" fontId="2" fillId="13" borderId="1" xfId="0" applyFont="1" applyFill="1" applyBorder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9" borderId="1" xfId="0" applyFont="1" applyFill="1" applyBorder="1" applyAlignment="1">
      <alignment horizontal="left" vertical="center" indent="1"/>
    </xf>
    <xf numFmtId="178" fontId="2" fillId="0" borderId="1" xfId="0" applyNumberFormat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indent="1"/>
    </xf>
    <xf numFmtId="0" fontId="2" fillId="14" borderId="1" xfId="0" applyFont="1" applyFill="1" applyBorder="1" applyAlignment="1">
      <alignment horizontal="left" vertical="center" indent="1"/>
    </xf>
    <xf numFmtId="0" fontId="2" fillId="7" borderId="1" xfId="0" applyFont="1" applyFill="1" applyBorder="1" applyAlignment="1">
      <alignment horizontal="left" vertical="center" indent="1"/>
    </xf>
    <xf numFmtId="9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indent="1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2" fillId="16" borderId="1" xfId="0" applyFont="1" applyFill="1" applyBorder="1" applyAlignment="1">
      <alignment horizontal="left" vertical="center" indent="1"/>
    </xf>
    <xf numFmtId="0" fontId="2" fillId="6" borderId="1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78" fontId="2" fillId="0" borderId="8" xfId="0" applyNumberFormat="1" applyFont="1" applyBorder="1" applyAlignment="1">
      <alignment horizontal="center" vertical="center"/>
    </xf>
    <xf numFmtId="178" fontId="2" fillId="0" borderId="9" xfId="0" applyNumberFormat="1" applyFont="1" applyBorder="1" applyAlignment="1">
      <alignment horizontal="center" vertical="center"/>
    </xf>
    <xf numFmtId="178" fontId="2" fillId="0" borderId="10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left" vertical="center" inden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2" fillId="16" borderId="9" xfId="0" applyFont="1" applyFill="1" applyBorder="1" applyAlignment="1">
      <alignment horizontal="left" vertical="center" indent="1"/>
    </xf>
    <xf numFmtId="0" fontId="2" fillId="16" borderId="10" xfId="0" applyFont="1" applyFill="1" applyBorder="1" applyAlignment="1">
      <alignment horizontal="left" vertical="center" indent="1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>
      <alignment vertical="center"/>
    </xf>
    <xf numFmtId="0" fontId="2" fillId="0" borderId="22" xfId="0" applyFont="1" applyBorder="1">
      <alignment vertical="center"/>
    </xf>
    <xf numFmtId="0" fontId="4" fillId="0" borderId="22" xfId="0" applyFont="1" applyBorder="1">
      <alignment vertical="center"/>
    </xf>
    <xf numFmtId="0" fontId="6" fillId="0" borderId="22" xfId="0" applyFont="1" applyBorder="1">
      <alignment vertical="center"/>
    </xf>
    <xf numFmtId="0" fontId="2" fillId="0" borderId="25" xfId="0" applyFont="1" applyBorder="1">
      <alignment vertical="center"/>
    </xf>
    <xf numFmtId="0" fontId="2" fillId="0" borderId="29" xfId="0" applyFont="1" applyBorder="1">
      <alignment vertical="center"/>
    </xf>
    <xf numFmtId="0" fontId="2" fillId="0" borderId="26" xfId="0" applyFont="1" applyBorder="1">
      <alignment vertical="center"/>
    </xf>
    <xf numFmtId="0" fontId="7" fillId="0" borderId="8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9" fontId="0" fillId="0" borderId="0" xfId="0" applyNumberFormat="1">
      <alignment vertical="center"/>
    </xf>
    <xf numFmtId="0" fontId="8" fillId="0" borderId="1" xfId="0" applyFont="1" applyBorder="1" applyAlignment="1">
      <alignment horizontal="center" vertical="center"/>
    </xf>
    <xf numFmtId="9" fontId="0" fillId="0" borderId="0" xfId="1" applyFont="1">
      <alignment vertical="center"/>
    </xf>
    <xf numFmtId="0" fontId="0" fillId="0" borderId="22" xfId="0" applyBorder="1">
      <alignment vertical="center"/>
    </xf>
    <xf numFmtId="9" fontId="0" fillId="0" borderId="22" xfId="1" applyFont="1" applyBorder="1">
      <alignment vertical="center"/>
    </xf>
    <xf numFmtId="0" fontId="2" fillId="0" borderId="3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8" xfId="0" applyFont="1" applyFill="1" applyBorder="1" applyAlignment="1">
      <alignment horizontal="left" vertical="center" indent="1"/>
    </xf>
    <xf numFmtId="0" fontId="2" fillId="7" borderId="8" xfId="0" applyFont="1" applyFill="1" applyBorder="1" applyAlignment="1">
      <alignment horizontal="left" vertical="center" indent="1"/>
    </xf>
    <xf numFmtId="0" fontId="2" fillId="8" borderId="8" xfId="0" applyFont="1" applyFill="1" applyBorder="1" applyAlignment="1">
      <alignment horizontal="left" vertical="center" indent="1"/>
    </xf>
    <xf numFmtId="178" fontId="2" fillId="0" borderId="22" xfId="0" applyNumberFormat="1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78" fontId="2" fillId="0" borderId="29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2" fillId="0" borderId="22" xfId="0" applyFont="1" applyBorder="1" applyAlignment="1">
      <alignment horizontal="left" vertical="center" indent="1"/>
    </xf>
    <xf numFmtId="0" fontId="2" fillId="14" borderId="22" xfId="0" applyFont="1" applyFill="1" applyBorder="1" applyAlignment="1">
      <alignment horizontal="left" vertical="center" indent="1"/>
    </xf>
    <xf numFmtId="0" fontId="2" fillId="16" borderId="1" xfId="0" applyFont="1" applyFill="1" applyBorder="1">
      <alignment vertical="center"/>
    </xf>
    <xf numFmtId="0" fontId="2" fillId="16" borderId="10" xfId="0" applyFont="1" applyFill="1" applyBorder="1">
      <alignment vertical="center"/>
    </xf>
    <xf numFmtId="0" fontId="2" fillId="14" borderId="30" xfId="0" applyFont="1" applyFill="1" applyBorder="1" applyAlignment="1">
      <alignment horizontal="left" vertical="center" indent="1"/>
    </xf>
    <xf numFmtId="0" fontId="2" fillId="0" borderId="33" xfId="0" applyFont="1" applyBorder="1" applyAlignment="1">
      <alignment horizontal="center" vertical="center"/>
    </xf>
    <xf numFmtId="0" fontId="2" fillId="14" borderId="22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1" xfId="0" applyFont="1" applyBorder="1" applyAlignment="1">
      <alignment horizontal="left" vertical="center" indent="1"/>
    </xf>
    <xf numFmtId="0" fontId="2" fillId="16" borderId="4" xfId="0" applyFont="1" applyFill="1" applyBorder="1">
      <alignment vertical="center"/>
    </xf>
    <xf numFmtId="0" fontId="2" fillId="16" borderId="30" xfId="0" applyFont="1" applyFill="1" applyBorder="1">
      <alignment vertical="center"/>
    </xf>
    <xf numFmtId="0" fontId="0" fillId="17" borderId="22" xfId="0" applyFill="1" applyBorder="1">
      <alignment vertical="center"/>
    </xf>
    <xf numFmtId="0" fontId="2" fillId="0" borderId="30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34" xfId="0" applyFont="1" applyBorder="1">
      <alignment vertical="center"/>
    </xf>
    <xf numFmtId="0" fontId="0" fillId="0" borderId="31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9" fontId="11" fillId="0" borderId="22" xfId="0" applyNumberFormat="1" applyFont="1" applyBorder="1">
      <alignment vertical="center"/>
    </xf>
    <xf numFmtId="180" fontId="11" fillId="0" borderId="22" xfId="1" applyNumberFormat="1" applyFont="1" applyBorder="1">
      <alignment vertical="center"/>
    </xf>
    <xf numFmtId="9" fontId="11" fillId="2" borderId="22" xfId="0" applyNumberFormat="1" applyFont="1" applyFill="1" applyBorder="1">
      <alignment vertical="center"/>
    </xf>
    <xf numFmtId="0" fontId="11" fillId="2" borderId="22" xfId="0" applyFont="1" applyFill="1" applyBorder="1">
      <alignment vertical="center"/>
    </xf>
    <xf numFmtId="0" fontId="11" fillId="0" borderId="22" xfId="0" applyFont="1" applyBorder="1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0" fontId="2" fillId="16" borderId="22" xfId="0" applyFont="1" applyFill="1" applyBorder="1" applyAlignment="1">
      <alignment horizontal="left" vertical="center" indent="1"/>
    </xf>
    <xf numFmtId="0" fontId="2" fillId="16" borderId="22" xfId="0" applyFont="1" applyFill="1" applyBorder="1">
      <alignment vertical="center"/>
    </xf>
    <xf numFmtId="0" fontId="2" fillId="17" borderId="1" xfId="0" applyFont="1" applyFill="1" applyBorder="1">
      <alignment vertical="center"/>
    </xf>
    <xf numFmtId="0" fontId="2" fillId="17" borderId="30" xfId="0" applyFont="1" applyFill="1" applyBorder="1">
      <alignment vertical="center"/>
    </xf>
    <xf numFmtId="178" fontId="2" fillId="0" borderId="2" xfId="0" applyNumberFormat="1" applyFont="1" applyBorder="1" applyAlignment="1">
      <alignment horizontal="center" vertical="center"/>
    </xf>
    <xf numFmtId="178" fontId="2" fillId="0" borderId="3" xfId="0" applyNumberFormat="1" applyFon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/>
    </xf>
    <xf numFmtId="178" fontId="2" fillId="0" borderId="31" xfId="0" applyNumberFormat="1" applyFont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33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18" borderId="1" xfId="0" applyFont="1" applyFill="1" applyBorder="1" applyAlignment="1">
      <alignment horizontal="left" vertical="center" indent="1"/>
    </xf>
    <xf numFmtId="9" fontId="12" fillId="0" borderId="22" xfId="0" applyNumberFormat="1" applyFont="1" applyBorder="1">
      <alignment vertical="center"/>
    </xf>
    <xf numFmtId="0" fontId="10" fillId="17" borderId="22" xfId="0" applyFont="1" applyFill="1" applyBorder="1">
      <alignment vertical="center"/>
    </xf>
    <xf numFmtId="9" fontId="0" fillId="17" borderId="22" xfId="1" applyFont="1" applyFill="1" applyBorder="1">
      <alignment vertical="center"/>
    </xf>
    <xf numFmtId="9" fontId="0" fillId="17" borderId="22" xfId="0" applyNumberFormat="1" applyFill="1" applyBorder="1">
      <alignment vertical="center"/>
    </xf>
    <xf numFmtId="0" fontId="0" fillId="17" borderId="0" xfId="0" applyFill="1">
      <alignment vertical="center"/>
    </xf>
    <xf numFmtId="0" fontId="2" fillId="18" borderId="9" xfId="0" applyFont="1" applyFill="1" applyBorder="1" applyAlignment="1">
      <alignment horizontal="left" vertical="center" indent="1"/>
    </xf>
    <xf numFmtId="0" fontId="2" fillId="18" borderId="8" xfId="0" applyFont="1" applyFill="1" applyBorder="1" applyAlignment="1">
      <alignment horizontal="left" vertical="center" indent="1"/>
    </xf>
    <xf numFmtId="0" fontId="2" fillId="16" borderId="8" xfId="0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37" xfId="0" applyFont="1" applyBorder="1">
      <alignment vertical="center"/>
    </xf>
    <xf numFmtId="0" fontId="2" fillId="0" borderId="33" xfId="0" applyFont="1" applyBorder="1">
      <alignment vertical="center"/>
    </xf>
    <xf numFmtId="0" fontId="2" fillId="0" borderId="32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30" xfId="0" applyFont="1" applyBorder="1" applyAlignment="1">
      <alignment horizontal="left" vertical="center" indent="1"/>
    </xf>
    <xf numFmtId="0" fontId="2" fillId="16" borderId="3" xfId="0" applyFont="1" applyFill="1" applyBorder="1" applyAlignment="1">
      <alignment horizontal="left" vertical="center" indent="1"/>
    </xf>
    <xf numFmtId="0" fontId="2" fillId="16" borderId="4" xfId="0" applyFont="1" applyFill="1" applyBorder="1" applyAlignment="1">
      <alignment horizontal="left" vertical="center" indent="1"/>
    </xf>
    <xf numFmtId="0" fontId="2" fillId="9" borderId="30" xfId="0" applyFont="1" applyFill="1" applyBorder="1" applyAlignment="1">
      <alignment horizontal="left" vertical="center" indent="1"/>
    </xf>
    <xf numFmtId="178" fontId="2" fillId="0" borderId="30" xfId="0" applyNumberFormat="1" applyFont="1" applyBorder="1" applyAlignment="1">
      <alignment horizontal="center" vertical="center"/>
    </xf>
    <xf numFmtId="9" fontId="2" fillId="0" borderId="3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1" xfId="0" applyFont="1" applyBorder="1">
      <alignment vertical="center"/>
    </xf>
    <xf numFmtId="9" fontId="12" fillId="0" borderId="31" xfId="0" applyNumberFormat="1" applyFont="1" applyBorder="1">
      <alignment vertical="center"/>
    </xf>
    <xf numFmtId="0" fontId="2" fillId="11" borderId="30" xfId="0" applyFont="1" applyFill="1" applyBorder="1">
      <alignment vertical="center"/>
    </xf>
    <xf numFmtId="9" fontId="0" fillId="17" borderId="31" xfId="0" applyNumberFormat="1" applyFill="1" applyBorder="1">
      <alignment vertical="center"/>
    </xf>
    <xf numFmtId="0" fontId="2" fillId="0" borderId="38" xfId="0" applyFont="1" applyBorder="1" applyAlignment="1">
      <alignment horizontal="left" vertical="center" indent="1"/>
    </xf>
    <xf numFmtId="0" fontId="2" fillId="3" borderId="38" xfId="0" applyFont="1" applyFill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0" fontId="2" fillId="0" borderId="7" xfId="0" applyFont="1" applyBorder="1" applyAlignment="1">
      <alignment horizontal="left" vertical="center" indent="1"/>
    </xf>
    <xf numFmtId="178" fontId="2" fillId="0" borderId="38" xfId="0" applyNumberFormat="1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9" fontId="12" fillId="0" borderId="29" xfId="0" applyNumberFormat="1" applyFont="1" applyBorder="1">
      <alignment vertical="center"/>
    </xf>
    <xf numFmtId="0" fontId="2" fillId="0" borderId="7" xfId="0" applyFont="1" applyBorder="1">
      <alignment vertical="center"/>
    </xf>
    <xf numFmtId="0" fontId="2" fillId="0" borderId="38" xfId="0" applyFont="1" applyBorder="1">
      <alignment vertical="center"/>
    </xf>
    <xf numFmtId="0" fontId="2" fillId="12" borderId="38" xfId="0" applyFont="1" applyFill="1" applyBorder="1">
      <alignment vertical="center"/>
    </xf>
    <xf numFmtId="0" fontId="2" fillId="0" borderId="39" xfId="0" applyFont="1" applyBorder="1">
      <alignment vertical="center"/>
    </xf>
    <xf numFmtId="9" fontId="0" fillId="17" borderId="29" xfId="0" applyNumberFormat="1" applyFill="1" applyBorder="1">
      <alignment vertical="center"/>
    </xf>
    <xf numFmtId="0" fontId="2" fillId="9" borderId="22" xfId="0" applyFont="1" applyFill="1" applyBorder="1" applyAlignment="1">
      <alignment horizontal="left" vertical="center" indent="1"/>
    </xf>
    <xf numFmtId="56" fontId="0" fillId="0" borderId="22" xfId="0" applyNumberFormat="1" applyBorder="1">
      <alignment vertical="center"/>
    </xf>
    <xf numFmtId="9" fontId="0" fillId="0" borderId="22" xfId="0" applyNumberFormat="1" applyBorder="1">
      <alignment vertical="center"/>
    </xf>
    <xf numFmtId="0" fontId="2" fillId="2" borderId="2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40" xfId="0" applyFont="1" applyFill="1" applyBorder="1">
      <alignment vertical="center"/>
    </xf>
    <xf numFmtId="0" fontId="2" fillId="2" borderId="41" xfId="0" applyFont="1" applyFill="1" applyBorder="1">
      <alignment vertical="center"/>
    </xf>
    <xf numFmtId="0" fontId="2" fillId="2" borderId="42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27" xfId="0" applyFont="1" applyFill="1" applyBorder="1" applyAlignment="1">
      <alignment vertical="center" shrinkToFit="1"/>
    </xf>
    <xf numFmtId="0" fontId="2" fillId="2" borderId="28" xfId="0" applyFont="1" applyFill="1" applyBorder="1" applyAlignment="1">
      <alignment vertical="center" shrinkToFit="1"/>
    </xf>
    <xf numFmtId="0" fontId="2" fillId="2" borderId="20" xfId="0" applyFont="1" applyFill="1" applyBorder="1" applyAlignment="1">
      <alignment vertical="center" shrinkToFit="1"/>
    </xf>
    <xf numFmtId="0" fontId="2" fillId="2" borderId="23" xfId="0" applyFont="1" applyFill="1" applyBorder="1" applyAlignment="1">
      <alignment vertical="center" shrinkToFit="1"/>
    </xf>
    <xf numFmtId="0" fontId="2" fillId="0" borderId="3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0" fillId="5" borderId="22" xfId="0" applyFill="1" applyBorder="1">
      <alignment vertical="center"/>
    </xf>
    <xf numFmtId="0" fontId="2" fillId="5" borderId="9" xfId="0" applyFont="1" applyFill="1" applyBorder="1" applyAlignment="1">
      <alignment horizontal="left" vertical="center" indent="1"/>
    </xf>
    <xf numFmtId="0" fontId="2" fillId="5" borderId="8" xfId="0" applyFont="1" applyFill="1" applyBorder="1" applyAlignment="1">
      <alignment horizontal="left" vertical="center" indent="1"/>
    </xf>
    <xf numFmtId="0" fontId="2" fillId="5" borderId="1" xfId="0" applyFont="1" applyFill="1" applyBorder="1" applyAlignment="1">
      <alignment horizontal="left" vertical="center" indent="1"/>
    </xf>
    <xf numFmtId="0" fontId="2" fillId="5" borderId="22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18" borderId="0" xfId="0" applyFont="1" applyFill="1" applyAlignment="1">
      <alignment horizontal="left" vertical="center" indent="1"/>
    </xf>
    <xf numFmtId="0" fontId="2" fillId="18" borderId="22" xfId="0" applyFont="1" applyFill="1" applyBorder="1" applyAlignment="1">
      <alignment horizontal="left" vertical="center" indent="1"/>
    </xf>
    <xf numFmtId="0" fontId="2" fillId="0" borderId="3" xfId="0" applyFont="1" applyBorder="1" applyAlignment="1">
      <alignment horizontal="center" vertical="center"/>
    </xf>
    <xf numFmtId="0" fontId="2" fillId="14" borderId="0" xfId="0" applyFont="1" applyFill="1" applyAlignment="1">
      <alignment horizontal="left" vertical="center" indent="1"/>
    </xf>
    <xf numFmtId="0" fontId="2" fillId="14" borderId="31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0" fillId="0" borderId="33" xfId="0" applyBorder="1">
      <alignment vertical="center"/>
    </xf>
    <xf numFmtId="0" fontId="2" fillId="0" borderId="33" xfId="0" applyFont="1" applyBorder="1" applyAlignment="1">
      <alignment horizontal="left" vertical="center" indent="1"/>
    </xf>
    <xf numFmtId="0" fontId="2" fillId="18" borderId="33" xfId="0" applyFont="1" applyFill="1" applyBorder="1" applyAlignment="1">
      <alignment horizontal="left" vertical="center" indent="1"/>
    </xf>
    <xf numFmtId="0" fontId="2" fillId="14" borderId="33" xfId="0" applyFont="1" applyFill="1" applyBorder="1" applyAlignment="1">
      <alignment horizontal="left" vertical="center" indent="1"/>
    </xf>
    <xf numFmtId="0" fontId="2" fillId="14" borderId="3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" xfId="0" applyBorder="1">
      <alignment vertical="center"/>
    </xf>
    <xf numFmtId="0" fontId="2" fillId="14" borderId="10" xfId="0" applyFont="1" applyFill="1" applyBorder="1" applyAlignment="1">
      <alignment horizontal="left" vertical="center" indent="1"/>
    </xf>
    <xf numFmtId="0" fontId="2" fillId="7" borderId="30" xfId="0" applyFont="1" applyFill="1" applyBorder="1" applyAlignment="1">
      <alignment horizontal="left" vertical="center" indent="1"/>
    </xf>
    <xf numFmtId="0" fontId="2" fillId="8" borderId="0" xfId="0" applyFont="1" applyFill="1" applyAlignment="1">
      <alignment horizontal="left" vertical="center" indent="1"/>
    </xf>
    <xf numFmtId="0" fontId="2" fillId="9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2" fillId="7" borderId="0" xfId="0" applyFont="1" applyFill="1" applyAlignment="1">
      <alignment horizontal="left" vertical="center" indent="1"/>
    </xf>
    <xf numFmtId="0" fontId="2" fillId="7" borderId="22" xfId="0" applyFont="1" applyFill="1" applyBorder="1" applyAlignment="1">
      <alignment horizontal="left" vertical="center" indent="1"/>
    </xf>
    <xf numFmtId="0" fontId="0" fillId="19" borderId="0" xfId="0" applyFill="1">
      <alignment vertical="center"/>
    </xf>
    <xf numFmtId="0" fontId="0" fillId="19" borderId="22" xfId="0" applyFill="1" applyBorder="1">
      <alignment vertical="center"/>
    </xf>
    <xf numFmtId="0" fontId="0" fillId="0" borderId="0" xfId="0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shrinkToFit="1"/>
    </xf>
    <xf numFmtId="0" fontId="2" fillId="2" borderId="28" xfId="0" applyFont="1" applyFill="1" applyBorder="1" applyAlignment="1">
      <alignment horizontal="center" vertical="center" shrinkToFit="1"/>
    </xf>
    <xf numFmtId="0" fontId="2" fillId="2" borderId="20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2" fillId="2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EFFD5"/>
      <color rgb="FFCC99FF"/>
      <color rgb="FFFF5050"/>
      <color rgb="FF7C505F"/>
      <color rgb="FFF8BAF1"/>
      <color rgb="FFE8D1FF"/>
      <color rgb="FF82C836"/>
      <color rgb="FFCC66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工数予実グラフ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予実グラフ!$A$3</c:f>
              <c:strCache>
                <c:ptCount val="1"/>
                <c:pt idx="0">
                  <c:v>進捗率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予実グラフ!$B$2:$M$2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予実グラフ!$B$3:$M$3</c:f>
              <c:numCache>
                <c:formatCode>0%</c:formatCode>
                <c:ptCount val="12"/>
                <c:pt idx="3" formatCode="0.0%">
                  <c:v>0.26711409395973151</c:v>
                </c:pt>
                <c:pt idx="4" formatCode="0.0%">
                  <c:v>0.41241610738255036</c:v>
                </c:pt>
                <c:pt idx="5" formatCode="0.0%">
                  <c:v>0.41241610738255036</c:v>
                </c:pt>
                <c:pt idx="6" formatCode="0.0%">
                  <c:v>0.41241610738255036</c:v>
                </c:pt>
                <c:pt idx="7" formatCode="0.0%">
                  <c:v>0.50872483221476505</c:v>
                </c:pt>
                <c:pt idx="8" formatCode="0.0%">
                  <c:v>0.61275167785234896</c:v>
                </c:pt>
                <c:pt idx="9" formatCode="0.0%">
                  <c:v>0.69731543624161074</c:v>
                </c:pt>
                <c:pt idx="10" formatCode="0.0%">
                  <c:v>0.77114093959731544</c:v>
                </c:pt>
                <c:pt idx="11" formatCode="0.0%">
                  <c:v>0.8375838926174497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D-4940-A5D2-DADF5BDBC501}"/>
            </c:ext>
          </c:extLst>
        </c:ser>
        <c:ser>
          <c:idx val="1"/>
          <c:order val="1"/>
          <c:tx>
            <c:strRef>
              <c:f>予実グラフ!$A$4</c:f>
              <c:strCache>
                <c:ptCount val="1"/>
                <c:pt idx="0">
                  <c:v>予定進捗率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予実グラフ!$B$2:$M$2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予実グラフ!$B$4:$M$4</c:f>
              <c:numCache>
                <c:formatCode>0%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D-4940-A5D2-DADF5BDBC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296624"/>
        <c:axId val="2008297040"/>
      </c:lineChart>
      <c:catAx>
        <c:axId val="20082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8297040"/>
        <c:crosses val="autoZero"/>
        <c:auto val="1"/>
        <c:lblAlgn val="ctr"/>
        <c:lblOffset val="100"/>
        <c:noMultiLvlLbl val="0"/>
      </c:catAx>
      <c:valAx>
        <c:axId val="2008297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829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124460</xdr:colOff>
      <xdr:row>10</xdr:row>
      <xdr:rowOff>115570</xdr:rowOff>
    </xdr:from>
    <xdr:to>
      <xdr:col>19</xdr:col>
      <xdr:colOff>250190</xdr:colOff>
      <xdr:row>29</xdr:row>
      <xdr:rowOff>41910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E77C9C1-CA83-44DA-995C-8E98DEB76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A6EF2-62B9-43FE-BFFD-0A328B128D1B}">
  <dimension ref="A1:BL111"/>
  <sheetViews>
    <sheetView topLeftCell="G65" zoomScaleNormal="100" workbookViewId="0">
      <selection activeCell="Y84" sqref="Y84"/>
    </sheetView>
  </sheetViews>
  <sheetFormatPr defaultRowHeight="13.5" x14ac:dyDescent="0.3"/>
  <cols>
    <col min="1" max="1" width="4.33203125" customWidth="1"/>
    <col min="2" max="2" width="4.25" customWidth="1"/>
    <col min="3" max="3" width="3.75" customWidth="1"/>
    <col min="4" max="4" width="8.6640625" customWidth="1"/>
    <col min="5" max="5" width="11.6640625" customWidth="1"/>
    <col min="6" max="6" width="6.83203125" customWidth="1"/>
    <col min="7" max="7" width="10" customWidth="1"/>
    <col min="8" max="8" width="23.9140625" bestFit="1" customWidth="1"/>
    <col min="9" max="9" width="1.4140625" customWidth="1"/>
    <col min="10" max="10" width="26" customWidth="1"/>
    <col min="11" max="15" width="8.6640625" hidden="1" customWidth="1"/>
    <col min="16" max="16" width="7.75" customWidth="1"/>
    <col min="17" max="18" width="8.6640625" hidden="1" customWidth="1"/>
    <col min="19" max="19" width="7.9140625" bestFit="1" customWidth="1"/>
    <col min="20" max="20" width="8.6640625" hidden="1" customWidth="1"/>
    <col min="21" max="21" width="3" customWidth="1"/>
    <col min="22" max="22" width="7.6640625" customWidth="1"/>
    <col min="23" max="23" width="1.5" customWidth="1"/>
    <col min="24" max="24" width="1.4140625" customWidth="1"/>
    <col min="25" max="25" width="8.58203125" customWidth="1"/>
    <col min="26" max="26" width="0.83203125" hidden="1" customWidth="1"/>
    <col min="27" max="27" width="8.6640625" hidden="1" customWidth="1"/>
    <col min="28" max="28" width="8.25" bestFit="1" customWidth="1"/>
    <col min="29" max="29" width="6.9140625" bestFit="1" customWidth="1"/>
    <col min="30" max="38" width="2.83203125" bestFit="1" customWidth="1"/>
    <col min="39" max="59" width="3" bestFit="1" customWidth="1"/>
  </cols>
  <sheetData>
    <row r="1" spans="1:64" ht="16" x14ac:dyDescent="0.3">
      <c r="A1" s="214" t="s">
        <v>0</v>
      </c>
      <c r="B1" s="215"/>
      <c r="C1" s="215"/>
      <c r="D1" s="215"/>
      <c r="E1" s="215"/>
      <c r="F1" s="215"/>
      <c r="G1" s="215"/>
      <c r="H1" s="218" t="s">
        <v>1</v>
      </c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20"/>
      <c r="AD1" s="194" t="s">
        <v>2</v>
      </c>
      <c r="AE1" s="195"/>
      <c r="AF1" s="195"/>
      <c r="AG1" s="196"/>
      <c r="AH1" s="197">
        <v>45078</v>
      </c>
      <c r="AI1" s="198"/>
      <c r="AJ1" s="198"/>
      <c r="AK1" s="198"/>
      <c r="AL1" s="198"/>
      <c r="AM1" s="198"/>
      <c r="AN1" s="199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64" ht="16" x14ac:dyDescent="0.3">
      <c r="A2" s="216"/>
      <c r="B2" s="217"/>
      <c r="C2" s="217"/>
      <c r="D2" s="217"/>
      <c r="E2" s="217"/>
      <c r="F2" s="217"/>
      <c r="G2" s="217"/>
      <c r="H2" s="221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3"/>
      <c r="AD2" s="194" t="s">
        <v>3</v>
      </c>
      <c r="AE2" s="195"/>
      <c r="AF2" s="195"/>
      <c r="AG2" s="196"/>
      <c r="AH2" s="197">
        <v>45107</v>
      </c>
      <c r="AI2" s="198"/>
      <c r="AJ2" s="198"/>
      <c r="AK2" s="198"/>
      <c r="AL2" s="198"/>
      <c r="AM2" s="198"/>
      <c r="AN2" s="199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1:64" ht="16.5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50"/>
      <c r="Z3" s="50"/>
      <c r="AA3" s="50"/>
      <c r="AB3" s="50"/>
      <c r="AC3" s="50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</row>
    <row r="4" spans="1:64" ht="16" x14ac:dyDescent="0.3">
      <c r="A4" s="200" t="s">
        <v>4</v>
      </c>
      <c r="B4" s="201"/>
      <c r="C4" s="204" t="s">
        <v>5</v>
      </c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1" t="s">
        <v>6</v>
      </c>
      <c r="Q4" s="201"/>
      <c r="R4" s="201"/>
      <c r="S4" s="201" t="s">
        <v>7</v>
      </c>
      <c r="T4" s="201"/>
      <c r="U4" s="201"/>
      <c r="V4" s="201"/>
      <c r="W4" s="201"/>
      <c r="X4" s="209"/>
      <c r="Y4" s="205" t="s">
        <v>8</v>
      </c>
      <c r="Z4" s="205"/>
      <c r="AA4" s="206"/>
      <c r="AB4" s="49"/>
      <c r="AC4" s="49"/>
      <c r="AD4" s="5">
        <f>AH1</f>
        <v>45078</v>
      </c>
      <c r="AE4" s="5" t="str">
        <f>IF(DAY(AE5)=1,AE5,"")</f>
        <v/>
      </c>
      <c r="AF4" s="5" t="str">
        <f t="shared" ref="AF4:BG4" si="0">IF(DAY(AF5)=1,AF5,"")</f>
        <v/>
      </c>
      <c r="AG4" s="5" t="str">
        <f t="shared" si="0"/>
        <v/>
      </c>
      <c r="AH4" s="5" t="str">
        <f t="shared" si="0"/>
        <v/>
      </c>
      <c r="AI4" s="5" t="str">
        <f t="shared" si="0"/>
        <v/>
      </c>
      <c r="AJ4" s="5" t="str">
        <f t="shared" si="0"/>
        <v/>
      </c>
      <c r="AK4" s="5" t="str">
        <f t="shared" si="0"/>
        <v/>
      </c>
      <c r="AL4" s="5" t="str">
        <f t="shared" si="0"/>
        <v/>
      </c>
      <c r="AM4" s="5" t="str">
        <f t="shared" si="0"/>
        <v/>
      </c>
      <c r="AN4" s="5" t="str">
        <f t="shared" si="0"/>
        <v/>
      </c>
      <c r="AO4" s="5" t="str">
        <f t="shared" si="0"/>
        <v/>
      </c>
      <c r="AP4" s="5" t="str">
        <f t="shared" si="0"/>
        <v/>
      </c>
      <c r="AQ4" s="5" t="str">
        <f t="shared" si="0"/>
        <v/>
      </c>
      <c r="AR4" s="5" t="str">
        <f t="shared" si="0"/>
        <v/>
      </c>
      <c r="AS4" s="5" t="str">
        <f t="shared" si="0"/>
        <v/>
      </c>
      <c r="AT4" s="5" t="str">
        <f t="shared" si="0"/>
        <v/>
      </c>
      <c r="AU4" s="5" t="str">
        <f t="shared" si="0"/>
        <v/>
      </c>
      <c r="AV4" s="5" t="str">
        <f t="shared" si="0"/>
        <v/>
      </c>
      <c r="AW4" s="5" t="str">
        <f t="shared" si="0"/>
        <v/>
      </c>
      <c r="AX4" s="5" t="str">
        <f t="shared" si="0"/>
        <v/>
      </c>
      <c r="AY4" s="5" t="str">
        <f t="shared" si="0"/>
        <v/>
      </c>
      <c r="AZ4" s="5" t="str">
        <f t="shared" si="0"/>
        <v/>
      </c>
      <c r="BA4" s="5" t="str">
        <f t="shared" si="0"/>
        <v/>
      </c>
      <c r="BB4" s="5" t="str">
        <f t="shared" si="0"/>
        <v/>
      </c>
      <c r="BC4" s="5" t="str">
        <f t="shared" si="0"/>
        <v/>
      </c>
      <c r="BD4" s="5" t="str">
        <f t="shared" si="0"/>
        <v/>
      </c>
      <c r="BE4" s="5" t="str">
        <f t="shared" si="0"/>
        <v/>
      </c>
      <c r="BF4" s="5" t="str">
        <f t="shared" si="0"/>
        <v/>
      </c>
      <c r="BG4" s="6" t="str">
        <f t="shared" si="0"/>
        <v/>
      </c>
    </row>
    <row r="5" spans="1:64" ht="16" x14ac:dyDescent="0.3">
      <c r="A5" s="202"/>
      <c r="B5" s="203"/>
      <c r="C5" s="203" t="s">
        <v>9</v>
      </c>
      <c r="D5" s="203"/>
      <c r="E5" s="203"/>
      <c r="F5" s="203"/>
      <c r="G5" s="203"/>
      <c r="H5" s="210" t="s">
        <v>115</v>
      </c>
      <c r="I5" s="211"/>
      <c r="J5" s="210" t="s">
        <v>89</v>
      </c>
      <c r="K5" s="211"/>
      <c r="L5" s="53"/>
      <c r="M5" s="53"/>
      <c r="N5" s="53"/>
      <c r="O5" s="53"/>
      <c r="P5" s="203"/>
      <c r="Q5" s="203"/>
      <c r="R5" s="203"/>
      <c r="S5" s="203" t="s">
        <v>2</v>
      </c>
      <c r="T5" s="203"/>
      <c r="U5" s="203"/>
      <c r="V5" s="203" t="s">
        <v>3</v>
      </c>
      <c r="W5" s="203"/>
      <c r="X5" s="194"/>
      <c r="Y5" s="207"/>
      <c r="Z5" s="207"/>
      <c r="AA5" s="208"/>
      <c r="AB5" s="45" t="s">
        <v>87</v>
      </c>
      <c r="AC5" s="46" t="s">
        <v>88</v>
      </c>
      <c r="AD5" s="10">
        <f>AH1</f>
        <v>45078</v>
      </c>
      <c r="AE5" s="3">
        <f t="shared" ref="AE5:BG5" si="1">AD5+1</f>
        <v>45079</v>
      </c>
      <c r="AF5" s="3">
        <f t="shared" si="1"/>
        <v>45080</v>
      </c>
      <c r="AG5" s="3">
        <f t="shared" si="1"/>
        <v>45081</v>
      </c>
      <c r="AH5" s="3">
        <f t="shared" si="1"/>
        <v>45082</v>
      </c>
      <c r="AI5" s="3">
        <f t="shared" si="1"/>
        <v>45083</v>
      </c>
      <c r="AJ5" s="3">
        <f t="shared" si="1"/>
        <v>45084</v>
      </c>
      <c r="AK5" s="3">
        <f t="shared" si="1"/>
        <v>45085</v>
      </c>
      <c r="AL5" s="3">
        <f t="shared" si="1"/>
        <v>45086</v>
      </c>
      <c r="AM5" s="3">
        <f t="shared" si="1"/>
        <v>45087</v>
      </c>
      <c r="AN5" s="3">
        <f t="shared" si="1"/>
        <v>45088</v>
      </c>
      <c r="AO5" s="3">
        <f t="shared" si="1"/>
        <v>45089</v>
      </c>
      <c r="AP5" s="3">
        <f t="shared" si="1"/>
        <v>45090</v>
      </c>
      <c r="AQ5" s="3">
        <f t="shared" si="1"/>
        <v>45091</v>
      </c>
      <c r="AR5" s="3">
        <f t="shared" si="1"/>
        <v>45092</v>
      </c>
      <c r="AS5" s="3">
        <f t="shared" si="1"/>
        <v>45093</v>
      </c>
      <c r="AT5" s="3">
        <f t="shared" si="1"/>
        <v>45094</v>
      </c>
      <c r="AU5" s="3">
        <f t="shared" si="1"/>
        <v>45095</v>
      </c>
      <c r="AV5" s="3">
        <f t="shared" si="1"/>
        <v>45096</v>
      </c>
      <c r="AW5" s="3">
        <f t="shared" si="1"/>
        <v>45097</v>
      </c>
      <c r="AX5" s="3">
        <f t="shared" si="1"/>
        <v>45098</v>
      </c>
      <c r="AY5" s="3">
        <f t="shared" si="1"/>
        <v>45099</v>
      </c>
      <c r="AZ5" s="3">
        <f t="shared" si="1"/>
        <v>45100</v>
      </c>
      <c r="BA5" s="3">
        <f t="shared" si="1"/>
        <v>45101</v>
      </c>
      <c r="BB5" s="3">
        <f t="shared" si="1"/>
        <v>45102</v>
      </c>
      <c r="BC5" s="3">
        <f t="shared" si="1"/>
        <v>45103</v>
      </c>
      <c r="BD5" s="3">
        <f t="shared" si="1"/>
        <v>45104</v>
      </c>
      <c r="BE5" s="3">
        <f t="shared" si="1"/>
        <v>45105</v>
      </c>
      <c r="BF5" s="3">
        <f t="shared" si="1"/>
        <v>45106</v>
      </c>
      <c r="BG5" s="7">
        <f t="shared" si="1"/>
        <v>45107</v>
      </c>
      <c r="BI5" s="80" t="s">
        <v>8</v>
      </c>
      <c r="BJ5" s="80" t="s">
        <v>88</v>
      </c>
    </row>
    <row r="6" spans="1:64" ht="16" x14ac:dyDescent="0.3">
      <c r="A6" s="202"/>
      <c r="B6" s="203"/>
      <c r="C6" s="203"/>
      <c r="D6" s="203"/>
      <c r="E6" s="203"/>
      <c r="F6" s="203"/>
      <c r="G6" s="203"/>
      <c r="H6" s="212"/>
      <c r="I6" s="213"/>
      <c r="J6" s="212"/>
      <c r="K6" s="213"/>
      <c r="L6" s="53"/>
      <c r="M6" s="53"/>
      <c r="N6" s="53"/>
      <c r="O6" s="53"/>
      <c r="P6" s="203"/>
      <c r="Q6" s="203"/>
      <c r="R6" s="203"/>
      <c r="S6" s="203"/>
      <c r="T6" s="203"/>
      <c r="U6" s="203"/>
      <c r="V6" s="203"/>
      <c r="W6" s="203"/>
      <c r="X6" s="194"/>
      <c r="Y6" s="207"/>
      <c r="Z6" s="207"/>
      <c r="AA6" s="208"/>
      <c r="AB6" s="45"/>
      <c r="AC6" s="45"/>
      <c r="AD6" s="11" t="str">
        <f>TEXT(AD5,"aaa")</f>
        <v>木</v>
      </c>
      <c r="AE6" s="4" t="str">
        <f t="shared" ref="AE6:AH6" si="2">TEXT(AE5,"aaa")</f>
        <v>金</v>
      </c>
      <c r="AF6" s="4" t="str">
        <f t="shared" si="2"/>
        <v>土</v>
      </c>
      <c r="AG6" s="4" t="str">
        <f t="shared" si="2"/>
        <v>日</v>
      </c>
      <c r="AH6" s="4" t="str">
        <f t="shared" si="2"/>
        <v>月</v>
      </c>
      <c r="AI6" s="4" t="str">
        <f>TEXT(AI5,"aaa")</f>
        <v>火</v>
      </c>
      <c r="AJ6" s="4" t="str">
        <f t="shared" ref="AJ6:BG6" si="3">TEXT(AJ5,"aaa")</f>
        <v>水</v>
      </c>
      <c r="AK6" s="4" t="str">
        <f t="shared" si="3"/>
        <v>木</v>
      </c>
      <c r="AL6" s="4" t="str">
        <f t="shared" si="3"/>
        <v>金</v>
      </c>
      <c r="AM6" s="4" t="str">
        <f t="shared" si="3"/>
        <v>土</v>
      </c>
      <c r="AN6" s="4" t="str">
        <f t="shared" si="3"/>
        <v>日</v>
      </c>
      <c r="AO6" s="4" t="str">
        <f t="shared" si="3"/>
        <v>月</v>
      </c>
      <c r="AP6" s="4" t="str">
        <f t="shared" si="3"/>
        <v>火</v>
      </c>
      <c r="AQ6" s="4" t="str">
        <f t="shared" si="3"/>
        <v>水</v>
      </c>
      <c r="AR6" s="4" t="str">
        <f t="shared" si="3"/>
        <v>木</v>
      </c>
      <c r="AS6" s="4" t="str">
        <f t="shared" si="3"/>
        <v>金</v>
      </c>
      <c r="AT6" s="4" t="str">
        <f t="shared" si="3"/>
        <v>土</v>
      </c>
      <c r="AU6" s="4" t="str">
        <f t="shared" si="3"/>
        <v>日</v>
      </c>
      <c r="AV6" s="4" t="str">
        <f t="shared" si="3"/>
        <v>月</v>
      </c>
      <c r="AW6" s="4" t="str">
        <f t="shared" si="3"/>
        <v>火</v>
      </c>
      <c r="AX6" s="4" t="str">
        <f t="shared" si="3"/>
        <v>水</v>
      </c>
      <c r="AY6" s="4" t="str">
        <f t="shared" si="3"/>
        <v>木</v>
      </c>
      <c r="AZ6" s="4" t="str">
        <f t="shared" si="3"/>
        <v>金</v>
      </c>
      <c r="BA6" s="4" t="str">
        <f t="shared" si="3"/>
        <v>土</v>
      </c>
      <c r="BB6" s="4" t="str">
        <f t="shared" si="3"/>
        <v>日</v>
      </c>
      <c r="BC6" s="4" t="str">
        <f t="shared" si="3"/>
        <v>月</v>
      </c>
      <c r="BD6" s="4" t="str">
        <f t="shared" si="3"/>
        <v>火</v>
      </c>
      <c r="BE6" s="4" t="str">
        <f t="shared" si="3"/>
        <v>水</v>
      </c>
      <c r="BF6" s="4" t="str">
        <f t="shared" si="3"/>
        <v>木</v>
      </c>
      <c r="BG6" s="8" t="str">
        <f t="shared" si="3"/>
        <v>金</v>
      </c>
      <c r="BI6" s="108" t="s">
        <v>116</v>
      </c>
      <c r="BJ6" s="109">
        <v>1</v>
      </c>
      <c r="BL6" t="s">
        <v>88</v>
      </c>
    </row>
    <row r="7" spans="1:64" ht="16" x14ac:dyDescent="0.3">
      <c r="A7" s="18"/>
      <c r="B7" s="4"/>
      <c r="C7" s="19" t="s">
        <v>13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21"/>
      <c r="T7" s="21"/>
      <c r="U7" s="21"/>
      <c r="V7" s="21"/>
      <c r="W7" s="21"/>
      <c r="X7" s="21"/>
      <c r="Y7" s="4"/>
      <c r="Z7" s="4"/>
      <c r="AA7" s="43"/>
      <c r="AB7" s="45"/>
      <c r="AC7" s="45"/>
      <c r="AD7" s="44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9"/>
      <c r="BI7" s="80" t="s">
        <v>117</v>
      </c>
      <c r="BJ7" s="110">
        <v>0</v>
      </c>
      <c r="BL7" s="56">
        <v>1</v>
      </c>
    </row>
    <row r="8" spans="1:64" ht="16" x14ac:dyDescent="0.3">
      <c r="A8" s="18"/>
      <c r="B8" s="4"/>
      <c r="C8" s="37" t="s">
        <v>18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19"/>
      <c r="Q8" s="19"/>
      <c r="R8" s="19"/>
      <c r="S8" s="21"/>
      <c r="T8" s="21"/>
      <c r="U8" s="21"/>
      <c r="V8" s="21"/>
      <c r="W8" s="21"/>
      <c r="X8" s="21"/>
      <c r="Y8" s="32"/>
      <c r="Z8" s="4"/>
      <c r="AA8" s="43"/>
      <c r="AB8" s="45"/>
      <c r="AC8" s="58"/>
      <c r="AD8" s="44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9"/>
      <c r="BI8" s="110">
        <v>0.01</v>
      </c>
      <c r="BJ8" s="110">
        <v>0.01</v>
      </c>
      <c r="BL8" s="54">
        <v>0</v>
      </c>
    </row>
    <row r="9" spans="1:64" ht="16" x14ac:dyDescent="0.3">
      <c r="A9" s="18"/>
      <c r="B9" s="4"/>
      <c r="C9" s="19"/>
      <c r="D9" s="19"/>
      <c r="E9" s="19"/>
      <c r="F9" s="19"/>
      <c r="G9" s="19"/>
      <c r="H9" s="19" t="s">
        <v>90</v>
      </c>
      <c r="I9" s="19"/>
      <c r="J9" s="19" t="s">
        <v>20</v>
      </c>
      <c r="K9" s="19"/>
      <c r="L9" s="19"/>
      <c r="M9" s="19"/>
      <c r="N9" s="19"/>
      <c r="O9" s="19"/>
      <c r="P9" s="26" t="s">
        <v>30</v>
      </c>
      <c r="Q9" s="26"/>
      <c r="R9" s="26"/>
      <c r="S9" s="21">
        <v>45090</v>
      </c>
      <c r="T9" s="21"/>
      <c r="U9" s="21"/>
      <c r="V9" s="21">
        <v>45090</v>
      </c>
      <c r="W9" s="21"/>
      <c r="X9" s="21"/>
      <c r="Y9" s="32" t="s">
        <v>76</v>
      </c>
      <c r="Z9" s="32"/>
      <c r="AA9" s="51"/>
      <c r="AB9" s="45">
        <v>1</v>
      </c>
      <c r="AC9" s="107">
        <f t="shared" ref="AC9:AC47" si="4">VLOOKUP(Y9,$BI$6:$BJ$107,2,FALSE)</f>
        <v>1</v>
      </c>
      <c r="AD9" s="44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1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9"/>
      <c r="BI9" s="110">
        <v>0.02</v>
      </c>
      <c r="BJ9" s="110">
        <v>0.02</v>
      </c>
    </row>
    <row r="10" spans="1:64" ht="16" x14ac:dyDescent="0.3">
      <c r="A10" s="18"/>
      <c r="B10" s="4"/>
      <c r="C10" s="19"/>
      <c r="D10" s="19"/>
      <c r="E10" s="19"/>
      <c r="F10" s="19"/>
      <c r="G10" s="19"/>
      <c r="H10" s="19" t="s">
        <v>91</v>
      </c>
      <c r="I10" s="19"/>
      <c r="J10" s="19" t="s">
        <v>21</v>
      </c>
      <c r="K10" s="19"/>
      <c r="L10" s="19"/>
      <c r="M10" s="19"/>
      <c r="N10" s="19"/>
      <c r="O10" s="19"/>
      <c r="P10" s="20" t="s">
        <v>19</v>
      </c>
      <c r="Q10" s="20"/>
      <c r="R10" s="20"/>
      <c r="S10" s="21">
        <v>45090</v>
      </c>
      <c r="T10" s="21"/>
      <c r="U10" s="21"/>
      <c r="V10" s="21">
        <v>45090</v>
      </c>
      <c r="W10" s="21"/>
      <c r="X10" s="21"/>
      <c r="Y10" s="32" t="s">
        <v>76</v>
      </c>
      <c r="Z10" s="32"/>
      <c r="AA10" s="51"/>
      <c r="AB10" s="45">
        <v>1</v>
      </c>
      <c r="AC10" s="107">
        <f t="shared" si="4"/>
        <v>1</v>
      </c>
      <c r="AD10" s="44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1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9"/>
      <c r="BI10" s="110">
        <v>0.03</v>
      </c>
      <c r="BJ10" s="110">
        <v>0.03</v>
      </c>
    </row>
    <row r="11" spans="1:64" ht="16" x14ac:dyDescent="0.3">
      <c r="A11" s="18"/>
      <c r="B11" s="4"/>
      <c r="C11" s="19"/>
      <c r="D11" s="19"/>
      <c r="E11" s="19"/>
      <c r="F11" s="19"/>
      <c r="G11" s="19"/>
      <c r="H11" s="19" t="s">
        <v>121</v>
      </c>
      <c r="I11" s="19"/>
      <c r="J11" s="19" t="s">
        <v>22</v>
      </c>
      <c r="K11" s="19"/>
      <c r="L11" s="19"/>
      <c r="M11" s="19"/>
      <c r="N11" s="19"/>
      <c r="O11" s="19"/>
      <c r="P11" s="20" t="s">
        <v>19</v>
      </c>
      <c r="Q11" s="20"/>
      <c r="R11" s="20"/>
      <c r="S11" s="21">
        <v>45090</v>
      </c>
      <c r="T11" s="21"/>
      <c r="U11" s="21"/>
      <c r="V11" s="21">
        <v>45090</v>
      </c>
      <c r="W11" s="21"/>
      <c r="X11" s="21"/>
      <c r="Y11" s="32" t="s">
        <v>76</v>
      </c>
      <c r="Z11" s="32"/>
      <c r="AA11" s="51"/>
      <c r="AB11" s="45">
        <v>1</v>
      </c>
      <c r="AC11" s="107">
        <f t="shared" si="4"/>
        <v>1</v>
      </c>
      <c r="AD11" s="44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1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9"/>
      <c r="BI11" s="110">
        <v>0.04</v>
      </c>
      <c r="BJ11" s="110">
        <v>0.04</v>
      </c>
    </row>
    <row r="12" spans="1:64" ht="16" x14ac:dyDescent="0.3">
      <c r="A12" s="18"/>
      <c r="B12" s="4"/>
      <c r="C12" s="19"/>
      <c r="D12" s="19"/>
      <c r="E12" s="19"/>
      <c r="F12" s="19"/>
      <c r="G12" s="19"/>
      <c r="H12" s="19" t="s">
        <v>92</v>
      </c>
      <c r="I12" s="19"/>
      <c r="J12" s="19" t="s">
        <v>23</v>
      </c>
      <c r="K12" s="19"/>
      <c r="L12" s="19"/>
      <c r="M12" s="19"/>
      <c r="N12" s="19"/>
      <c r="O12" s="19"/>
      <c r="P12" s="24" t="s">
        <v>29</v>
      </c>
      <c r="Q12" s="24"/>
      <c r="R12" s="24"/>
      <c r="S12" s="21">
        <v>45089</v>
      </c>
      <c r="T12" s="21"/>
      <c r="U12" s="21"/>
      <c r="V12" s="21">
        <v>45090</v>
      </c>
      <c r="W12" s="21"/>
      <c r="X12" s="21"/>
      <c r="Y12" s="33" t="s">
        <v>76</v>
      </c>
      <c r="Z12" s="32"/>
      <c r="AA12" s="51"/>
      <c r="AB12" s="45">
        <v>2</v>
      </c>
      <c r="AC12" s="107">
        <f t="shared" si="4"/>
        <v>1</v>
      </c>
      <c r="AD12" s="44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12"/>
      <c r="AP12" s="1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9"/>
      <c r="BI12" s="110">
        <v>0.05</v>
      </c>
      <c r="BJ12" s="110">
        <v>0.05</v>
      </c>
    </row>
    <row r="13" spans="1:64" ht="16" x14ac:dyDescent="0.3">
      <c r="A13" s="18"/>
      <c r="B13" s="4"/>
      <c r="C13" s="19"/>
      <c r="D13" s="19"/>
      <c r="E13" s="19"/>
      <c r="F13" s="19"/>
      <c r="G13" s="19"/>
      <c r="H13" s="19" t="s">
        <v>93</v>
      </c>
      <c r="I13" s="19"/>
      <c r="J13" s="19" t="s">
        <v>24</v>
      </c>
      <c r="K13" s="19"/>
      <c r="L13" s="19"/>
      <c r="M13" s="19"/>
      <c r="N13" s="19"/>
      <c r="O13" s="19"/>
      <c r="P13" s="26" t="s">
        <v>30</v>
      </c>
      <c r="Q13" s="26"/>
      <c r="R13" s="26"/>
      <c r="S13" s="21">
        <v>45089</v>
      </c>
      <c r="T13" s="21"/>
      <c r="U13" s="21"/>
      <c r="V13" s="21">
        <v>45090</v>
      </c>
      <c r="W13" s="21"/>
      <c r="X13" s="21"/>
      <c r="Y13" s="33" t="s">
        <v>76</v>
      </c>
      <c r="Z13" s="32"/>
      <c r="AA13" s="51"/>
      <c r="AB13" s="45">
        <v>2</v>
      </c>
      <c r="AC13" s="107">
        <f t="shared" si="4"/>
        <v>1</v>
      </c>
      <c r="AD13" s="4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12"/>
      <c r="AP13" s="1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9"/>
      <c r="BI13" s="110">
        <v>0.06</v>
      </c>
      <c r="BJ13" s="110">
        <v>0.06</v>
      </c>
    </row>
    <row r="14" spans="1:64" ht="16" x14ac:dyDescent="0.3">
      <c r="A14" s="18"/>
      <c r="B14" s="4"/>
      <c r="C14" s="19"/>
      <c r="D14" s="19"/>
      <c r="E14" s="19"/>
      <c r="F14" s="19"/>
      <c r="G14" s="19"/>
      <c r="H14" s="19" t="s">
        <v>154</v>
      </c>
      <c r="I14" s="19"/>
      <c r="J14" s="19" t="s">
        <v>25</v>
      </c>
      <c r="K14" s="19"/>
      <c r="L14" s="19"/>
      <c r="M14" s="19"/>
      <c r="N14" s="19"/>
      <c r="O14" s="19"/>
      <c r="P14" s="22" t="s">
        <v>11</v>
      </c>
      <c r="Q14" s="22"/>
      <c r="R14" s="22"/>
      <c r="S14" s="21">
        <v>45089</v>
      </c>
      <c r="T14" s="21"/>
      <c r="U14" s="21"/>
      <c r="V14" s="21">
        <v>45090</v>
      </c>
      <c r="W14" s="21"/>
      <c r="X14" s="21"/>
      <c r="Y14" s="33" t="s">
        <v>76</v>
      </c>
      <c r="Z14" s="32"/>
      <c r="AA14" s="51"/>
      <c r="AB14" s="45">
        <v>2</v>
      </c>
      <c r="AC14" s="107">
        <f t="shared" si="4"/>
        <v>1</v>
      </c>
      <c r="AD14" s="44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12"/>
      <c r="AP14" s="1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9"/>
      <c r="BI14" s="110">
        <v>7.0000000000000007E-2</v>
      </c>
      <c r="BJ14" s="110">
        <v>7.0000000000000007E-2</v>
      </c>
    </row>
    <row r="15" spans="1:64" ht="16" x14ac:dyDescent="0.3">
      <c r="A15" s="18"/>
      <c r="B15" s="4"/>
      <c r="C15" s="19"/>
      <c r="D15" s="19"/>
      <c r="E15" s="19"/>
      <c r="F15" s="19"/>
      <c r="G15" s="19"/>
      <c r="H15" s="19" t="s">
        <v>94</v>
      </c>
      <c r="I15" s="19"/>
      <c r="J15" s="19" t="s">
        <v>26</v>
      </c>
      <c r="K15" s="19"/>
      <c r="L15" s="19"/>
      <c r="M15" s="19"/>
      <c r="N15" s="19"/>
      <c r="O15" s="19"/>
      <c r="P15" s="22" t="s">
        <v>11</v>
      </c>
      <c r="Q15" s="22"/>
      <c r="R15" s="22"/>
      <c r="S15" s="21">
        <v>45089</v>
      </c>
      <c r="T15" s="21"/>
      <c r="U15" s="21"/>
      <c r="V15" s="21">
        <v>45090</v>
      </c>
      <c r="W15" s="21"/>
      <c r="X15" s="21"/>
      <c r="Y15" s="32" t="s">
        <v>76</v>
      </c>
      <c r="Z15" s="32"/>
      <c r="AA15" s="51"/>
      <c r="AB15" s="45">
        <v>2</v>
      </c>
      <c r="AC15" s="107">
        <f t="shared" si="4"/>
        <v>1</v>
      </c>
      <c r="AD15" s="44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12"/>
      <c r="AP15" s="1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9"/>
      <c r="BI15" s="110">
        <v>0.08</v>
      </c>
      <c r="BJ15" s="110">
        <v>0.08</v>
      </c>
    </row>
    <row r="16" spans="1:64" ht="16" x14ac:dyDescent="0.3">
      <c r="A16" s="18"/>
      <c r="B16" s="4"/>
      <c r="C16" s="19"/>
      <c r="D16" s="19"/>
      <c r="E16" s="19"/>
      <c r="F16" s="19"/>
      <c r="G16" s="19"/>
      <c r="H16" s="19" t="s">
        <v>122</v>
      </c>
      <c r="I16" s="19"/>
      <c r="J16" s="19" t="s">
        <v>27</v>
      </c>
      <c r="K16" s="19"/>
      <c r="L16" s="19"/>
      <c r="M16" s="19"/>
      <c r="N16" s="19"/>
      <c r="O16" s="19"/>
      <c r="P16" s="20" t="s">
        <v>19</v>
      </c>
      <c r="Q16" s="20"/>
      <c r="R16" s="20"/>
      <c r="S16" s="21">
        <v>45089</v>
      </c>
      <c r="T16" s="21"/>
      <c r="U16" s="21"/>
      <c r="V16" s="21">
        <v>45090</v>
      </c>
      <c r="W16" s="21"/>
      <c r="X16" s="21"/>
      <c r="Y16" s="33" t="s">
        <v>76</v>
      </c>
      <c r="Z16" s="32"/>
      <c r="AA16" s="51"/>
      <c r="AB16" s="45">
        <v>2</v>
      </c>
      <c r="AC16" s="107">
        <f t="shared" si="4"/>
        <v>1</v>
      </c>
      <c r="AD16" s="44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12"/>
      <c r="AP16" s="1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9"/>
      <c r="BI16" s="110">
        <v>0.09</v>
      </c>
      <c r="BJ16" s="110">
        <v>0.09</v>
      </c>
    </row>
    <row r="17" spans="1:62" ht="16" x14ac:dyDescent="0.3">
      <c r="A17" s="18"/>
      <c r="B17" s="4"/>
      <c r="C17" s="19"/>
      <c r="D17" s="19"/>
      <c r="E17" s="19"/>
      <c r="F17" s="19"/>
      <c r="G17" s="19"/>
      <c r="H17" s="19" t="s">
        <v>95</v>
      </c>
      <c r="I17" s="19"/>
      <c r="J17" s="19" t="s">
        <v>28</v>
      </c>
      <c r="K17" s="19"/>
      <c r="L17" s="19"/>
      <c r="M17" s="19"/>
      <c r="N17" s="19"/>
      <c r="O17" s="19"/>
      <c r="P17" s="26" t="s">
        <v>30</v>
      </c>
      <c r="Q17" s="26"/>
      <c r="R17" s="26"/>
      <c r="S17" s="21">
        <v>45090</v>
      </c>
      <c r="T17" s="21"/>
      <c r="U17" s="21"/>
      <c r="V17" s="21">
        <v>45090</v>
      </c>
      <c r="W17" s="21"/>
      <c r="X17" s="21"/>
      <c r="Y17" s="33" t="s">
        <v>76</v>
      </c>
      <c r="Z17" s="32"/>
      <c r="AA17" s="51"/>
      <c r="AB17" s="45">
        <v>1</v>
      </c>
      <c r="AC17" s="107">
        <f t="shared" si="4"/>
        <v>1</v>
      </c>
      <c r="AD17" s="44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1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9"/>
      <c r="BI17" s="110">
        <v>0.1</v>
      </c>
      <c r="BJ17" s="110">
        <v>0.1</v>
      </c>
    </row>
    <row r="18" spans="1:62" ht="16" x14ac:dyDescent="0.3">
      <c r="A18" s="18"/>
      <c r="B18" s="4"/>
      <c r="C18" s="30" t="s">
        <v>78</v>
      </c>
      <c r="D18" s="30"/>
      <c r="E18" s="30"/>
      <c r="F18" s="30"/>
      <c r="G18" s="30"/>
      <c r="H18" s="30" t="s">
        <v>96</v>
      </c>
      <c r="I18" s="30"/>
      <c r="J18" s="30" t="s">
        <v>79</v>
      </c>
      <c r="K18" s="30"/>
      <c r="L18" s="30"/>
      <c r="M18" s="30"/>
      <c r="N18" s="30"/>
      <c r="O18" s="30"/>
      <c r="P18" s="22" t="s">
        <v>11</v>
      </c>
      <c r="Q18" s="22"/>
      <c r="R18" s="22"/>
      <c r="S18" s="21">
        <v>45092</v>
      </c>
      <c r="T18" s="21"/>
      <c r="U18" s="21"/>
      <c r="V18" s="21">
        <v>45093</v>
      </c>
      <c r="W18" s="21"/>
      <c r="X18" s="21"/>
      <c r="Y18" s="40" t="s">
        <v>76</v>
      </c>
      <c r="Z18" s="32"/>
      <c r="AA18" s="51"/>
      <c r="AB18" s="45">
        <v>2</v>
      </c>
      <c r="AC18" s="107">
        <f t="shared" si="4"/>
        <v>1</v>
      </c>
      <c r="AD18" s="44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12"/>
      <c r="AS18" s="1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9"/>
      <c r="BI18" s="110">
        <v>0.11</v>
      </c>
      <c r="BJ18" s="110">
        <v>0.11</v>
      </c>
    </row>
    <row r="19" spans="1:62" ht="16" x14ac:dyDescent="0.3">
      <c r="A19" s="18"/>
      <c r="B19" s="4"/>
      <c r="C19" s="30" t="s">
        <v>78</v>
      </c>
      <c r="D19" s="30"/>
      <c r="E19" s="30"/>
      <c r="F19" s="30"/>
      <c r="G19" s="30"/>
      <c r="H19" s="30" t="s">
        <v>97</v>
      </c>
      <c r="I19" s="30"/>
      <c r="J19" s="30" t="s">
        <v>80</v>
      </c>
      <c r="K19" s="30"/>
      <c r="L19" s="30"/>
      <c r="M19" s="30"/>
      <c r="N19" s="30"/>
      <c r="O19" s="30"/>
      <c r="P19" s="24" t="s">
        <v>29</v>
      </c>
      <c r="Q19" s="24"/>
      <c r="R19" s="24"/>
      <c r="S19" s="21">
        <v>45093</v>
      </c>
      <c r="T19" s="21"/>
      <c r="U19" s="21"/>
      <c r="V19" s="21">
        <v>45093</v>
      </c>
      <c r="W19" s="21"/>
      <c r="X19" s="21"/>
      <c r="Y19" s="40" t="s">
        <v>76</v>
      </c>
      <c r="Z19" s="32"/>
      <c r="AA19" s="51"/>
      <c r="AB19" s="45">
        <v>1</v>
      </c>
      <c r="AC19" s="107">
        <f t="shared" si="4"/>
        <v>1</v>
      </c>
      <c r="AD19" s="44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9"/>
      <c r="BI19" s="110">
        <v>0.12</v>
      </c>
      <c r="BJ19" s="110">
        <v>0.12</v>
      </c>
    </row>
    <row r="20" spans="1:62" ht="16" x14ac:dyDescent="0.3">
      <c r="A20" s="18"/>
      <c r="B20" s="4"/>
      <c r="C20" s="19"/>
      <c r="D20" s="19"/>
      <c r="E20" s="19"/>
      <c r="F20" s="19"/>
      <c r="G20" s="19"/>
      <c r="H20" s="19" t="s">
        <v>98</v>
      </c>
      <c r="I20" s="19"/>
      <c r="J20" s="19" t="s">
        <v>31</v>
      </c>
      <c r="K20" s="19"/>
      <c r="L20" s="19"/>
      <c r="M20" s="19"/>
      <c r="N20" s="19"/>
      <c r="O20" s="19"/>
      <c r="P20" s="31" t="s">
        <v>14</v>
      </c>
      <c r="Q20" s="31"/>
      <c r="R20" s="31"/>
      <c r="S20" s="21">
        <v>45089</v>
      </c>
      <c r="T20" s="21"/>
      <c r="U20" s="21"/>
      <c r="V20" s="21">
        <v>45089</v>
      </c>
      <c r="W20" s="21"/>
      <c r="X20" s="21"/>
      <c r="Y20" s="33" t="s">
        <v>10</v>
      </c>
      <c r="Z20" s="32"/>
      <c r="AA20" s="51"/>
      <c r="AB20" s="45">
        <v>1</v>
      </c>
      <c r="AC20" s="107">
        <f t="shared" si="4"/>
        <v>1</v>
      </c>
      <c r="AD20" s="44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13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9"/>
      <c r="BI20" s="110">
        <v>0.13</v>
      </c>
      <c r="BJ20" s="110">
        <v>0.13</v>
      </c>
    </row>
    <row r="21" spans="1:62" ht="16" x14ac:dyDescent="0.3">
      <c r="A21" s="18"/>
      <c r="B21" s="4"/>
      <c r="C21" s="19"/>
      <c r="D21" s="19"/>
      <c r="E21" s="19"/>
      <c r="F21" s="19"/>
      <c r="G21" s="19"/>
      <c r="H21" s="19" t="s">
        <v>99</v>
      </c>
      <c r="I21" s="19"/>
      <c r="J21" s="19" t="s">
        <v>32</v>
      </c>
      <c r="K21" s="19"/>
      <c r="L21" s="19"/>
      <c r="M21" s="19"/>
      <c r="N21" s="19"/>
      <c r="O21" s="19"/>
      <c r="P21" s="31" t="s">
        <v>14</v>
      </c>
      <c r="Q21" s="31"/>
      <c r="R21" s="31"/>
      <c r="S21" s="21">
        <v>45089</v>
      </c>
      <c r="T21" s="21"/>
      <c r="U21" s="21"/>
      <c r="V21" s="21">
        <v>45089</v>
      </c>
      <c r="W21" s="21"/>
      <c r="X21" s="21"/>
      <c r="Y21" s="33" t="s">
        <v>10</v>
      </c>
      <c r="Z21" s="32"/>
      <c r="AA21" s="51"/>
      <c r="AB21" s="45">
        <v>1</v>
      </c>
      <c r="AC21" s="107">
        <f t="shared" si="4"/>
        <v>1</v>
      </c>
      <c r="AD21" s="44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13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9"/>
      <c r="BI21" s="110">
        <v>0.14000000000000001</v>
      </c>
      <c r="BJ21" s="110">
        <v>0.14000000000000001</v>
      </c>
    </row>
    <row r="22" spans="1:62" ht="16" x14ac:dyDescent="0.3">
      <c r="A22" s="18"/>
      <c r="B22" s="4"/>
      <c r="C22" s="19"/>
      <c r="D22" s="19"/>
      <c r="E22" s="19"/>
      <c r="F22" s="19"/>
      <c r="G22" s="19"/>
      <c r="H22" s="19" t="s">
        <v>100</v>
      </c>
      <c r="I22" s="19"/>
      <c r="J22" s="19" t="s">
        <v>33</v>
      </c>
      <c r="K22" s="23"/>
      <c r="L22" s="23"/>
      <c r="M22" s="23"/>
      <c r="N22" s="23"/>
      <c r="O22" s="23"/>
      <c r="P22" s="31" t="s">
        <v>14</v>
      </c>
      <c r="Q22" s="31"/>
      <c r="R22" s="31"/>
      <c r="S22" s="21">
        <v>45091</v>
      </c>
      <c r="T22" s="21"/>
      <c r="U22" s="21"/>
      <c r="V22" s="21">
        <v>45091</v>
      </c>
      <c r="W22" s="21"/>
      <c r="X22" s="21"/>
      <c r="Y22" s="32" t="s">
        <v>76</v>
      </c>
      <c r="Z22" s="32"/>
      <c r="AA22" s="51"/>
      <c r="AB22" s="45">
        <v>1</v>
      </c>
      <c r="AC22" s="107">
        <f t="shared" si="4"/>
        <v>1</v>
      </c>
      <c r="AD22" s="44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1"/>
      <c r="AQ22" s="13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9"/>
      <c r="BI22" s="110">
        <v>0.15</v>
      </c>
      <c r="BJ22" s="110">
        <v>0.15</v>
      </c>
    </row>
    <row r="23" spans="1:62" ht="16" x14ac:dyDescent="0.3">
      <c r="A23" s="18"/>
      <c r="B23" s="4"/>
      <c r="C23" s="19"/>
      <c r="D23" s="19"/>
      <c r="E23" s="19"/>
      <c r="F23" s="19"/>
      <c r="G23" s="19"/>
      <c r="H23" s="19" t="s">
        <v>101</v>
      </c>
      <c r="I23" s="19"/>
      <c r="J23" s="19" t="s">
        <v>34</v>
      </c>
      <c r="K23" s="19"/>
      <c r="L23" s="19"/>
      <c r="M23" s="19"/>
      <c r="N23" s="19"/>
      <c r="O23" s="19"/>
      <c r="P23" s="31" t="s">
        <v>14</v>
      </c>
      <c r="Q23" s="31"/>
      <c r="R23" s="31"/>
      <c r="S23" s="21">
        <v>45092</v>
      </c>
      <c r="T23" s="21"/>
      <c r="U23" s="21"/>
      <c r="V23" s="21">
        <v>45092</v>
      </c>
      <c r="W23" s="21"/>
      <c r="X23" s="21"/>
      <c r="Y23" s="4" t="s">
        <v>76</v>
      </c>
      <c r="Z23" s="4"/>
      <c r="AA23" s="43"/>
      <c r="AB23" s="45">
        <v>1</v>
      </c>
      <c r="AC23" s="107">
        <f t="shared" si="4"/>
        <v>1</v>
      </c>
      <c r="AD23" s="44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1"/>
      <c r="AQ23" s="2"/>
      <c r="AR23" s="13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9"/>
      <c r="BI23" s="110">
        <v>0.16</v>
      </c>
      <c r="BJ23" s="110">
        <v>0.16</v>
      </c>
    </row>
    <row r="24" spans="1:62" ht="16" x14ac:dyDescent="0.3">
      <c r="A24" s="18"/>
      <c r="B24" s="4"/>
      <c r="C24" s="19"/>
      <c r="D24" s="19"/>
      <c r="E24" s="19"/>
      <c r="F24" s="19"/>
      <c r="G24" s="19"/>
      <c r="H24" s="166" t="s">
        <v>102</v>
      </c>
      <c r="I24" s="166"/>
      <c r="J24" s="166" t="s">
        <v>35</v>
      </c>
      <c r="K24" s="19"/>
      <c r="L24" s="19"/>
      <c r="M24" s="19"/>
      <c r="N24" s="19"/>
      <c r="O24" s="19"/>
      <c r="P24" s="31" t="s">
        <v>14</v>
      </c>
      <c r="Q24" s="31"/>
      <c r="R24" s="31"/>
      <c r="S24" s="21">
        <v>45092</v>
      </c>
      <c r="T24" s="21"/>
      <c r="U24" s="21"/>
      <c r="V24" s="21">
        <v>45092</v>
      </c>
      <c r="W24" s="21"/>
      <c r="X24" s="21"/>
      <c r="Y24" s="25" t="s">
        <v>116</v>
      </c>
      <c r="Z24" s="4"/>
      <c r="AA24" s="43"/>
      <c r="AB24" s="45">
        <v>1</v>
      </c>
      <c r="AC24" s="107">
        <f t="shared" si="4"/>
        <v>1</v>
      </c>
      <c r="AD24" s="44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1"/>
      <c r="AR24" s="13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9"/>
      <c r="BI24" s="110">
        <v>0.17</v>
      </c>
      <c r="BJ24" s="110">
        <v>0.17</v>
      </c>
    </row>
    <row r="25" spans="1:62" ht="16" x14ac:dyDescent="0.3">
      <c r="A25" s="18"/>
      <c r="B25" s="4"/>
      <c r="C25" s="19"/>
      <c r="D25" s="19"/>
      <c r="E25" s="19"/>
      <c r="F25" s="19"/>
      <c r="G25" s="19"/>
      <c r="H25" s="19" t="s">
        <v>103</v>
      </c>
      <c r="I25" s="19"/>
      <c r="J25" s="19" t="s">
        <v>36</v>
      </c>
      <c r="K25" s="23"/>
      <c r="L25" s="23"/>
      <c r="M25" s="23"/>
      <c r="N25" s="23"/>
      <c r="O25" s="23"/>
      <c r="P25" s="31" t="s">
        <v>14</v>
      </c>
      <c r="Q25" s="31"/>
      <c r="R25" s="31"/>
      <c r="S25" s="21">
        <v>45091</v>
      </c>
      <c r="T25" s="21"/>
      <c r="U25" s="21"/>
      <c r="V25" s="21">
        <v>45091</v>
      </c>
      <c r="W25" s="21"/>
      <c r="X25" s="21"/>
      <c r="Y25" s="32" t="s">
        <v>76</v>
      </c>
      <c r="Z25" s="32"/>
      <c r="AA25" s="51"/>
      <c r="AB25" s="45">
        <v>1</v>
      </c>
      <c r="AC25" s="107">
        <f t="shared" si="4"/>
        <v>1</v>
      </c>
      <c r="AD25" s="44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13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9"/>
      <c r="BI25" s="110">
        <v>0.18</v>
      </c>
      <c r="BJ25" s="110">
        <v>0.18</v>
      </c>
    </row>
    <row r="26" spans="1:62" ht="16" x14ac:dyDescent="0.3">
      <c r="A26" s="18"/>
      <c r="B26" s="4"/>
      <c r="C26" s="19"/>
      <c r="D26" s="19"/>
      <c r="E26" s="19"/>
      <c r="F26" s="19"/>
      <c r="G26" s="19"/>
      <c r="H26" s="19" t="s">
        <v>104</v>
      </c>
      <c r="I26" s="19"/>
      <c r="J26" s="19" t="s">
        <v>37</v>
      </c>
      <c r="K26" s="19"/>
      <c r="L26" s="19"/>
      <c r="M26" s="19"/>
      <c r="N26" s="19"/>
      <c r="O26" s="19"/>
      <c r="P26" s="31" t="s">
        <v>14</v>
      </c>
      <c r="Q26" s="31"/>
      <c r="R26" s="31"/>
      <c r="S26" s="21">
        <v>45093</v>
      </c>
      <c r="T26" s="21"/>
      <c r="U26" s="21"/>
      <c r="V26" s="21">
        <v>45093</v>
      </c>
      <c r="W26" s="21"/>
      <c r="X26" s="21"/>
      <c r="Y26" s="4" t="s">
        <v>76</v>
      </c>
      <c r="Z26" s="4"/>
      <c r="AA26" s="43"/>
      <c r="AB26" s="45">
        <v>1</v>
      </c>
      <c r="AC26" s="107">
        <f t="shared" si="4"/>
        <v>1</v>
      </c>
      <c r="AD26" s="44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1"/>
      <c r="AS26" s="13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9"/>
      <c r="BI26" s="110">
        <v>0.19</v>
      </c>
      <c r="BJ26" s="110">
        <v>0.19</v>
      </c>
    </row>
    <row r="27" spans="1:62" ht="16" x14ac:dyDescent="0.3">
      <c r="A27" s="18"/>
      <c r="B27" s="4"/>
      <c r="C27" s="19"/>
      <c r="D27" s="19"/>
      <c r="E27" s="19"/>
      <c r="F27" s="19"/>
      <c r="G27" s="19"/>
      <c r="H27" s="19" t="s">
        <v>105</v>
      </c>
      <c r="I27" s="19"/>
      <c r="J27" s="19" t="s">
        <v>38</v>
      </c>
      <c r="K27" s="19"/>
      <c r="L27" s="19"/>
      <c r="M27" s="19"/>
      <c r="N27" s="19"/>
      <c r="O27" s="19"/>
      <c r="P27" s="22" t="s">
        <v>48</v>
      </c>
      <c r="Q27" s="22"/>
      <c r="R27" s="22"/>
      <c r="S27" s="21">
        <v>45093</v>
      </c>
      <c r="T27" s="21"/>
      <c r="U27" s="21"/>
      <c r="V27" s="21">
        <v>45093</v>
      </c>
      <c r="W27" s="21"/>
      <c r="X27" s="21"/>
      <c r="Y27" s="55" t="s">
        <v>76</v>
      </c>
      <c r="Z27" s="4"/>
      <c r="AA27" s="43"/>
      <c r="AB27" s="45">
        <v>1</v>
      </c>
      <c r="AC27" s="107">
        <f t="shared" si="4"/>
        <v>1</v>
      </c>
      <c r="AD27" s="44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4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9"/>
      <c r="BI27" s="110">
        <v>0.2</v>
      </c>
      <c r="BJ27" s="110">
        <v>0.2</v>
      </c>
    </row>
    <row r="28" spans="1:62" ht="16" x14ac:dyDescent="0.3">
      <c r="A28" s="18"/>
      <c r="B28" s="4"/>
      <c r="C28" s="19"/>
      <c r="D28" s="19"/>
      <c r="E28" s="19"/>
      <c r="F28" s="19"/>
      <c r="G28" s="19"/>
      <c r="H28" s="19" t="s">
        <v>99</v>
      </c>
      <c r="I28" s="19"/>
      <c r="J28" s="19" t="s">
        <v>39</v>
      </c>
      <c r="K28" s="19"/>
      <c r="L28" s="19"/>
      <c r="M28" s="19"/>
      <c r="N28" s="19"/>
      <c r="O28" s="19"/>
      <c r="P28" s="22" t="s">
        <v>48</v>
      </c>
      <c r="Q28" s="22"/>
      <c r="R28" s="22"/>
      <c r="S28" s="21">
        <v>45093</v>
      </c>
      <c r="T28" s="21"/>
      <c r="U28" s="21"/>
      <c r="V28" s="21">
        <v>45093</v>
      </c>
      <c r="W28" s="21"/>
      <c r="X28" s="21"/>
      <c r="Y28" s="55" t="s">
        <v>76</v>
      </c>
      <c r="Z28" s="4"/>
      <c r="AA28" s="43"/>
      <c r="AB28" s="47">
        <v>1</v>
      </c>
      <c r="AC28" s="107">
        <f t="shared" si="4"/>
        <v>1</v>
      </c>
      <c r="AD28" s="44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4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9"/>
      <c r="BI28" s="110">
        <v>0.21</v>
      </c>
      <c r="BJ28" s="110">
        <v>0.21</v>
      </c>
    </row>
    <row r="29" spans="1:62" ht="16" x14ac:dyDescent="0.3">
      <c r="A29" s="18"/>
      <c r="B29" s="4"/>
      <c r="C29" s="19"/>
      <c r="D29" s="19"/>
      <c r="E29" s="19"/>
      <c r="F29" s="19"/>
      <c r="G29" s="19"/>
      <c r="H29" s="19" t="s">
        <v>100</v>
      </c>
      <c r="I29" s="19"/>
      <c r="J29" s="19" t="s">
        <v>40</v>
      </c>
      <c r="K29" s="19"/>
      <c r="L29" s="19"/>
      <c r="M29" s="19"/>
      <c r="N29" s="19"/>
      <c r="O29" s="19"/>
      <c r="P29" s="26" t="s">
        <v>30</v>
      </c>
      <c r="Q29" s="26"/>
      <c r="R29" s="26"/>
      <c r="S29" s="21">
        <v>45093</v>
      </c>
      <c r="T29" s="21"/>
      <c r="U29" s="21"/>
      <c r="V29" s="21">
        <v>45093</v>
      </c>
      <c r="W29" s="21"/>
      <c r="X29" s="21"/>
      <c r="Y29" s="55" t="s">
        <v>76</v>
      </c>
      <c r="Z29" s="4"/>
      <c r="AA29" s="43"/>
      <c r="AB29" s="47">
        <v>1</v>
      </c>
      <c r="AC29" s="107">
        <f t="shared" si="4"/>
        <v>1</v>
      </c>
      <c r="AD29" s="44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4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9"/>
      <c r="BI29" s="110">
        <v>0.22</v>
      </c>
      <c r="BJ29" s="110">
        <v>0.22</v>
      </c>
    </row>
    <row r="30" spans="1:62" ht="16" x14ac:dyDescent="0.3">
      <c r="A30" s="18"/>
      <c r="B30" s="4"/>
      <c r="C30" s="19"/>
      <c r="D30" s="19"/>
      <c r="E30" s="19"/>
      <c r="F30" s="19"/>
      <c r="G30" s="19"/>
      <c r="H30" s="19" t="s">
        <v>101</v>
      </c>
      <c r="I30" s="19"/>
      <c r="J30" s="19" t="s">
        <v>41</v>
      </c>
      <c r="K30" s="19"/>
      <c r="L30" s="19"/>
      <c r="M30" s="19"/>
      <c r="N30" s="19"/>
      <c r="O30" s="19"/>
      <c r="P30" s="26" t="s">
        <v>30</v>
      </c>
      <c r="Q30" s="26"/>
      <c r="R30" s="26"/>
      <c r="S30" s="21">
        <v>45093</v>
      </c>
      <c r="T30" s="21"/>
      <c r="U30" s="21"/>
      <c r="V30" s="21">
        <v>45093</v>
      </c>
      <c r="W30" s="21"/>
      <c r="X30" s="21"/>
      <c r="Y30" s="55" t="s">
        <v>76</v>
      </c>
      <c r="Z30" s="4"/>
      <c r="AA30" s="43"/>
      <c r="AB30" s="47">
        <v>1</v>
      </c>
      <c r="AC30" s="107">
        <f t="shared" si="4"/>
        <v>1</v>
      </c>
      <c r="AD30" s="44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4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9"/>
      <c r="BI30" s="110">
        <v>0.23</v>
      </c>
      <c r="BJ30" s="110">
        <v>0.23</v>
      </c>
    </row>
    <row r="31" spans="1:62" ht="16" x14ac:dyDescent="0.3">
      <c r="A31" s="18"/>
      <c r="B31" s="4"/>
      <c r="C31" s="19"/>
      <c r="D31" s="19"/>
      <c r="E31" s="19"/>
      <c r="F31" s="19"/>
      <c r="G31" s="19"/>
      <c r="H31" s="19" t="s">
        <v>96</v>
      </c>
      <c r="I31" s="19"/>
      <c r="J31" s="19" t="s">
        <v>42</v>
      </c>
      <c r="K31" s="19"/>
      <c r="L31" s="19"/>
      <c r="M31" s="19"/>
      <c r="N31" s="19"/>
      <c r="O31" s="19"/>
      <c r="P31" s="24" t="s">
        <v>29</v>
      </c>
      <c r="Q31" s="24"/>
      <c r="R31" s="24"/>
      <c r="S31" s="21">
        <v>45093</v>
      </c>
      <c r="T31" s="21"/>
      <c r="U31" s="21"/>
      <c r="V31" s="21">
        <v>45093</v>
      </c>
      <c r="W31" s="21"/>
      <c r="X31" s="21"/>
      <c r="Y31" s="55" t="s">
        <v>76</v>
      </c>
      <c r="Z31" s="4"/>
      <c r="AA31" s="43"/>
      <c r="AB31" s="47">
        <v>1</v>
      </c>
      <c r="AC31" s="107">
        <f t="shared" si="4"/>
        <v>1</v>
      </c>
      <c r="AD31" s="44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4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9"/>
      <c r="BI31" s="110">
        <v>0.24</v>
      </c>
      <c r="BJ31" s="110">
        <v>0.24</v>
      </c>
    </row>
    <row r="32" spans="1:62" ht="16" x14ac:dyDescent="0.3">
      <c r="A32" s="18"/>
      <c r="B32" s="4"/>
      <c r="C32" s="19"/>
      <c r="D32" s="19"/>
      <c r="E32" s="19"/>
      <c r="F32" s="19"/>
      <c r="G32" s="19"/>
      <c r="H32" s="19" t="s">
        <v>106</v>
      </c>
      <c r="I32" s="19"/>
      <c r="J32" s="19" t="s">
        <v>43</v>
      </c>
      <c r="K32" s="19"/>
      <c r="L32" s="19"/>
      <c r="M32" s="19"/>
      <c r="N32" s="19"/>
      <c r="O32" s="19"/>
      <c r="P32" s="24" t="s">
        <v>29</v>
      </c>
      <c r="Q32" s="24"/>
      <c r="R32" s="24"/>
      <c r="S32" s="21">
        <v>45093</v>
      </c>
      <c r="T32" s="21"/>
      <c r="U32" s="21"/>
      <c r="V32" s="21">
        <v>45093</v>
      </c>
      <c r="W32" s="21"/>
      <c r="X32" s="21"/>
      <c r="Y32" s="55" t="s">
        <v>76</v>
      </c>
      <c r="Z32" s="4"/>
      <c r="AA32" s="43"/>
      <c r="AB32" s="47">
        <v>1</v>
      </c>
      <c r="AC32" s="107">
        <f t="shared" si="4"/>
        <v>1</v>
      </c>
      <c r="AD32" s="44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4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9"/>
      <c r="BI32" s="110">
        <v>0.25</v>
      </c>
      <c r="BJ32" s="110">
        <v>0.25</v>
      </c>
    </row>
    <row r="33" spans="1:62" ht="16" x14ac:dyDescent="0.3">
      <c r="A33" s="18"/>
      <c r="B33" s="4"/>
      <c r="C33" s="19"/>
      <c r="D33" s="19"/>
      <c r="E33" s="19"/>
      <c r="F33" s="19"/>
      <c r="G33" s="19"/>
      <c r="H33" s="19" t="s">
        <v>107</v>
      </c>
      <c r="I33" s="19"/>
      <c r="J33" s="19" t="s">
        <v>152</v>
      </c>
      <c r="K33" s="19"/>
      <c r="L33" s="19"/>
      <c r="M33" s="19"/>
      <c r="N33" s="19"/>
      <c r="O33" s="19"/>
      <c r="P33" s="20" t="s">
        <v>19</v>
      </c>
      <c r="Q33" s="20"/>
      <c r="R33" s="20"/>
      <c r="S33" s="21">
        <v>45093</v>
      </c>
      <c r="T33" s="21"/>
      <c r="U33" s="21"/>
      <c r="V33" s="21">
        <v>45093</v>
      </c>
      <c r="W33" s="21"/>
      <c r="X33" s="21"/>
      <c r="Y33" s="55" t="s">
        <v>76</v>
      </c>
      <c r="Z33" s="4"/>
      <c r="AA33" s="43"/>
      <c r="AB33" s="47">
        <v>1</v>
      </c>
      <c r="AC33" s="107">
        <f t="shared" si="4"/>
        <v>1</v>
      </c>
      <c r="AD33" s="44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14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9"/>
      <c r="BI33" s="110">
        <v>0.26</v>
      </c>
      <c r="BJ33" s="110">
        <v>0.26</v>
      </c>
    </row>
    <row r="34" spans="1:62" ht="16" x14ac:dyDescent="0.3">
      <c r="A34" s="18"/>
      <c r="B34" s="4"/>
      <c r="C34" s="19"/>
      <c r="D34" s="19"/>
      <c r="E34" s="19"/>
      <c r="F34" s="19"/>
      <c r="G34" s="19"/>
      <c r="H34" s="19" t="s">
        <v>108</v>
      </c>
      <c r="I34" s="19"/>
      <c r="J34" s="19" t="s">
        <v>153</v>
      </c>
      <c r="K34" s="19"/>
      <c r="L34" s="19"/>
      <c r="M34" s="19"/>
      <c r="N34" s="19"/>
      <c r="O34" s="19"/>
      <c r="P34" s="20" t="s">
        <v>19</v>
      </c>
      <c r="Q34" s="20"/>
      <c r="R34" s="20"/>
      <c r="S34" s="21">
        <v>45093</v>
      </c>
      <c r="T34" s="21"/>
      <c r="U34" s="21"/>
      <c r="V34" s="21">
        <v>45093</v>
      </c>
      <c r="W34" s="21"/>
      <c r="X34" s="21"/>
      <c r="Y34" s="55" t="s">
        <v>76</v>
      </c>
      <c r="Z34" s="4"/>
      <c r="AA34" s="43"/>
      <c r="AB34" s="47">
        <v>1</v>
      </c>
      <c r="AC34" s="107">
        <f t="shared" si="4"/>
        <v>1</v>
      </c>
      <c r="AD34" s="44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14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9"/>
      <c r="BI34" s="110">
        <v>0.27</v>
      </c>
      <c r="BJ34" s="110">
        <v>0.27</v>
      </c>
    </row>
    <row r="35" spans="1:62" ht="16" x14ac:dyDescent="0.3">
      <c r="A35" s="18"/>
      <c r="B35" s="4"/>
      <c r="C35" s="19"/>
      <c r="D35" s="19"/>
      <c r="E35" s="19"/>
      <c r="F35" s="19"/>
      <c r="G35" s="19"/>
      <c r="H35" s="19" t="s">
        <v>123</v>
      </c>
      <c r="I35" s="19"/>
      <c r="J35" s="19" t="s">
        <v>46</v>
      </c>
      <c r="K35" s="19"/>
      <c r="L35" s="19"/>
      <c r="M35" s="19"/>
      <c r="N35" s="19"/>
      <c r="O35" s="19"/>
      <c r="P35" s="31" t="s">
        <v>12</v>
      </c>
      <c r="Q35" s="31"/>
      <c r="R35" s="31"/>
      <c r="S35" s="21">
        <v>45093</v>
      </c>
      <c r="T35" s="21"/>
      <c r="U35" s="21"/>
      <c r="V35" s="21">
        <v>45093</v>
      </c>
      <c r="W35" s="21"/>
      <c r="X35" s="21"/>
      <c r="Y35" s="55" t="s">
        <v>76</v>
      </c>
      <c r="Z35" s="4"/>
      <c r="AA35" s="43"/>
      <c r="AB35" s="45">
        <v>1</v>
      </c>
      <c r="AC35" s="107">
        <f t="shared" si="4"/>
        <v>1</v>
      </c>
      <c r="AD35" s="44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14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9"/>
      <c r="BI35" s="110">
        <v>0.28000000000000003</v>
      </c>
      <c r="BJ35" s="110">
        <v>0.28000000000000003</v>
      </c>
    </row>
    <row r="36" spans="1:62" ht="16" x14ac:dyDescent="0.3">
      <c r="A36" s="18"/>
      <c r="B36" s="4"/>
      <c r="C36" s="19"/>
      <c r="D36" s="19"/>
      <c r="E36" s="19"/>
      <c r="F36" s="19"/>
      <c r="G36" s="19"/>
      <c r="H36" s="19" t="s">
        <v>109</v>
      </c>
      <c r="I36" s="19"/>
      <c r="J36" s="19" t="s">
        <v>47</v>
      </c>
      <c r="K36" s="19"/>
      <c r="L36" s="19"/>
      <c r="M36" s="19"/>
      <c r="N36" s="19"/>
      <c r="O36" s="19"/>
      <c r="P36" s="31" t="s">
        <v>12</v>
      </c>
      <c r="Q36" s="31"/>
      <c r="R36" s="31"/>
      <c r="S36" s="21">
        <v>45093</v>
      </c>
      <c r="T36" s="21"/>
      <c r="U36" s="21"/>
      <c r="V36" s="21">
        <v>45093</v>
      </c>
      <c r="W36" s="21"/>
      <c r="X36" s="21"/>
      <c r="Y36" s="55" t="s">
        <v>76</v>
      </c>
      <c r="Z36" s="4"/>
      <c r="AA36" s="43"/>
      <c r="AB36" s="45">
        <v>1</v>
      </c>
      <c r="AC36" s="107">
        <f t="shared" si="4"/>
        <v>1</v>
      </c>
      <c r="AD36" s="44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14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9"/>
      <c r="BI36" s="110">
        <v>0.28999999999999998</v>
      </c>
      <c r="BJ36" s="110">
        <v>0.28999999999999998</v>
      </c>
    </row>
    <row r="37" spans="1:62" ht="16" x14ac:dyDescent="0.3">
      <c r="A37" s="18"/>
      <c r="B37" s="4"/>
      <c r="C37" s="19"/>
      <c r="D37" s="19"/>
      <c r="E37" s="19"/>
      <c r="F37" s="19"/>
      <c r="G37" s="19"/>
      <c r="H37" s="19" t="s">
        <v>90</v>
      </c>
      <c r="I37" s="19"/>
      <c r="J37" s="19" t="s">
        <v>49</v>
      </c>
      <c r="K37" s="19"/>
      <c r="L37" s="19"/>
      <c r="M37" s="19"/>
      <c r="N37" s="19"/>
      <c r="O37" s="19"/>
      <c r="P37" s="20" t="s">
        <v>19</v>
      </c>
      <c r="Q37" s="20"/>
      <c r="R37" s="20"/>
      <c r="S37" s="21">
        <v>45096</v>
      </c>
      <c r="T37" s="21"/>
      <c r="U37" s="21"/>
      <c r="V37" s="21">
        <v>45098</v>
      </c>
      <c r="W37" s="21"/>
      <c r="X37" s="21"/>
      <c r="Y37" s="55" t="s">
        <v>76</v>
      </c>
      <c r="Z37" s="4"/>
      <c r="AA37" s="43"/>
      <c r="AB37" s="45">
        <v>3</v>
      </c>
      <c r="AC37" s="107">
        <f t="shared" si="4"/>
        <v>1</v>
      </c>
      <c r="AD37" s="44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15"/>
      <c r="AW37" s="15"/>
      <c r="AX37" s="15"/>
      <c r="AY37" s="2"/>
      <c r="AZ37" s="2"/>
      <c r="BA37" s="2"/>
      <c r="BB37" s="2"/>
      <c r="BC37" s="2"/>
      <c r="BD37" s="2"/>
      <c r="BE37" s="2"/>
      <c r="BF37" s="2"/>
      <c r="BG37" s="9"/>
      <c r="BI37" s="110">
        <v>0.3</v>
      </c>
      <c r="BJ37" s="110">
        <v>0.3</v>
      </c>
    </row>
    <row r="38" spans="1:62" ht="16" x14ac:dyDescent="0.3">
      <c r="A38" s="18"/>
      <c r="B38" s="4"/>
      <c r="C38" s="19"/>
      <c r="D38" s="19"/>
      <c r="E38" s="19"/>
      <c r="F38" s="19"/>
      <c r="G38" s="19"/>
      <c r="H38" s="19" t="s">
        <v>91</v>
      </c>
      <c r="I38" s="19"/>
      <c r="J38" s="19" t="s">
        <v>50</v>
      </c>
      <c r="K38" s="19"/>
      <c r="L38" s="19"/>
      <c r="M38" s="19"/>
      <c r="N38" s="19"/>
      <c r="O38" s="19"/>
      <c r="P38" s="31" t="s">
        <v>12</v>
      </c>
      <c r="Q38" s="19"/>
      <c r="R38" s="19"/>
      <c r="S38" s="21">
        <v>45096</v>
      </c>
      <c r="T38" s="21"/>
      <c r="U38" s="21"/>
      <c r="V38" s="21">
        <v>45098</v>
      </c>
      <c r="W38" s="21"/>
      <c r="X38" s="21"/>
      <c r="Y38" s="55" t="s">
        <v>76</v>
      </c>
      <c r="Z38" s="4"/>
      <c r="AA38" s="43"/>
      <c r="AB38" s="45">
        <v>3</v>
      </c>
      <c r="AC38" s="107">
        <f t="shared" si="4"/>
        <v>1</v>
      </c>
      <c r="AD38" s="44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15"/>
      <c r="AW38" s="15"/>
      <c r="AX38" s="15"/>
      <c r="AY38" s="2"/>
      <c r="AZ38" s="2"/>
      <c r="BA38" s="2"/>
      <c r="BB38" s="2"/>
      <c r="BC38" s="2"/>
      <c r="BD38" s="2"/>
      <c r="BE38" s="2"/>
      <c r="BF38" s="2"/>
      <c r="BG38" s="9"/>
      <c r="BI38" s="110">
        <v>0.31</v>
      </c>
      <c r="BJ38" s="110">
        <v>0.31</v>
      </c>
    </row>
    <row r="39" spans="1:62" ht="16" x14ac:dyDescent="0.3">
      <c r="A39" s="18"/>
      <c r="B39" s="4"/>
      <c r="C39" s="19"/>
      <c r="D39" s="19"/>
      <c r="E39" s="19"/>
      <c r="F39" s="19"/>
      <c r="G39" s="19"/>
      <c r="H39" s="19" t="s">
        <v>110</v>
      </c>
      <c r="I39" s="19"/>
      <c r="J39" s="19" t="s">
        <v>51</v>
      </c>
      <c r="K39" s="19"/>
      <c r="L39" s="19"/>
      <c r="M39" s="19"/>
      <c r="N39" s="19"/>
      <c r="O39" s="19"/>
      <c r="P39" s="31" t="s">
        <v>12</v>
      </c>
      <c r="Q39" s="19"/>
      <c r="R39" s="19"/>
      <c r="S39" s="21">
        <v>45096</v>
      </c>
      <c r="T39" s="21"/>
      <c r="U39" s="21"/>
      <c r="V39" s="21">
        <v>45098</v>
      </c>
      <c r="W39" s="21"/>
      <c r="X39" s="21"/>
      <c r="Y39" s="55" t="s">
        <v>76</v>
      </c>
      <c r="Z39" s="4"/>
      <c r="AA39" s="43"/>
      <c r="AB39" s="45">
        <v>3</v>
      </c>
      <c r="AC39" s="107">
        <f t="shared" si="4"/>
        <v>1</v>
      </c>
      <c r="AD39" s="44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15"/>
      <c r="AW39" s="15"/>
      <c r="AX39" s="15"/>
      <c r="AY39" s="2"/>
      <c r="AZ39" s="2"/>
      <c r="BA39" s="2"/>
      <c r="BB39" s="2"/>
      <c r="BC39" s="2"/>
      <c r="BD39" s="2"/>
      <c r="BE39" s="2"/>
      <c r="BF39" s="2"/>
      <c r="BG39" s="9"/>
      <c r="BI39" s="110">
        <v>0.32</v>
      </c>
      <c r="BJ39" s="110">
        <v>0.32</v>
      </c>
    </row>
    <row r="40" spans="1:62" ht="16" x14ac:dyDescent="0.3">
      <c r="A40" s="18"/>
      <c r="B40" s="4"/>
      <c r="C40" s="19"/>
      <c r="D40" s="19"/>
      <c r="E40" s="19"/>
      <c r="F40" s="19"/>
      <c r="G40" s="19"/>
      <c r="H40" s="19" t="s">
        <v>111</v>
      </c>
      <c r="I40" s="19"/>
      <c r="J40" s="19" t="s">
        <v>52</v>
      </c>
      <c r="K40" s="19"/>
      <c r="L40" s="19"/>
      <c r="M40" s="19"/>
      <c r="N40" s="19"/>
      <c r="O40" s="19"/>
      <c r="P40" s="24" t="s">
        <v>29</v>
      </c>
      <c r="Q40" s="24"/>
      <c r="R40" s="24"/>
      <c r="S40" s="21">
        <v>45096</v>
      </c>
      <c r="T40" s="21"/>
      <c r="U40" s="21"/>
      <c r="V40" s="21">
        <v>45098</v>
      </c>
      <c r="W40" s="21"/>
      <c r="X40" s="21"/>
      <c r="Y40" s="55" t="s">
        <v>76</v>
      </c>
      <c r="Z40" s="4"/>
      <c r="AA40" s="43"/>
      <c r="AB40" s="45">
        <v>3</v>
      </c>
      <c r="AC40" s="107">
        <f t="shared" si="4"/>
        <v>1</v>
      </c>
      <c r="AD40" s="44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15"/>
      <c r="AW40" s="15"/>
      <c r="AX40" s="15"/>
      <c r="AY40" s="2"/>
      <c r="AZ40" s="2"/>
      <c r="BA40" s="2"/>
      <c r="BB40" s="2"/>
      <c r="BC40" s="2"/>
      <c r="BD40" s="2"/>
      <c r="BE40" s="2"/>
      <c r="BF40" s="2"/>
      <c r="BG40" s="9"/>
      <c r="BI40" s="110">
        <v>0.33</v>
      </c>
      <c r="BJ40" s="110">
        <v>0.33</v>
      </c>
    </row>
    <row r="41" spans="1:62" ht="16" x14ac:dyDescent="0.3">
      <c r="A41" s="18"/>
      <c r="B41" s="4"/>
      <c r="C41" s="19"/>
      <c r="D41" s="19"/>
      <c r="E41" s="19"/>
      <c r="F41" s="19"/>
      <c r="G41" s="19"/>
      <c r="H41" s="19" t="s">
        <v>93</v>
      </c>
      <c r="I41" s="19"/>
      <c r="J41" s="19" t="s">
        <v>53</v>
      </c>
      <c r="K41" s="23"/>
      <c r="L41" s="23"/>
      <c r="M41" s="23"/>
      <c r="N41" s="23"/>
      <c r="O41" s="23"/>
      <c r="P41" s="20" t="s">
        <v>19</v>
      </c>
      <c r="Q41" s="20"/>
      <c r="R41" s="20"/>
      <c r="S41" s="21">
        <v>45091</v>
      </c>
      <c r="T41" s="21"/>
      <c r="U41" s="21"/>
      <c r="V41" s="21">
        <v>45093</v>
      </c>
      <c r="W41" s="21"/>
      <c r="X41" s="21"/>
      <c r="Y41" s="25" t="s">
        <v>116</v>
      </c>
      <c r="Z41" s="4"/>
      <c r="AA41" s="43"/>
      <c r="AB41" s="45">
        <v>3</v>
      </c>
      <c r="AC41" s="107">
        <f t="shared" si="4"/>
        <v>1</v>
      </c>
      <c r="AD41" s="44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15"/>
      <c r="AR41" s="15"/>
      <c r="AS41" s="15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9"/>
      <c r="BI41" s="110">
        <v>0.34</v>
      </c>
      <c r="BJ41" s="110">
        <v>0.34</v>
      </c>
    </row>
    <row r="42" spans="1:62" ht="16" x14ac:dyDescent="0.3">
      <c r="A42" s="18"/>
      <c r="B42" s="4"/>
      <c r="C42" s="19"/>
      <c r="D42" s="19"/>
      <c r="E42" s="19"/>
      <c r="F42" s="19"/>
      <c r="G42" s="19"/>
      <c r="H42" s="166" t="s">
        <v>124</v>
      </c>
      <c r="I42" s="166"/>
      <c r="J42" s="166" t="s">
        <v>54</v>
      </c>
      <c r="K42" s="19"/>
      <c r="L42" s="19"/>
      <c r="M42" s="19"/>
      <c r="N42" s="19"/>
      <c r="O42" s="19"/>
      <c r="P42" s="22" t="s">
        <v>48</v>
      </c>
      <c r="Q42" s="22"/>
      <c r="R42" s="22"/>
      <c r="S42" s="21">
        <v>45096</v>
      </c>
      <c r="T42" s="21"/>
      <c r="U42" s="21"/>
      <c r="V42" s="21">
        <v>45098</v>
      </c>
      <c r="W42" s="21"/>
      <c r="X42" s="21"/>
      <c r="Y42" s="40">
        <v>0.8</v>
      </c>
      <c r="Z42" s="4"/>
      <c r="AA42" s="43"/>
      <c r="AB42" s="45">
        <v>3</v>
      </c>
      <c r="AC42" s="107">
        <f t="shared" si="4"/>
        <v>0.8</v>
      </c>
      <c r="AD42" s="44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15"/>
      <c r="AW42" s="15"/>
      <c r="AX42" s="15"/>
      <c r="AY42" s="2"/>
      <c r="AZ42" s="2"/>
      <c r="BA42" s="2"/>
      <c r="BB42" s="2"/>
      <c r="BC42" s="2"/>
      <c r="BD42" s="2"/>
      <c r="BE42" s="2"/>
      <c r="BF42" s="2"/>
      <c r="BG42" s="9"/>
      <c r="BI42" s="110">
        <v>0.35</v>
      </c>
      <c r="BJ42" s="110">
        <v>0.35</v>
      </c>
    </row>
    <row r="43" spans="1:62" ht="16" x14ac:dyDescent="0.3">
      <c r="A43" s="18"/>
      <c r="B43" s="4"/>
      <c r="C43" s="19"/>
      <c r="D43" s="19"/>
      <c r="E43" s="19"/>
      <c r="F43" s="19"/>
      <c r="G43" s="19"/>
      <c r="H43" s="164" t="s">
        <v>106</v>
      </c>
      <c r="I43" s="164"/>
      <c r="J43" s="165" t="s">
        <v>55</v>
      </c>
      <c r="K43" s="28"/>
      <c r="L43" s="28"/>
      <c r="M43" s="28"/>
      <c r="N43" s="28"/>
      <c r="O43" s="29"/>
      <c r="P43" s="22" t="s">
        <v>48</v>
      </c>
      <c r="Q43" s="22"/>
      <c r="R43" s="22"/>
      <c r="S43" s="21">
        <v>45096</v>
      </c>
      <c r="T43" s="21"/>
      <c r="U43" s="21"/>
      <c r="V43" s="21">
        <v>45098</v>
      </c>
      <c r="W43" s="21"/>
      <c r="X43" s="21"/>
      <c r="Y43" s="40" t="s">
        <v>116</v>
      </c>
      <c r="Z43" s="4"/>
      <c r="AA43" s="43"/>
      <c r="AB43" s="45">
        <v>3</v>
      </c>
      <c r="AC43" s="107">
        <f t="shared" si="4"/>
        <v>1</v>
      </c>
      <c r="AD43" s="44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15"/>
      <c r="AW43" s="15"/>
      <c r="AX43" s="15"/>
      <c r="AY43" s="2"/>
      <c r="AZ43" s="2"/>
      <c r="BA43" s="2"/>
      <c r="BB43" s="2"/>
      <c r="BC43" s="2"/>
      <c r="BD43" s="2"/>
      <c r="BE43" s="2"/>
      <c r="BF43" s="2"/>
      <c r="BG43" s="9"/>
      <c r="BI43" s="110">
        <v>0.36</v>
      </c>
      <c r="BJ43" s="110">
        <v>0.36</v>
      </c>
    </row>
    <row r="44" spans="1:62" ht="16" x14ac:dyDescent="0.3">
      <c r="A44" s="18"/>
      <c r="B44" s="4"/>
      <c r="C44" s="19"/>
      <c r="D44" s="19"/>
      <c r="E44" s="19"/>
      <c r="F44" s="19"/>
      <c r="G44" s="19"/>
      <c r="H44" s="19" t="s">
        <v>125</v>
      </c>
      <c r="I44" s="19"/>
      <c r="J44" s="19" t="s">
        <v>159</v>
      </c>
      <c r="K44" s="19"/>
      <c r="L44" s="19"/>
      <c r="M44" s="19"/>
      <c r="N44" s="19"/>
      <c r="O44" s="19"/>
      <c r="P44" s="20" t="s">
        <v>19</v>
      </c>
      <c r="Q44" s="20"/>
      <c r="R44" s="20"/>
      <c r="S44" s="21">
        <v>45096</v>
      </c>
      <c r="T44" s="21"/>
      <c r="U44" s="21"/>
      <c r="V44" s="21">
        <v>45098</v>
      </c>
      <c r="W44" s="21"/>
      <c r="X44" s="21"/>
      <c r="Y44" s="40" t="s">
        <v>116</v>
      </c>
      <c r="Z44" s="4"/>
      <c r="AA44" s="43"/>
      <c r="AB44" s="45">
        <v>3</v>
      </c>
      <c r="AC44" s="107">
        <f t="shared" si="4"/>
        <v>1</v>
      </c>
      <c r="AD44" s="44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15"/>
      <c r="AW44" s="15"/>
      <c r="AX44" s="15"/>
      <c r="AY44" s="2"/>
      <c r="AZ44" s="2"/>
      <c r="BA44" s="2"/>
      <c r="BB44" s="2"/>
      <c r="BC44" s="2"/>
      <c r="BD44" s="2"/>
      <c r="BE44" s="2"/>
      <c r="BF44" s="2"/>
      <c r="BG44" s="9"/>
      <c r="BI44" s="110">
        <v>0.37</v>
      </c>
      <c r="BJ44" s="110">
        <v>0.37</v>
      </c>
    </row>
    <row r="45" spans="1:62" ht="16" x14ac:dyDescent="0.3">
      <c r="A45" s="18"/>
      <c r="B45" s="4"/>
      <c r="C45" s="19"/>
      <c r="D45" s="19"/>
      <c r="E45" s="19"/>
      <c r="F45" s="19"/>
      <c r="G45" s="19"/>
      <c r="H45" s="28" t="s">
        <v>95</v>
      </c>
      <c r="I45" s="28"/>
      <c r="J45" s="27" t="s">
        <v>57</v>
      </c>
      <c r="K45" s="28"/>
      <c r="L45" s="28"/>
      <c r="M45" s="28"/>
      <c r="N45" s="28"/>
      <c r="O45" s="29"/>
      <c r="P45" s="26" t="s">
        <v>30</v>
      </c>
      <c r="Q45" s="26"/>
      <c r="R45" s="26"/>
      <c r="S45" s="21">
        <v>45096</v>
      </c>
      <c r="T45" s="21"/>
      <c r="U45" s="21"/>
      <c r="V45" s="21">
        <v>45098</v>
      </c>
      <c r="W45" s="21"/>
      <c r="X45" s="21"/>
      <c r="Y45" s="40" t="s">
        <v>76</v>
      </c>
      <c r="Z45" s="4"/>
      <c r="AA45" s="43"/>
      <c r="AB45" s="45">
        <v>3</v>
      </c>
      <c r="AC45" s="107">
        <f t="shared" si="4"/>
        <v>1</v>
      </c>
      <c r="AD45" s="44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5"/>
      <c r="AW45" s="15"/>
      <c r="AX45" s="15"/>
      <c r="AY45" s="2"/>
      <c r="AZ45" s="2"/>
      <c r="BA45" s="2"/>
      <c r="BB45" s="2"/>
      <c r="BC45" s="2"/>
      <c r="BD45" s="2"/>
      <c r="BE45" s="2"/>
      <c r="BF45" s="2"/>
      <c r="BG45" s="9"/>
      <c r="BI45" s="110">
        <v>0.38</v>
      </c>
      <c r="BJ45" s="110">
        <v>0.38</v>
      </c>
    </row>
    <row r="46" spans="1:62" ht="16" x14ac:dyDescent="0.3">
      <c r="A46" s="18"/>
      <c r="B46" s="4"/>
      <c r="C46" s="19" t="s">
        <v>83</v>
      </c>
      <c r="D46" s="19"/>
      <c r="E46" s="19"/>
      <c r="F46" s="19"/>
      <c r="G46" s="19"/>
      <c r="H46" s="28" t="s">
        <v>112</v>
      </c>
      <c r="I46" s="28"/>
      <c r="J46" s="27" t="s">
        <v>81</v>
      </c>
      <c r="K46" s="41"/>
      <c r="L46" s="41"/>
      <c r="M46" s="41"/>
      <c r="N46" s="41"/>
      <c r="O46" s="42"/>
      <c r="P46" s="20" t="s">
        <v>19</v>
      </c>
      <c r="Q46" s="20"/>
      <c r="R46" s="20"/>
      <c r="S46" s="21">
        <v>45091</v>
      </c>
      <c r="T46" s="21"/>
      <c r="U46" s="21"/>
      <c r="V46" s="21">
        <v>45093</v>
      </c>
      <c r="W46" s="21"/>
      <c r="X46" s="21"/>
      <c r="Y46" s="25" t="s">
        <v>116</v>
      </c>
      <c r="Z46" s="4"/>
      <c r="AA46" s="43"/>
      <c r="AB46" s="45">
        <v>3</v>
      </c>
      <c r="AC46" s="107">
        <f t="shared" si="4"/>
        <v>1</v>
      </c>
      <c r="AD46" s="44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15"/>
      <c r="AR46" s="15"/>
      <c r="AS46" s="15"/>
      <c r="AT46" s="2"/>
      <c r="AU46" s="2"/>
      <c r="AV46" s="15"/>
      <c r="AW46" s="15"/>
      <c r="AX46" s="15"/>
      <c r="AY46" s="2"/>
      <c r="AZ46" s="2"/>
      <c r="BA46" s="2"/>
      <c r="BB46" s="2"/>
      <c r="BC46" s="2"/>
      <c r="BD46" s="2"/>
      <c r="BE46" s="2"/>
      <c r="BF46" s="2"/>
      <c r="BG46" s="9"/>
      <c r="BI46" s="110">
        <v>0.39</v>
      </c>
      <c r="BJ46" s="110">
        <v>0.39</v>
      </c>
    </row>
    <row r="47" spans="1:62" ht="16" x14ac:dyDescent="0.3">
      <c r="A47" s="18"/>
      <c r="B47" s="4"/>
      <c r="C47" s="121" t="s">
        <v>83</v>
      </c>
      <c r="D47" s="121"/>
      <c r="E47" s="121"/>
      <c r="F47" s="121"/>
      <c r="G47" s="121"/>
      <c r="H47" s="161" t="s">
        <v>113</v>
      </c>
      <c r="I47" s="161"/>
      <c r="J47" s="162" t="s">
        <v>82</v>
      </c>
      <c r="K47" s="122"/>
      <c r="L47" s="122"/>
      <c r="M47" s="122"/>
      <c r="N47" s="122"/>
      <c r="O47" s="123"/>
      <c r="P47" s="124" t="s">
        <v>19</v>
      </c>
      <c r="Q47" s="124"/>
      <c r="R47" s="124"/>
      <c r="S47" s="125">
        <v>45091</v>
      </c>
      <c r="T47" s="125"/>
      <c r="U47" s="125"/>
      <c r="V47" s="125">
        <v>45093</v>
      </c>
      <c r="W47" s="125"/>
      <c r="X47" s="125"/>
      <c r="Y47" s="126" t="s">
        <v>116</v>
      </c>
      <c r="Z47" s="59"/>
      <c r="AA47" s="127"/>
      <c r="AB47" s="128">
        <v>3</v>
      </c>
      <c r="AC47" s="129">
        <f t="shared" si="4"/>
        <v>1</v>
      </c>
      <c r="AD47" s="82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130"/>
      <c r="AR47" s="130"/>
      <c r="AS47" s="130"/>
      <c r="AT47" s="81"/>
      <c r="AU47" s="81"/>
      <c r="AV47" s="130"/>
      <c r="AW47" s="130"/>
      <c r="AX47" s="130"/>
      <c r="AY47" s="81"/>
      <c r="AZ47" s="81"/>
      <c r="BA47" s="81"/>
      <c r="BB47" s="81"/>
      <c r="BC47" s="81"/>
      <c r="BD47" s="81"/>
      <c r="BE47" s="81"/>
      <c r="BF47" s="81"/>
      <c r="BG47" s="83"/>
      <c r="BI47" s="131">
        <v>0.4</v>
      </c>
      <c r="BJ47" s="131">
        <v>0.4</v>
      </c>
    </row>
    <row r="48" spans="1:62" ht="16" x14ac:dyDescent="0.3">
      <c r="A48" s="18"/>
      <c r="B48" s="43"/>
      <c r="C48" s="57"/>
      <c r="D48" s="57"/>
      <c r="E48" s="57"/>
      <c r="F48" s="57"/>
      <c r="G48" s="57"/>
      <c r="H48" s="163"/>
      <c r="I48" s="163"/>
      <c r="J48" s="163" t="s">
        <v>155</v>
      </c>
      <c r="K48" s="57"/>
      <c r="L48" s="57"/>
      <c r="M48" s="57"/>
      <c r="N48" s="57"/>
      <c r="O48" s="57"/>
      <c r="P48" s="124" t="s">
        <v>19</v>
      </c>
      <c r="Q48" s="57"/>
      <c r="R48" s="57"/>
      <c r="S48" s="147">
        <v>45097</v>
      </c>
      <c r="T48" s="57"/>
      <c r="U48" s="57"/>
      <c r="V48" s="147">
        <v>45099</v>
      </c>
      <c r="W48" s="57"/>
      <c r="X48" s="57"/>
      <c r="Y48" s="148" t="s">
        <v>116</v>
      </c>
      <c r="Z48" s="57"/>
      <c r="AA48" s="57"/>
      <c r="AB48" s="128">
        <v>3</v>
      </c>
      <c r="AC48" s="129">
        <f t="shared" ref="AC48:AC53" si="5">VLOOKUP(Y48,$BI$6:$BJ$107,2,FALSE)</f>
        <v>1</v>
      </c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</row>
    <row r="49" spans="1:62" ht="16" x14ac:dyDescent="0.3">
      <c r="A49" s="18"/>
      <c r="B49" s="43"/>
      <c r="C49" s="57"/>
      <c r="D49" s="57"/>
      <c r="E49" s="57"/>
      <c r="F49" s="57"/>
      <c r="G49" s="57"/>
      <c r="H49" s="163"/>
      <c r="I49" s="163"/>
      <c r="J49" s="163" t="s">
        <v>156</v>
      </c>
      <c r="K49" s="57"/>
      <c r="L49" s="57"/>
      <c r="M49" s="57"/>
      <c r="N49" s="57"/>
      <c r="O49" s="57"/>
      <c r="P49" s="124" t="s">
        <v>19</v>
      </c>
      <c r="Q49" s="57"/>
      <c r="R49" s="57"/>
      <c r="S49" s="147">
        <v>45097</v>
      </c>
      <c r="T49" s="57"/>
      <c r="U49" s="57"/>
      <c r="V49" s="147">
        <v>45099</v>
      </c>
      <c r="W49" s="57"/>
      <c r="X49" s="57"/>
      <c r="Y49" s="148" t="s">
        <v>116</v>
      </c>
      <c r="Z49" s="57"/>
      <c r="AA49" s="57"/>
      <c r="AB49" s="128">
        <v>3</v>
      </c>
      <c r="AC49" s="129">
        <f t="shared" si="5"/>
        <v>1</v>
      </c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</row>
    <row r="50" spans="1:62" ht="16" x14ac:dyDescent="0.3">
      <c r="A50" s="18"/>
      <c r="B50" s="43"/>
      <c r="C50" s="57"/>
      <c r="D50" s="57"/>
      <c r="E50" s="57"/>
      <c r="F50" s="57"/>
      <c r="G50" s="57"/>
      <c r="H50" s="163"/>
      <c r="I50" s="163"/>
      <c r="J50" s="163" t="s">
        <v>157</v>
      </c>
      <c r="K50" s="57"/>
      <c r="L50" s="57"/>
      <c r="M50" s="57"/>
      <c r="N50" s="57"/>
      <c r="O50" s="57"/>
      <c r="P50" s="124" t="s">
        <v>19</v>
      </c>
      <c r="Q50" s="57"/>
      <c r="R50" s="57"/>
      <c r="S50" s="147">
        <v>45097</v>
      </c>
      <c r="T50" s="57"/>
      <c r="U50" s="57"/>
      <c r="V50" s="147">
        <v>45099</v>
      </c>
      <c r="W50" s="57"/>
      <c r="X50" s="57"/>
      <c r="Y50" s="148" t="s">
        <v>116</v>
      </c>
      <c r="Z50" s="57"/>
      <c r="AA50" s="57"/>
      <c r="AB50" s="128">
        <v>3</v>
      </c>
      <c r="AC50" s="129">
        <f t="shared" si="5"/>
        <v>1</v>
      </c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</row>
    <row r="51" spans="1:62" ht="16" x14ac:dyDescent="0.3">
      <c r="A51" s="18"/>
      <c r="B51" s="43"/>
      <c r="C51" s="57"/>
      <c r="D51" s="57"/>
      <c r="E51" s="57"/>
      <c r="F51" s="57"/>
      <c r="G51" s="57"/>
      <c r="H51" s="163"/>
      <c r="I51" s="163"/>
      <c r="J51" s="163" t="s">
        <v>158</v>
      </c>
      <c r="K51" s="57"/>
      <c r="L51" s="57"/>
      <c r="M51" s="57"/>
      <c r="N51" s="57"/>
      <c r="O51" s="57"/>
      <c r="P51" s="124" t="s">
        <v>19</v>
      </c>
      <c r="Q51" s="57"/>
      <c r="R51" s="57"/>
      <c r="S51" s="147">
        <v>45097</v>
      </c>
      <c r="T51" s="57"/>
      <c r="U51" s="57"/>
      <c r="V51" s="147">
        <v>45099</v>
      </c>
      <c r="W51" s="57"/>
      <c r="X51" s="57"/>
      <c r="Y51" s="148" t="s">
        <v>116</v>
      </c>
      <c r="Z51" s="57"/>
      <c r="AA51" s="57"/>
      <c r="AB51" s="128">
        <v>3</v>
      </c>
      <c r="AC51" s="129">
        <f t="shared" si="5"/>
        <v>1</v>
      </c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</row>
    <row r="52" spans="1:62" ht="16" x14ac:dyDescent="0.3">
      <c r="A52" s="18"/>
      <c r="B52" s="43"/>
      <c r="C52" s="57"/>
      <c r="D52" s="57"/>
      <c r="E52" s="57"/>
      <c r="F52" s="57"/>
      <c r="G52" s="57"/>
      <c r="H52" s="163"/>
      <c r="I52" s="163"/>
      <c r="J52" s="163" t="s">
        <v>160</v>
      </c>
      <c r="K52" s="57"/>
      <c r="L52" s="57"/>
      <c r="M52" s="57"/>
      <c r="N52" s="57"/>
      <c r="O52" s="57"/>
      <c r="P52" s="124" t="s">
        <v>19</v>
      </c>
      <c r="Q52" s="57"/>
      <c r="R52" s="57"/>
      <c r="S52" s="147">
        <v>45097</v>
      </c>
      <c r="T52" s="57"/>
      <c r="U52" s="57"/>
      <c r="V52" s="147">
        <v>45099</v>
      </c>
      <c r="W52" s="57"/>
      <c r="X52" s="57"/>
      <c r="Y52" s="148" t="s">
        <v>116</v>
      </c>
      <c r="Z52" s="57"/>
      <c r="AA52" s="57"/>
      <c r="AB52" s="128">
        <v>3</v>
      </c>
      <c r="AC52" s="129">
        <f t="shared" si="5"/>
        <v>1</v>
      </c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</row>
    <row r="53" spans="1:62" ht="16" x14ac:dyDescent="0.3">
      <c r="A53" s="18"/>
      <c r="B53" s="43"/>
      <c r="C53" s="57"/>
      <c r="D53" s="57"/>
      <c r="E53" s="57"/>
      <c r="F53" s="57"/>
      <c r="G53" s="57"/>
      <c r="H53" s="163"/>
      <c r="I53" s="163"/>
      <c r="J53" s="163" t="s">
        <v>161</v>
      </c>
      <c r="K53" s="57"/>
      <c r="L53" s="57"/>
      <c r="M53" s="57"/>
      <c r="N53" s="57"/>
      <c r="O53" s="57"/>
      <c r="P53" s="146" t="s">
        <v>19</v>
      </c>
      <c r="Q53" s="57"/>
      <c r="R53" s="57"/>
      <c r="S53" s="147">
        <v>45097</v>
      </c>
      <c r="T53" s="57"/>
      <c r="U53" s="57"/>
      <c r="V53" s="147">
        <v>45099</v>
      </c>
      <c r="W53" s="57"/>
      <c r="X53" s="57"/>
      <c r="Y53" s="148" t="s">
        <v>116</v>
      </c>
      <c r="Z53" s="57"/>
      <c r="AA53" s="57"/>
      <c r="AB53" s="128">
        <v>3</v>
      </c>
      <c r="AC53" s="129">
        <f t="shared" si="5"/>
        <v>1</v>
      </c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</row>
    <row r="54" spans="1:62" ht="16" x14ac:dyDescent="0.3">
      <c r="A54" s="18"/>
      <c r="B54" s="4"/>
      <c r="C54" s="132"/>
      <c r="D54" s="132"/>
      <c r="E54" s="132"/>
      <c r="F54" s="132"/>
      <c r="G54" s="132"/>
      <c r="H54" s="132" t="s">
        <v>126</v>
      </c>
      <c r="I54" s="132"/>
      <c r="J54" s="132" t="s">
        <v>58</v>
      </c>
      <c r="K54" s="132"/>
      <c r="L54" s="132"/>
      <c r="M54" s="132"/>
      <c r="N54" s="132"/>
      <c r="O54" s="132"/>
      <c r="P54" s="133" t="s">
        <v>30</v>
      </c>
      <c r="Q54" s="134"/>
      <c r="R54" s="135"/>
      <c r="S54" s="136">
        <v>45097</v>
      </c>
      <c r="T54" s="136"/>
      <c r="U54" s="136"/>
      <c r="V54" s="136">
        <v>45100</v>
      </c>
      <c r="W54" s="136"/>
      <c r="X54" s="136"/>
      <c r="Y54" s="137" t="s">
        <v>76</v>
      </c>
      <c r="Z54" s="138"/>
      <c r="AA54" s="139"/>
      <c r="AB54" s="49">
        <v>4</v>
      </c>
      <c r="AC54" s="140">
        <f t="shared" ref="AC54:AC85" si="6">VLOOKUP(Y54,$BI$6:$BJ$107,2,FALSE)</f>
        <v>1</v>
      </c>
      <c r="AD54" s="141"/>
      <c r="AE54" s="142"/>
      <c r="AF54" s="142"/>
      <c r="AG54" s="142"/>
      <c r="AH54" s="142"/>
      <c r="AI54" s="142"/>
      <c r="AJ54" s="142"/>
      <c r="AK54" s="142"/>
      <c r="AL54" s="142"/>
      <c r="AM54" s="142"/>
      <c r="AN54" s="142"/>
      <c r="AO54" s="142"/>
      <c r="AP54" s="142"/>
      <c r="AQ54" s="142"/>
      <c r="AR54" s="142"/>
      <c r="AS54" s="142"/>
      <c r="AT54" s="142"/>
      <c r="AU54" s="142"/>
      <c r="AV54" s="142"/>
      <c r="AW54" s="143"/>
      <c r="AX54" s="143"/>
      <c r="AY54" s="143"/>
      <c r="AZ54" s="143"/>
      <c r="BA54" s="142"/>
      <c r="BB54" s="142"/>
      <c r="BC54" s="142"/>
      <c r="BD54" s="142"/>
      <c r="BE54" s="142"/>
      <c r="BF54" s="142"/>
      <c r="BG54" s="144"/>
      <c r="BI54" s="145">
        <v>0.41</v>
      </c>
      <c r="BJ54" s="145">
        <v>0.41</v>
      </c>
    </row>
    <row r="55" spans="1:62" ht="16" x14ac:dyDescent="0.3">
      <c r="A55" s="18"/>
      <c r="B55" s="4"/>
      <c r="C55" s="19"/>
      <c r="D55" s="19"/>
      <c r="E55" s="19"/>
      <c r="F55" s="19"/>
      <c r="G55" s="19"/>
      <c r="H55" s="19" t="s">
        <v>90</v>
      </c>
      <c r="I55" s="19"/>
      <c r="J55" s="19" t="s">
        <v>59</v>
      </c>
      <c r="K55" s="19"/>
      <c r="L55" s="19"/>
      <c r="M55" s="19"/>
      <c r="N55" s="19"/>
      <c r="O55" s="19"/>
      <c r="P55" s="26" t="s">
        <v>30</v>
      </c>
      <c r="Q55" s="26"/>
      <c r="R55" s="26"/>
      <c r="S55" s="21">
        <v>45092</v>
      </c>
      <c r="T55" s="21"/>
      <c r="U55" s="21"/>
      <c r="V55" s="21">
        <v>45100</v>
      </c>
      <c r="W55" s="21"/>
      <c r="X55" s="21"/>
      <c r="Y55" s="55" t="s">
        <v>76</v>
      </c>
      <c r="Z55" s="4"/>
      <c r="AA55" s="43"/>
      <c r="AB55" s="45">
        <v>7</v>
      </c>
      <c r="AC55" s="107">
        <f t="shared" si="6"/>
        <v>1</v>
      </c>
      <c r="AD55" s="44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16"/>
      <c r="AS55" s="16"/>
      <c r="AT55" s="2"/>
      <c r="AU55" s="2"/>
      <c r="AV55" s="16"/>
      <c r="AW55" s="16"/>
      <c r="AX55" s="16"/>
      <c r="AY55" s="16"/>
      <c r="AZ55" s="16"/>
      <c r="BA55" s="2"/>
      <c r="BB55" s="2"/>
      <c r="BC55" s="2"/>
      <c r="BD55" s="2"/>
      <c r="BE55" s="2"/>
      <c r="BF55" s="2"/>
      <c r="BG55" s="9"/>
      <c r="BI55" s="110">
        <v>0.42</v>
      </c>
      <c r="BJ55" s="110">
        <v>0.42</v>
      </c>
    </row>
    <row r="56" spans="1:62" ht="16" x14ac:dyDescent="0.3">
      <c r="A56" s="18"/>
      <c r="B56" s="4"/>
      <c r="C56" s="19"/>
      <c r="D56" s="19"/>
      <c r="E56" s="19"/>
      <c r="F56" s="19"/>
      <c r="G56" s="19"/>
      <c r="H56" s="19" t="s">
        <v>91</v>
      </c>
      <c r="I56" s="19"/>
      <c r="J56" s="19" t="s">
        <v>60</v>
      </c>
      <c r="K56" s="19"/>
      <c r="L56" s="19"/>
      <c r="M56" s="19"/>
      <c r="N56" s="19"/>
      <c r="O56" s="19"/>
      <c r="P56" s="24" t="s">
        <v>29</v>
      </c>
      <c r="Q56" s="20"/>
      <c r="R56" s="20"/>
      <c r="S56" s="21">
        <v>45092</v>
      </c>
      <c r="T56" s="21"/>
      <c r="U56" s="21"/>
      <c r="V56" s="21">
        <v>45100</v>
      </c>
      <c r="W56" s="21"/>
      <c r="X56" s="21"/>
      <c r="Y56" s="40" t="s">
        <v>76</v>
      </c>
      <c r="Z56" s="4"/>
      <c r="AA56" s="43"/>
      <c r="AB56" s="45">
        <v>7</v>
      </c>
      <c r="AC56" s="107">
        <f t="shared" si="6"/>
        <v>1</v>
      </c>
      <c r="AD56" s="44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16"/>
      <c r="AS56" s="16"/>
      <c r="AT56" s="2"/>
      <c r="AU56" s="2"/>
      <c r="AV56" s="16"/>
      <c r="AW56" s="16"/>
      <c r="AX56" s="16"/>
      <c r="AY56" s="16"/>
      <c r="AZ56" s="16"/>
      <c r="BA56" s="2"/>
      <c r="BB56" s="2"/>
      <c r="BC56" s="2"/>
      <c r="BD56" s="2"/>
      <c r="BE56" s="2"/>
      <c r="BF56" s="2"/>
      <c r="BG56" s="9"/>
      <c r="BI56" s="110">
        <v>0.43</v>
      </c>
      <c r="BJ56" s="110">
        <v>0.43</v>
      </c>
    </row>
    <row r="57" spans="1:62" ht="16" x14ac:dyDescent="0.3">
      <c r="A57" s="18"/>
      <c r="B57" s="4"/>
      <c r="C57" s="19"/>
      <c r="D57" s="19"/>
      <c r="E57" s="19"/>
      <c r="F57" s="19"/>
      <c r="G57" s="19"/>
      <c r="H57" s="19" t="s">
        <v>110</v>
      </c>
      <c r="I57" s="19"/>
      <c r="J57" s="19" t="s">
        <v>61</v>
      </c>
      <c r="K57" s="19"/>
      <c r="L57" s="19"/>
      <c r="M57" s="19"/>
      <c r="N57" s="19"/>
      <c r="O57" s="19"/>
      <c r="P57" s="24" t="s">
        <v>29</v>
      </c>
      <c r="Q57" s="20"/>
      <c r="R57" s="20"/>
      <c r="S57" s="21">
        <v>45092</v>
      </c>
      <c r="T57" s="21"/>
      <c r="U57" s="21"/>
      <c r="V57" s="21">
        <v>45100</v>
      </c>
      <c r="W57" s="21"/>
      <c r="X57" s="21"/>
      <c r="Y57" s="25" t="s">
        <v>76</v>
      </c>
      <c r="Z57" s="4"/>
      <c r="AA57" s="43"/>
      <c r="AB57" s="45">
        <v>7</v>
      </c>
      <c r="AC57" s="107">
        <f t="shared" si="6"/>
        <v>1</v>
      </c>
      <c r="AD57" s="44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16"/>
      <c r="AS57" s="16"/>
      <c r="AT57" s="2"/>
      <c r="AU57" s="2"/>
      <c r="AV57" s="16"/>
      <c r="AW57" s="16"/>
      <c r="AX57" s="16"/>
      <c r="AY57" s="16"/>
      <c r="AZ57" s="16"/>
      <c r="BA57" s="2"/>
      <c r="BB57" s="2"/>
      <c r="BC57" s="2"/>
      <c r="BD57" s="2"/>
      <c r="BE57" s="2"/>
      <c r="BF57" s="2"/>
      <c r="BG57" s="9"/>
      <c r="BI57" s="110">
        <v>0.44</v>
      </c>
      <c r="BJ57" s="110">
        <v>0.44</v>
      </c>
    </row>
    <row r="58" spans="1:62" ht="16" x14ac:dyDescent="0.3">
      <c r="A58" s="18"/>
      <c r="B58" s="4"/>
      <c r="C58" s="19"/>
      <c r="D58" s="19"/>
      <c r="E58" s="19"/>
      <c r="F58" s="19"/>
      <c r="G58" s="19"/>
      <c r="H58" s="19" t="s">
        <v>111</v>
      </c>
      <c r="I58" s="19"/>
      <c r="J58" s="19" t="s">
        <v>62</v>
      </c>
      <c r="K58" s="19"/>
      <c r="L58" s="19"/>
      <c r="M58" s="19"/>
      <c r="N58" s="19"/>
      <c r="O58" s="19"/>
      <c r="P58" s="24" t="s">
        <v>29</v>
      </c>
      <c r="Q58" s="24"/>
      <c r="R58" s="24"/>
      <c r="S58" s="21">
        <v>45089</v>
      </c>
      <c r="T58" s="21"/>
      <c r="U58" s="21"/>
      <c r="V58" s="21">
        <v>45100</v>
      </c>
      <c r="W58" s="21"/>
      <c r="X58" s="21"/>
      <c r="Y58" s="25" t="s">
        <v>76</v>
      </c>
      <c r="Z58" s="4"/>
      <c r="AA58" s="43"/>
      <c r="AB58" s="45">
        <v>10</v>
      </c>
      <c r="AC58" s="107">
        <f t="shared" si="6"/>
        <v>1</v>
      </c>
      <c r="AD58" s="44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16"/>
      <c r="AP58" s="16"/>
      <c r="AQ58" s="16"/>
      <c r="AR58" s="16"/>
      <c r="AS58" s="16"/>
      <c r="AT58" s="2"/>
      <c r="AU58" s="2"/>
      <c r="AV58" s="16"/>
      <c r="AW58" s="16"/>
      <c r="AX58" s="16"/>
      <c r="AY58" s="16"/>
      <c r="AZ58" s="16"/>
      <c r="BA58" s="2"/>
      <c r="BB58" s="2"/>
      <c r="BC58" s="2"/>
      <c r="BD58" s="2"/>
      <c r="BE58" s="2"/>
      <c r="BF58" s="2"/>
      <c r="BG58" s="9"/>
      <c r="BI58" s="110">
        <v>0.45</v>
      </c>
      <c r="BJ58" s="110">
        <v>0.45</v>
      </c>
    </row>
    <row r="59" spans="1:62" ht="16" x14ac:dyDescent="0.3">
      <c r="A59" s="18"/>
      <c r="B59" s="4"/>
      <c r="C59" s="19"/>
      <c r="D59" s="19"/>
      <c r="E59" s="19"/>
      <c r="F59" s="19"/>
      <c r="G59" s="19"/>
      <c r="H59" s="28" t="s">
        <v>93</v>
      </c>
      <c r="I59" s="28"/>
      <c r="J59" s="27" t="s">
        <v>77</v>
      </c>
      <c r="K59" s="28"/>
      <c r="L59" s="28"/>
      <c r="M59" s="28"/>
      <c r="N59" s="28"/>
      <c r="O59" s="29"/>
      <c r="P59" s="20" t="s">
        <v>19</v>
      </c>
      <c r="Q59" s="26"/>
      <c r="R59" s="26"/>
      <c r="S59" s="21">
        <v>45092</v>
      </c>
      <c r="T59" s="21"/>
      <c r="U59" s="21"/>
      <c r="V59" s="21">
        <v>45100</v>
      </c>
      <c r="W59" s="21"/>
      <c r="X59" s="21"/>
      <c r="Y59" s="40">
        <v>0.9</v>
      </c>
      <c r="Z59" s="4"/>
      <c r="AA59" s="43"/>
      <c r="AB59" s="45">
        <v>7</v>
      </c>
      <c r="AC59" s="107">
        <f t="shared" si="6"/>
        <v>0.9</v>
      </c>
      <c r="AD59" s="44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16"/>
      <c r="AS59" s="16"/>
      <c r="AT59" s="2"/>
      <c r="AU59" s="2"/>
      <c r="AV59" s="16"/>
      <c r="AW59" s="16"/>
      <c r="AX59" s="16"/>
      <c r="AY59" s="16"/>
      <c r="AZ59" s="16"/>
      <c r="BA59" s="2"/>
      <c r="BB59" s="2"/>
      <c r="BC59" s="2"/>
      <c r="BD59" s="2"/>
      <c r="BE59" s="2"/>
      <c r="BF59" s="2"/>
      <c r="BG59" s="9"/>
      <c r="BI59" s="110">
        <v>0.46</v>
      </c>
      <c r="BJ59" s="110">
        <v>0.46</v>
      </c>
    </row>
    <row r="60" spans="1:62" ht="16" x14ac:dyDescent="0.3">
      <c r="A60" s="18"/>
      <c r="B60" s="4"/>
      <c r="C60" s="19"/>
      <c r="D60" s="19"/>
      <c r="E60" s="19"/>
      <c r="F60" s="19"/>
      <c r="G60" s="19"/>
      <c r="H60" s="23" t="s">
        <v>151</v>
      </c>
      <c r="I60" s="23"/>
      <c r="J60" s="23" t="s">
        <v>63</v>
      </c>
      <c r="K60" s="23"/>
      <c r="L60" s="23"/>
      <c r="M60" s="23"/>
      <c r="N60" s="23"/>
      <c r="O60" s="23"/>
      <c r="P60" s="22" t="s">
        <v>11</v>
      </c>
      <c r="Q60" s="22"/>
      <c r="R60" s="22"/>
      <c r="S60" s="21">
        <v>45089</v>
      </c>
      <c r="T60" s="21"/>
      <c r="U60" s="21"/>
      <c r="V60" s="21">
        <v>45100</v>
      </c>
      <c r="W60" s="21"/>
      <c r="X60" s="21"/>
      <c r="Y60" s="25" t="s">
        <v>116</v>
      </c>
      <c r="Z60" s="4"/>
      <c r="AA60" s="43"/>
      <c r="AB60" s="45">
        <v>10</v>
      </c>
      <c r="AC60" s="107">
        <f t="shared" si="6"/>
        <v>1</v>
      </c>
      <c r="AD60" s="44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16"/>
      <c r="AP60" s="16"/>
      <c r="AQ60" s="16"/>
      <c r="AR60" s="16"/>
      <c r="AS60" s="16"/>
      <c r="AT60" s="2"/>
      <c r="AU60" s="2"/>
      <c r="AV60" s="16"/>
      <c r="AW60" s="16"/>
      <c r="AX60" s="16"/>
      <c r="AY60" s="16"/>
      <c r="AZ60" s="16"/>
      <c r="BA60" s="2"/>
      <c r="BB60" s="2"/>
      <c r="BC60" s="2"/>
      <c r="BD60" s="2"/>
      <c r="BE60" s="2"/>
      <c r="BF60" s="2"/>
      <c r="BG60" s="9"/>
      <c r="BI60" s="110">
        <v>0.47</v>
      </c>
      <c r="BJ60" s="110">
        <v>0.47</v>
      </c>
    </row>
    <row r="61" spans="1:62" ht="16" x14ac:dyDescent="0.3">
      <c r="A61" s="18"/>
      <c r="B61" s="4"/>
      <c r="C61" s="19"/>
      <c r="D61" s="19"/>
      <c r="E61" s="19"/>
      <c r="F61" s="19"/>
      <c r="G61" s="19"/>
      <c r="H61" s="23" t="s">
        <v>128</v>
      </c>
      <c r="I61" s="23"/>
      <c r="J61" s="23" t="s">
        <v>64</v>
      </c>
      <c r="K61" s="23"/>
      <c r="L61" s="23"/>
      <c r="M61" s="23"/>
      <c r="N61" s="23"/>
      <c r="O61" s="23"/>
      <c r="P61" s="22" t="s">
        <v>11</v>
      </c>
      <c r="Q61" s="22"/>
      <c r="R61" s="22"/>
      <c r="S61" s="21">
        <v>45089</v>
      </c>
      <c r="T61" s="21"/>
      <c r="U61" s="21"/>
      <c r="V61" s="21">
        <v>45100</v>
      </c>
      <c r="W61" s="21"/>
      <c r="X61" s="21"/>
      <c r="Y61" s="25">
        <v>0.8</v>
      </c>
      <c r="Z61" s="4"/>
      <c r="AA61" s="43"/>
      <c r="AB61" s="45">
        <v>10</v>
      </c>
      <c r="AC61" s="107">
        <f t="shared" si="6"/>
        <v>0.8</v>
      </c>
      <c r="AD61" s="44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16"/>
      <c r="AP61" s="16"/>
      <c r="AQ61" s="16"/>
      <c r="AR61" s="16"/>
      <c r="AS61" s="16"/>
      <c r="AT61" s="2"/>
      <c r="AU61" s="2"/>
      <c r="AV61" s="16"/>
      <c r="AW61" s="16"/>
      <c r="AX61" s="16"/>
      <c r="AY61" s="16"/>
      <c r="AZ61" s="16"/>
      <c r="BA61" s="2"/>
      <c r="BB61" s="2"/>
      <c r="BC61" s="2"/>
      <c r="BD61" s="2"/>
      <c r="BE61" s="2"/>
      <c r="BF61" s="2"/>
      <c r="BG61" s="9"/>
      <c r="BI61" s="110">
        <v>0.48</v>
      </c>
      <c r="BJ61" s="110">
        <v>0.48</v>
      </c>
    </row>
    <row r="62" spans="1:62" ht="16" x14ac:dyDescent="0.3">
      <c r="A62" s="18"/>
      <c r="B62" s="4"/>
      <c r="C62" s="19"/>
      <c r="D62" s="19"/>
      <c r="E62" s="19"/>
      <c r="F62" s="19"/>
      <c r="G62" s="19"/>
      <c r="H62" s="19" t="s">
        <v>125</v>
      </c>
      <c r="I62" s="19"/>
      <c r="J62" s="19" t="s">
        <v>65</v>
      </c>
      <c r="K62" s="19"/>
      <c r="L62" s="19"/>
      <c r="M62" s="19"/>
      <c r="N62" s="19"/>
      <c r="O62" s="19"/>
      <c r="P62" s="20" t="s">
        <v>19</v>
      </c>
      <c r="Q62" s="20"/>
      <c r="R62" s="20"/>
      <c r="S62" s="21">
        <v>45092</v>
      </c>
      <c r="T62" s="21"/>
      <c r="U62" s="21"/>
      <c r="V62" s="21">
        <v>45100</v>
      </c>
      <c r="W62" s="21"/>
      <c r="X62" s="21"/>
      <c r="Y62" s="40">
        <v>0.85</v>
      </c>
      <c r="Z62" s="4"/>
      <c r="AA62" s="43"/>
      <c r="AB62" s="45">
        <v>7</v>
      </c>
      <c r="AC62" s="107">
        <f t="shared" si="6"/>
        <v>0.85</v>
      </c>
      <c r="AD62" s="44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16"/>
      <c r="AS62" s="16"/>
      <c r="AT62" s="2"/>
      <c r="AU62" s="2"/>
      <c r="AV62" s="16"/>
      <c r="AW62" s="16"/>
      <c r="AX62" s="16"/>
      <c r="AY62" s="16"/>
      <c r="AZ62" s="16"/>
      <c r="BA62" s="2"/>
      <c r="BB62" s="2"/>
      <c r="BC62" s="2"/>
      <c r="BD62" s="2"/>
      <c r="BE62" s="2"/>
      <c r="BF62" s="2"/>
      <c r="BG62" s="9"/>
      <c r="BI62" s="110">
        <v>0.49</v>
      </c>
      <c r="BJ62" s="110">
        <v>0.49</v>
      </c>
    </row>
    <row r="63" spans="1:62" ht="16" x14ac:dyDescent="0.3">
      <c r="A63" s="18"/>
      <c r="B63" s="4"/>
      <c r="C63" s="19"/>
      <c r="D63" s="19"/>
      <c r="E63" s="19"/>
      <c r="F63" s="19"/>
      <c r="G63" s="19"/>
      <c r="H63" s="23" t="s">
        <v>95</v>
      </c>
      <c r="I63" s="23"/>
      <c r="J63" s="23" t="s">
        <v>66</v>
      </c>
      <c r="K63" s="23"/>
      <c r="L63" s="23"/>
      <c r="M63" s="23"/>
      <c r="N63" s="23"/>
      <c r="O63" s="23"/>
      <c r="P63" s="26" t="s">
        <v>30</v>
      </c>
      <c r="Q63" s="26"/>
      <c r="R63" s="26"/>
      <c r="S63" s="21">
        <v>45090</v>
      </c>
      <c r="T63" s="21"/>
      <c r="U63" s="21"/>
      <c r="V63" s="21">
        <v>45100</v>
      </c>
      <c r="W63" s="21"/>
      <c r="X63" s="21"/>
      <c r="Y63" s="25" t="s">
        <v>116</v>
      </c>
      <c r="Z63" s="4"/>
      <c r="AA63" s="43"/>
      <c r="AB63" s="45">
        <v>7</v>
      </c>
      <c r="AC63" s="107">
        <f t="shared" si="6"/>
        <v>1</v>
      </c>
      <c r="AD63" s="44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16"/>
      <c r="AP63" s="16"/>
      <c r="AQ63" s="16"/>
      <c r="AR63" s="16"/>
      <c r="AS63" s="16"/>
      <c r="AT63" s="2"/>
      <c r="AU63" s="2"/>
      <c r="AV63" s="16"/>
      <c r="AW63" s="16"/>
      <c r="AX63" s="16"/>
      <c r="AY63" s="16"/>
      <c r="AZ63" s="16"/>
      <c r="BA63" s="2"/>
      <c r="BB63" s="2"/>
      <c r="BC63" s="2"/>
      <c r="BD63" s="2"/>
      <c r="BE63" s="2"/>
      <c r="BF63" s="2"/>
      <c r="BG63" s="9"/>
      <c r="BI63" s="110">
        <v>0.5</v>
      </c>
      <c r="BJ63" s="110">
        <v>0.5</v>
      </c>
    </row>
    <row r="64" spans="1:62" ht="16" x14ac:dyDescent="0.3">
      <c r="A64" s="18"/>
      <c r="B64" s="4"/>
      <c r="C64" s="30" t="s">
        <v>83</v>
      </c>
      <c r="D64" s="30"/>
      <c r="E64" s="30"/>
      <c r="F64" s="30"/>
      <c r="G64" s="30"/>
      <c r="H64" s="30" t="s">
        <v>114</v>
      </c>
      <c r="I64" s="30"/>
      <c r="J64" s="30" t="s">
        <v>84</v>
      </c>
      <c r="K64" s="30"/>
      <c r="L64" s="30"/>
      <c r="M64" s="30"/>
      <c r="N64" s="30"/>
      <c r="O64" s="30"/>
      <c r="P64" s="22" t="s">
        <v>11</v>
      </c>
      <c r="Q64" s="22"/>
      <c r="R64" s="22"/>
      <c r="S64" s="21">
        <v>45092</v>
      </c>
      <c r="T64" s="21"/>
      <c r="U64" s="21"/>
      <c r="V64" s="21">
        <v>45100</v>
      </c>
      <c r="W64" s="21"/>
      <c r="X64" s="21"/>
      <c r="Y64" s="55" t="s">
        <v>76</v>
      </c>
      <c r="Z64" s="4"/>
      <c r="AA64" s="43"/>
      <c r="AB64" s="45">
        <v>7</v>
      </c>
      <c r="AC64" s="107">
        <f t="shared" si="6"/>
        <v>1</v>
      </c>
      <c r="AD64" s="44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16"/>
      <c r="AS64" s="16"/>
      <c r="AT64" s="2"/>
      <c r="AU64" s="2"/>
      <c r="AV64" s="16"/>
      <c r="AW64" s="16"/>
      <c r="AX64" s="16"/>
      <c r="AY64" s="16"/>
      <c r="AZ64" s="16"/>
      <c r="BA64" s="2"/>
      <c r="BB64" s="2"/>
      <c r="BC64" s="2"/>
      <c r="BD64" s="2"/>
      <c r="BE64" s="2"/>
      <c r="BF64" s="2"/>
      <c r="BG64" s="9"/>
      <c r="BI64" s="110">
        <v>0.51</v>
      </c>
      <c r="BJ64" s="110">
        <v>0.51</v>
      </c>
    </row>
    <row r="65" spans="1:62" ht="16" x14ac:dyDescent="0.3">
      <c r="A65" s="192"/>
      <c r="B65" s="193"/>
      <c r="C65" s="19"/>
      <c r="D65" s="19"/>
      <c r="E65" s="19"/>
      <c r="F65" s="19"/>
      <c r="G65" s="19"/>
      <c r="H65" s="19" t="s">
        <v>127</v>
      </c>
      <c r="I65" s="19"/>
      <c r="J65" s="19" t="s">
        <v>67</v>
      </c>
      <c r="K65" s="19"/>
      <c r="L65" s="19"/>
      <c r="M65" s="19"/>
      <c r="N65" s="19"/>
      <c r="O65" s="19"/>
      <c r="P65" s="26" t="s">
        <v>30</v>
      </c>
      <c r="Q65" s="19"/>
      <c r="R65" s="19"/>
      <c r="S65" s="21">
        <v>45097</v>
      </c>
      <c r="T65" s="21"/>
      <c r="U65" s="21"/>
      <c r="V65" s="21">
        <v>45100</v>
      </c>
      <c r="W65" s="21"/>
      <c r="X65" s="21"/>
      <c r="Y65" s="40" t="s">
        <v>116</v>
      </c>
      <c r="Z65" s="4"/>
      <c r="AA65" s="43"/>
      <c r="AB65" s="45">
        <v>4</v>
      </c>
      <c r="AC65" s="107">
        <f t="shared" si="6"/>
        <v>1</v>
      </c>
      <c r="AD65" s="44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17"/>
      <c r="AX65" s="17"/>
      <c r="AY65" s="17"/>
      <c r="AZ65" s="17"/>
      <c r="BA65" s="2"/>
      <c r="BB65" s="2"/>
      <c r="BC65" s="2"/>
      <c r="BD65" s="2"/>
      <c r="BE65" s="2"/>
      <c r="BF65" s="2"/>
      <c r="BG65" s="9"/>
      <c r="BI65" s="110">
        <v>0.52</v>
      </c>
      <c r="BJ65" s="110">
        <v>0.52</v>
      </c>
    </row>
    <row r="66" spans="1:62" ht="16" x14ac:dyDescent="0.3">
      <c r="A66" s="192"/>
      <c r="B66" s="193"/>
      <c r="C66" s="19"/>
      <c r="D66" s="19"/>
      <c r="E66" s="19"/>
      <c r="F66" s="19"/>
      <c r="G66" s="19"/>
      <c r="H66" s="23" t="s">
        <v>90</v>
      </c>
      <c r="I66" s="23"/>
      <c r="J66" s="23" t="s">
        <v>68</v>
      </c>
      <c r="K66" s="23"/>
      <c r="L66" s="23"/>
      <c r="M66" s="23"/>
      <c r="N66" s="23"/>
      <c r="O66" s="23"/>
      <c r="P66" s="26" t="s">
        <v>30</v>
      </c>
      <c r="Q66" s="26"/>
      <c r="R66" s="26"/>
      <c r="S66" s="21">
        <v>45091</v>
      </c>
      <c r="T66" s="21"/>
      <c r="U66" s="21"/>
      <c r="V66" s="21">
        <v>45100</v>
      </c>
      <c r="W66" s="21"/>
      <c r="X66" s="21"/>
      <c r="Y66" s="25" t="s">
        <v>116</v>
      </c>
      <c r="Z66" s="4"/>
      <c r="AA66" s="43"/>
      <c r="AB66" s="45">
        <v>8</v>
      </c>
      <c r="AC66" s="107">
        <f t="shared" si="6"/>
        <v>1</v>
      </c>
      <c r="AD66" s="44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17"/>
      <c r="AR66" s="17"/>
      <c r="AS66" s="17"/>
      <c r="AT66" s="2"/>
      <c r="AU66" s="2"/>
      <c r="AV66" s="17"/>
      <c r="AW66" s="17"/>
      <c r="AX66" s="17"/>
      <c r="AY66" s="17"/>
      <c r="AZ66" s="17"/>
      <c r="BA66" s="2"/>
      <c r="BB66" s="2"/>
      <c r="BC66" s="2"/>
      <c r="BD66" s="2"/>
      <c r="BE66" s="2"/>
      <c r="BF66" s="2"/>
      <c r="BG66" s="9"/>
      <c r="BI66" s="110">
        <v>0.53</v>
      </c>
      <c r="BJ66" s="110">
        <v>0.53</v>
      </c>
    </row>
    <row r="67" spans="1:62" ht="16" x14ac:dyDescent="0.3">
      <c r="A67" s="192"/>
      <c r="B67" s="193"/>
      <c r="C67" s="19"/>
      <c r="D67" s="19"/>
      <c r="E67" s="19"/>
      <c r="F67" s="19"/>
      <c r="G67" s="19"/>
      <c r="H67" s="19" t="s">
        <v>91</v>
      </c>
      <c r="I67" s="19"/>
      <c r="J67" s="19" t="s">
        <v>69</v>
      </c>
      <c r="K67" s="19"/>
      <c r="L67" s="19"/>
      <c r="M67" s="19"/>
      <c r="N67" s="19"/>
      <c r="O67" s="19"/>
      <c r="P67" s="20" t="s">
        <v>19</v>
      </c>
      <c r="Q67" s="20"/>
      <c r="R67" s="20"/>
      <c r="S67" s="21">
        <v>45093</v>
      </c>
      <c r="T67" s="21"/>
      <c r="U67" s="21"/>
      <c r="V67" s="21">
        <v>45100</v>
      </c>
      <c r="W67" s="21"/>
      <c r="X67" s="21"/>
      <c r="Y67" s="55" t="s">
        <v>76</v>
      </c>
      <c r="Z67" s="4"/>
      <c r="AA67" s="43"/>
      <c r="AB67" s="45">
        <v>6</v>
      </c>
      <c r="AC67" s="107">
        <f t="shared" si="6"/>
        <v>1</v>
      </c>
      <c r="AD67" s="44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7"/>
      <c r="AT67" s="2"/>
      <c r="AU67" s="2"/>
      <c r="AV67" s="17"/>
      <c r="AW67" s="17"/>
      <c r="AX67" s="17"/>
      <c r="AY67" s="17"/>
      <c r="AZ67" s="17"/>
      <c r="BA67" s="2"/>
      <c r="BB67" s="2"/>
      <c r="BC67" s="2"/>
      <c r="BD67" s="2"/>
      <c r="BE67" s="2"/>
      <c r="BF67" s="2"/>
      <c r="BG67" s="9"/>
      <c r="BI67" s="110">
        <v>0.54</v>
      </c>
      <c r="BJ67" s="110">
        <v>0.54</v>
      </c>
    </row>
    <row r="68" spans="1:62" ht="16" x14ac:dyDescent="0.3">
      <c r="A68" s="192"/>
      <c r="B68" s="193"/>
      <c r="C68" s="19"/>
      <c r="D68" s="19"/>
      <c r="E68" s="19"/>
      <c r="F68" s="19"/>
      <c r="G68" s="19"/>
      <c r="H68" s="19" t="s">
        <v>110</v>
      </c>
      <c r="I68" s="19"/>
      <c r="J68" s="19" t="s">
        <v>70</v>
      </c>
      <c r="K68" s="19"/>
      <c r="L68" s="19"/>
      <c r="M68" s="19"/>
      <c r="N68" s="19"/>
      <c r="O68" s="19"/>
      <c r="P68" s="20" t="s">
        <v>19</v>
      </c>
      <c r="Q68" s="20"/>
      <c r="R68" s="20"/>
      <c r="S68" s="21">
        <v>45093</v>
      </c>
      <c r="T68" s="21"/>
      <c r="U68" s="21"/>
      <c r="V68" s="21">
        <v>45100</v>
      </c>
      <c r="W68" s="21"/>
      <c r="X68" s="21"/>
      <c r="Y68" s="55" t="s">
        <v>76</v>
      </c>
      <c r="Z68" s="4"/>
      <c r="AA68" s="43"/>
      <c r="AB68" s="45">
        <v>6</v>
      </c>
      <c r="AC68" s="107">
        <f t="shared" si="6"/>
        <v>1</v>
      </c>
      <c r="AD68" s="44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17"/>
      <c r="AT68" s="2"/>
      <c r="AU68" s="2"/>
      <c r="AV68" s="17"/>
      <c r="AW68" s="17"/>
      <c r="AX68" s="17"/>
      <c r="AY68" s="17"/>
      <c r="AZ68" s="17"/>
      <c r="BA68" s="2"/>
      <c r="BB68" s="2"/>
      <c r="BC68" s="2"/>
      <c r="BD68" s="2"/>
      <c r="BE68" s="2"/>
      <c r="BF68" s="2"/>
      <c r="BG68" s="9"/>
      <c r="BI68" s="110">
        <v>0.55000000000000004</v>
      </c>
      <c r="BJ68" s="110">
        <v>0.55000000000000004</v>
      </c>
    </row>
    <row r="69" spans="1:62" ht="16" x14ac:dyDescent="0.3">
      <c r="A69" s="192"/>
      <c r="B69" s="193"/>
      <c r="C69" s="19"/>
      <c r="D69" s="19"/>
      <c r="E69" s="19"/>
      <c r="F69" s="19"/>
      <c r="G69" s="19"/>
      <c r="H69" s="73" t="s">
        <v>92</v>
      </c>
      <c r="I69" s="23"/>
      <c r="J69" s="23" t="s">
        <v>71</v>
      </c>
      <c r="K69" s="23"/>
      <c r="L69" s="23"/>
      <c r="M69" s="23"/>
      <c r="N69" s="23"/>
      <c r="O69" s="23"/>
      <c r="P69" s="24" t="s">
        <v>29</v>
      </c>
      <c r="Q69" s="24"/>
      <c r="R69" s="24"/>
      <c r="S69" s="21">
        <v>45091</v>
      </c>
      <c r="T69" s="21"/>
      <c r="U69" s="21"/>
      <c r="V69" s="21">
        <v>45100</v>
      </c>
      <c r="W69" s="21"/>
      <c r="X69" s="21"/>
      <c r="Y69" s="25" t="s">
        <v>116</v>
      </c>
      <c r="Z69" s="4"/>
      <c r="AA69" s="43"/>
      <c r="AB69" s="45">
        <v>8</v>
      </c>
      <c r="AC69" s="107">
        <f t="shared" si="6"/>
        <v>1</v>
      </c>
      <c r="AD69" s="44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17"/>
      <c r="AR69" s="17"/>
      <c r="AS69" s="17"/>
      <c r="AT69" s="2"/>
      <c r="AU69" s="2"/>
      <c r="AV69" s="17"/>
      <c r="AW69" s="17"/>
      <c r="AX69" s="17"/>
      <c r="AY69" s="17"/>
      <c r="AZ69" s="17"/>
      <c r="BA69" s="2"/>
      <c r="BB69" s="2"/>
      <c r="BC69" s="2"/>
      <c r="BD69" s="2"/>
      <c r="BE69" s="2"/>
      <c r="BF69" s="2"/>
      <c r="BG69" s="9"/>
      <c r="BI69" s="110">
        <v>0.56000000000000005</v>
      </c>
      <c r="BJ69" s="110">
        <v>0.56000000000000005</v>
      </c>
    </row>
    <row r="70" spans="1:62" ht="16.5" customHeight="1" x14ac:dyDescent="0.3">
      <c r="A70" s="18"/>
      <c r="B70" s="4"/>
      <c r="C70" s="19"/>
      <c r="D70" s="19"/>
      <c r="E70" s="19"/>
      <c r="F70" s="19"/>
      <c r="G70" s="27"/>
      <c r="H70" s="69" t="s">
        <v>93</v>
      </c>
      <c r="I70" s="29"/>
      <c r="J70" s="19" t="s">
        <v>72</v>
      </c>
      <c r="K70" s="19"/>
      <c r="L70" s="19"/>
      <c r="M70" s="19"/>
      <c r="N70" s="19"/>
      <c r="O70" s="19"/>
      <c r="P70" s="20" t="s">
        <v>19</v>
      </c>
      <c r="Q70" s="20"/>
      <c r="R70" s="20"/>
      <c r="S70" s="21">
        <v>45092</v>
      </c>
      <c r="T70" s="21"/>
      <c r="U70" s="21"/>
      <c r="V70" s="21">
        <v>45100</v>
      </c>
      <c r="W70" s="21"/>
      <c r="X70" s="21"/>
      <c r="Y70" s="40">
        <v>0.7</v>
      </c>
      <c r="Z70" s="4"/>
      <c r="AA70" s="43"/>
      <c r="AB70" s="45">
        <v>7</v>
      </c>
      <c r="AC70" s="107">
        <f t="shared" si="6"/>
        <v>0.7</v>
      </c>
      <c r="AD70" s="44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17"/>
      <c r="AS70" s="17"/>
      <c r="AT70" s="2"/>
      <c r="AU70" s="2"/>
      <c r="AV70" s="17"/>
      <c r="AW70" s="17"/>
      <c r="AX70" s="17"/>
      <c r="AY70" s="17"/>
      <c r="AZ70" s="17"/>
      <c r="BA70" s="2"/>
      <c r="BB70" s="2"/>
      <c r="BC70" s="2"/>
      <c r="BD70" s="2"/>
      <c r="BE70" s="2"/>
      <c r="BF70" s="2"/>
      <c r="BG70" s="9"/>
      <c r="BI70" s="110">
        <v>0.56999999999999995</v>
      </c>
      <c r="BJ70" s="110">
        <v>0.56999999999999995</v>
      </c>
    </row>
    <row r="71" spans="1:62" ht="16.5" customHeight="1" x14ac:dyDescent="0.3">
      <c r="A71" s="18"/>
      <c r="B71" s="43"/>
      <c r="C71" s="19"/>
      <c r="D71" s="19"/>
      <c r="E71" s="19"/>
      <c r="F71" s="19"/>
      <c r="G71" s="27"/>
      <c r="H71" s="69" t="s">
        <v>129</v>
      </c>
      <c r="I71" s="44"/>
      <c r="J71" s="2" t="s">
        <v>73</v>
      </c>
      <c r="K71" s="2"/>
      <c r="L71" s="2"/>
      <c r="M71" s="2"/>
      <c r="N71" s="2"/>
      <c r="O71" s="2"/>
      <c r="P71" s="22" t="s">
        <v>11</v>
      </c>
      <c r="Q71" s="22"/>
      <c r="R71" s="22"/>
      <c r="S71" s="21">
        <v>45092</v>
      </c>
      <c r="T71" s="21"/>
      <c r="U71" s="21"/>
      <c r="V71" s="21">
        <v>45100</v>
      </c>
      <c r="W71" s="21"/>
      <c r="X71" s="21"/>
      <c r="Y71" s="25" t="s">
        <v>116</v>
      </c>
      <c r="Z71" s="4"/>
      <c r="AA71" s="43"/>
      <c r="AB71" s="45">
        <v>7</v>
      </c>
      <c r="AC71" s="107">
        <f t="shared" si="6"/>
        <v>1</v>
      </c>
      <c r="AD71" s="44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17"/>
      <c r="AS71" s="17"/>
      <c r="AT71" s="2"/>
      <c r="AU71" s="2"/>
      <c r="AV71" s="17"/>
      <c r="AW71" s="17"/>
      <c r="AX71" s="17"/>
      <c r="AY71" s="17"/>
      <c r="AZ71" s="17"/>
      <c r="BA71" s="2"/>
      <c r="BB71" s="2"/>
      <c r="BC71" s="2"/>
      <c r="BD71" s="2"/>
      <c r="BE71" s="2"/>
      <c r="BF71" s="2"/>
      <c r="BG71" s="9"/>
      <c r="BI71" s="110">
        <v>0.57999999999999996</v>
      </c>
      <c r="BJ71" s="110">
        <v>0.57999999999999996</v>
      </c>
    </row>
    <row r="72" spans="1:62" ht="16.5" customHeight="1" x14ac:dyDescent="0.3">
      <c r="A72" s="18"/>
      <c r="B72" s="43"/>
      <c r="C72" s="19"/>
      <c r="D72" s="19"/>
      <c r="E72" s="19"/>
      <c r="F72" s="19"/>
      <c r="G72" s="27"/>
      <c r="H72" s="69" t="s">
        <v>128</v>
      </c>
      <c r="I72" s="44"/>
      <c r="J72" s="2" t="s">
        <v>74</v>
      </c>
      <c r="K72" s="2"/>
      <c r="L72" s="2"/>
      <c r="M72" s="2"/>
      <c r="N72" s="2"/>
      <c r="O72" s="2"/>
      <c r="P72" s="22" t="s">
        <v>11</v>
      </c>
      <c r="Q72" s="22"/>
      <c r="R72" s="22"/>
      <c r="S72" s="21">
        <v>45092</v>
      </c>
      <c r="T72" s="21"/>
      <c r="U72" s="21"/>
      <c r="V72" s="21">
        <v>45100</v>
      </c>
      <c r="W72" s="21"/>
      <c r="X72" s="21"/>
      <c r="Y72" s="40">
        <v>0.5</v>
      </c>
      <c r="Z72" s="55" t="s">
        <v>117</v>
      </c>
      <c r="AA72" s="55" t="s">
        <v>117</v>
      </c>
      <c r="AB72" s="45">
        <v>7</v>
      </c>
      <c r="AC72" s="107">
        <f t="shared" si="6"/>
        <v>0.5</v>
      </c>
      <c r="AD72" s="44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17"/>
      <c r="AS72" s="17"/>
      <c r="AT72" s="2"/>
      <c r="AU72" s="2"/>
      <c r="AV72" s="17"/>
      <c r="AW72" s="17"/>
      <c r="AX72" s="17"/>
      <c r="AY72" s="17"/>
      <c r="AZ72" s="17"/>
      <c r="BA72" s="2"/>
      <c r="BB72" s="2"/>
      <c r="BC72" s="2"/>
      <c r="BD72" s="2"/>
      <c r="BE72" s="2"/>
      <c r="BF72" s="2"/>
      <c r="BG72" s="9"/>
      <c r="BI72" s="110">
        <v>0.59</v>
      </c>
      <c r="BJ72" s="110">
        <v>0.59</v>
      </c>
    </row>
    <row r="73" spans="1:62" ht="16.5" customHeight="1" x14ac:dyDescent="0.3">
      <c r="A73" s="18"/>
      <c r="B73" s="43"/>
      <c r="C73" s="19"/>
      <c r="D73" s="19"/>
      <c r="E73" s="19"/>
      <c r="F73" s="19"/>
      <c r="G73" s="27"/>
      <c r="H73" s="69" t="s">
        <v>125</v>
      </c>
      <c r="I73" s="44"/>
      <c r="J73" s="2" t="s">
        <v>75</v>
      </c>
      <c r="K73" s="2"/>
      <c r="L73" s="2"/>
      <c r="M73" s="2"/>
      <c r="N73" s="2"/>
      <c r="O73" s="2"/>
      <c r="P73" s="20" t="s">
        <v>19</v>
      </c>
      <c r="Q73" s="20"/>
      <c r="R73" s="20"/>
      <c r="S73" s="21">
        <v>45096</v>
      </c>
      <c r="T73" s="21"/>
      <c r="U73" s="21"/>
      <c r="V73" s="21">
        <v>45100</v>
      </c>
      <c r="W73" s="21"/>
      <c r="X73" s="21"/>
      <c r="Y73" s="40">
        <v>0.9</v>
      </c>
      <c r="Z73" s="55" t="s">
        <v>117</v>
      </c>
      <c r="AA73" s="55" t="s">
        <v>117</v>
      </c>
      <c r="AB73" s="45">
        <v>5</v>
      </c>
      <c r="AC73" s="107">
        <f t="shared" si="6"/>
        <v>0.9</v>
      </c>
      <c r="AD73" s="44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17"/>
      <c r="AW73" s="17"/>
      <c r="AX73" s="17"/>
      <c r="AY73" s="17"/>
      <c r="AZ73" s="17"/>
      <c r="BA73" s="2"/>
      <c r="BB73" s="2"/>
      <c r="BC73" s="2"/>
      <c r="BD73" s="2"/>
      <c r="BE73" s="2"/>
      <c r="BF73" s="2"/>
      <c r="BG73" s="9"/>
      <c r="BI73" s="110">
        <v>0.6</v>
      </c>
      <c r="BJ73" s="110">
        <v>0.6</v>
      </c>
    </row>
    <row r="74" spans="1:62" ht="16.5" customHeight="1" x14ac:dyDescent="0.3">
      <c r="A74" s="18"/>
      <c r="B74" s="43"/>
      <c r="C74" s="30" t="s">
        <v>83</v>
      </c>
      <c r="D74" s="30"/>
      <c r="E74" s="30"/>
      <c r="F74" s="30"/>
      <c r="G74" s="114"/>
      <c r="H74" s="69" t="s">
        <v>114</v>
      </c>
      <c r="I74" s="72"/>
      <c r="J74" s="71" t="s">
        <v>85</v>
      </c>
      <c r="K74" s="71"/>
      <c r="L74" s="71"/>
      <c r="M74" s="71"/>
      <c r="N74" s="71"/>
      <c r="O74" s="71"/>
      <c r="P74" s="26" t="s">
        <v>30</v>
      </c>
      <c r="Q74" s="26"/>
      <c r="R74" s="26"/>
      <c r="S74" s="21">
        <v>45091</v>
      </c>
      <c r="T74" s="21"/>
      <c r="U74" s="21"/>
      <c r="V74" s="21">
        <v>45100</v>
      </c>
      <c r="W74" s="21"/>
      <c r="X74" s="21"/>
      <c r="Y74" s="25" t="s">
        <v>116</v>
      </c>
      <c r="Z74" s="4"/>
      <c r="AA74" s="43"/>
      <c r="AB74" s="45">
        <v>8</v>
      </c>
      <c r="AC74" s="107">
        <f t="shared" si="6"/>
        <v>1</v>
      </c>
      <c r="AD74" s="44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17"/>
      <c r="AR74" s="17"/>
      <c r="AS74" s="17"/>
      <c r="AT74" s="2"/>
      <c r="AU74" s="2"/>
      <c r="AV74" s="17"/>
      <c r="AW74" s="17"/>
      <c r="AX74" s="17"/>
      <c r="AY74" s="17"/>
      <c r="AZ74" s="17"/>
      <c r="BA74" s="2"/>
      <c r="BB74" s="2"/>
      <c r="BC74" s="2"/>
      <c r="BD74" s="2"/>
      <c r="BE74" s="2"/>
      <c r="BF74" s="2"/>
      <c r="BG74" s="9"/>
      <c r="BI74" s="110">
        <v>0.61</v>
      </c>
      <c r="BJ74" s="110">
        <v>0.61</v>
      </c>
    </row>
    <row r="75" spans="1:62" ht="16.5" customHeight="1" x14ac:dyDescent="0.3">
      <c r="A75" s="18"/>
      <c r="B75" s="43"/>
      <c r="C75" s="30" t="s">
        <v>83</v>
      </c>
      <c r="D75" s="30"/>
      <c r="E75" s="30"/>
      <c r="F75" s="30"/>
      <c r="G75" s="114"/>
      <c r="H75" s="77" t="s">
        <v>130</v>
      </c>
      <c r="I75" s="78"/>
      <c r="J75" s="79" t="s">
        <v>86</v>
      </c>
      <c r="K75" s="71"/>
      <c r="L75" s="71"/>
      <c r="M75" s="71"/>
      <c r="N75" s="71"/>
      <c r="O75" s="71"/>
      <c r="P75" s="24" t="s">
        <v>29</v>
      </c>
      <c r="Q75" s="24"/>
      <c r="R75" s="24"/>
      <c r="S75" s="21">
        <v>45091</v>
      </c>
      <c r="T75" s="21"/>
      <c r="U75" s="21"/>
      <c r="V75" s="21">
        <v>45100</v>
      </c>
      <c r="W75" s="21"/>
      <c r="X75" s="21"/>
      <c r="Y75" s="25">
        <v>0.9</v>
      </c>
      <c r="Z75" s="4"/>
      <c r="AA75" s="43"/>
      <c r="AB75" s="45">
        <v>8</v>
      </c>
      <c r="AC75" s="107">
        <f t="shared" si="6"/>
        <v>0.9</v>
      </c>
      <c r="AD75" s="2"/>
      <c r="AE75" s="105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17"/>
      <c r="AR75" s="17"/>
      <c r="AS75" s="17"/>
      <c r="AT75" s="2"/>
      <c r="AU75" s="2"/>
      <c r="AV75" s="17"/>
      <c r="AW75" s="17"/>
      <c r="AX75" s="17"/>
      <c r="AY75" s="17"/>
      <c r="AZ75" s="17"/>
      <c r="BA75" s="2"/>
      <c r="BB75" s="2"/>
      <c r="BC75" s="2"/>
      <c r="BD75" s="2"/>
      <c r="BE75" s="2"/>
      <c r="BF75" s="2"/>
      <c r="BG75" s="9"/>
      <c r="BI75" s="110">
        <v>0.62</v>
      </c>
      <c r="BJ75" s="110">
        <v>0.62</v>
      </c>
    </row>
    <row r="76" spans="1:62" ht="16.5" customHeight="1" x14ac:dyDescent="0.3">
      <c r="A76" s="18"/>
      <c r="B76" s="43"/>
      <c r="C76" s="116" t="s">
        <v>15</v>
      </c>
      <c r="D76" s="116"/>
      <c r="E76" s="116"/>
      <c r="F76" s="116"/>
      <c r="G76" s="117"/>
      <c r="H76" s="76" t="s">
        <v>20</v>
      </c>
      <c r="I76" s="76"/>
      <c r="J76" s="76"/>
      <c r="K76" s="29" t="s">
        <v>20</v>
      </c>
      <c r="L76" s="19" t="s">
        <v>20</v>
      </c>
      <c r="M76" s="19" t="s">
        <v>20</v>
      </c>
      <c r="N76" s="19" t="s">
        <v>20</v>
      </c>
      <c r="O76" s="19" t="s">
        <v>20</v>
      </c>
      <c r="P76" s="26" t="s">
        <v>30</v>
      </c>
      <c r="Q76" s="26" t="s">
        <v>30</v>
      </c>
      <c r="R76" s="26" t="s">
        <v>30</v>
      </c>
      <c r="S76" s="34">
        <v>45103</v>
      </c>
      <c r="T76" s="35"/>
      <c r="U76" s="36"/>
      <c r="V76" s="34">
        <v>45103</v>
      </c>
      <c r="W76" s="35"/>
      <c r="X76" s="36"/>
      <c r="Y76" s="4" t="s">
        <v>117</v>
      </c>
      <c r="Z76" s="4"/>
      <c r="AA76" s="43"/>
      <c r="AB76" s="45">
        <v>1</v>
      </c>
      <c r="AC76" s="107">
        <f t="shared" si="6"/>
        <v>0</v>
      </c>
      <c r="AD76" s="44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96"/>
      <c r="BD76" s="2"/>
      <c r="BE76" s="2"/>
      <c r="BF76" s="2"/>
      <c r="BG76" s="9"/>
      <c r="BI76" s="110">
        <v>0.63</v>
      </c>
      <c r="BJ76" s="110">
        <v>0.63</v>
      </c>
    </row>
    <row r="77" spans="1:62" ht="16.5" customHeight="1" x14ac:dyDescent="0.3">
      <c r="A77" s="18"/>
      <c r="B77" s="43"/>
      <c r="C77" s="1"/>
      <c r="D77" s="1"/>
      <c r="E77" s="1"/>
      <c r="F77" s="1"/>
      <c r="G77" s="118"/>
      <c r="H77" s="76" t="s">
        <v>21</v>
      </c>
      <c r="I77" s="76"/>
      <c r="J77" s="76"/>
      <c r="K77" s="29" t="s">
        <v>21</v>
      </c>
      <c r="L77" s="19" t="s">
        <v>21</v>
      </c>
      <c r="M77" s="19" t="s">
        <v>21</v>
      </c>
      <c r="N77" s="19" t="s">
        <v>21</v>
      </c>
      <c r="O77" s="19" t="s">
        <v>21</v>
      </c>
      <c r="P77" s="20" t="s">
        <v>19</v>
      </c>
      <c r="Q77" s="20" t="s">
        <v>19</v>
      </c>
      <c r="R77" s="20" t="s">
        <v>19</v>
      </c>
      <c r="S77" s="34">
        <v>45103</v>
      </c>
      <c r="T77" s="35"/>
      <c r="U77" s="36"/>
      <c r="V77" s="34">
        <v>45103</v>
      </c>
      <c r="W77" s="35"/>
      <c r="X77" s="36"/>
      <c r="Y77" s="4" t="s">
        <v>117</v>
      </c>
      <c r="Z77" s="4"/>
      <c r="AA77" s="43"/>
      <c r="AB77" s="45">
        <v>1</v>
      </c>
      <c r="AC77" s="107">
        <f t="shared" si="6"/>
        <v>0</v>
      </c>
      <c r="AD77" s="44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96"/>
      <c r="BD77" s="2"/>
      <c r="BE77" s="2"/>
      <c r="BF77" s="2"/>
      <c r="BG77" s="9"/>
      <c r="BI77" s="110">
        <v>0.64</v>
      </c>
      <c r="BJ77" s="110">
        <v>0.64</v>
      </c>
    </row>
    <row r="78" spans="1:62" ht="16.5" customHeight="1" thickBot="1" x14ac:dyDescent="0.35">
      <c r="A78" s="38"/>
      <c r="B78" s="52"/>
      <c r="C78" s="1"/>
      <c r="D78" s="1"/>
      <c r="E78" s="1"/>
      <c r="F78" s="1"/>
      <c r="G78" s="118"/>
      <c r="H78" s="76" t="s">
        <v>22</v>
      </c>
      <c r="I78" s="76"/>
      <c r="J78" s="76"/>
      <c r="K78" s="29" t="s">
        <v>22</v>
      </c>
      <c r="L78" s="19" t="s">
        <v>22</v>
      </c>
      <c r="M78" s="19" t="s">
        <v>22</v>
      </c>
      <c r="N78" s="19" t="s">
        <v>22</v>
      </c>
      <c r="O78" s="19" t="s">
        <v>22</v>
      </c>
      <c r="P78" s="20" t="s">
        <v>19</v>
      </c>
      <c r="Q78" s="20" t="s">
        <v>19</v>
      </c>
      <c r="R78" s="20" t="s">
        <v>19</v>
      </c>
      <c r="S78" s="34">
        <v>45103</v>
      </c>
      <c r="T78" s="35"/>
      <c r="U78" s="36"/>
      <c r="V78" s="34">
        <v>45103</v>
      </c>
      <c r="W78" s="35"/>
      <c r="X78" s="36"/>
      <c r="Y78" s="4" t="s">
        <v>117</v>
      </c>
      <c r="Z78" s="4"/>
      <c r="AA78" s="43"/>
      <c r="AB78" s="45">
        <v>1</v>
      </c>
      <c r="AC78" s="107">
        <f t="shared" si="6"/>
        <v>0</v>
      </c>
      <c r="AD78" s="44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96"/>
      <c r="BD78" s="2"/>
      <c r="BE78" s="2"/>
      <c r="BF78" s="2"/>
      <c r="BG78" s="9"/>
      <c r="BI78" s="110">
        <v>0.65</v>
      </c>
      <c r="BJ78" s="110">
        <v>0.65</v>
      </c>
    </row>
    <row r="79" spans="1:62" ht="16.5" customHeight="1" x14ac:dyDescent="0.3">
      <c r="C79" s="1"/>
      <c r="D79" s="1"/>
      <c r="E79" s="1"/>
      <c r="F79" s="1"/>
      <c r="G79" s="118"/>
      <c r="H79" s="76" t="s">
        <v>23</v>
      </c>
      <c r="I79" s="76"/>
      <c r="J79" s="76"/>
      <c r="K79" s="29" t="s">
        <v>23</v>
      </c>
      <c r="L79" s="19" t="s">
        <v>23</v>
      </c>
      <c r="M79" s="19" t="s">
        <v>23</v>
      </c>
      <c r="N79" s="19" t="s">
        <v>23</v>
      </c>
      <c r="O79" s="19" t="s">
        <v>23</v>
      </c>
      <c r="P79" s="24" t="s">
        <v>29</v>
      </c>
      <c r="Q79" s="24" t="s">
        <v>29</v>
      </c>
      <c r="R79" s="24" t="s">
        <v>29</v>
      </c>
      <c r="S79" s="34">
        <v>45103</v>
      </c>
      <c r="T79" s="35"/>
      <c r="U79" s="36"/>
      <c r="V79" s="34">
        <v>45103</v>
      </c>
      <c r="W79" s="35"/>
      <c r="X79" s="36"/>
      <c r="Y79" s="4" t="s">
        <v>117</v>
      </c>
      <c r="Z79" s="4"/>
      <c r="AA79" s="43"/>
      <c r="AB79" s="45">
        <v>1</v>
      </c>
      <c r="AC79" s="107">
        <f t="shared" si="6"/>
        <v>0</v>
      </c>
      <c r="AD79" s="44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96"/>
      <c r="BD79" s="2"/>
      <c r="BE79" s="2"/>
      <c r="BF79" s="2"/>
      <c r="BG79" s="9"/>
      <c r="BI79" s="110">
        <v>0.66</v>
      </c>
      <c r="BJ79" s="110">
        <v>0.66</v>
      </c>
    </row>
    <row r="80" spans="1:62" ht="16.5" customHeight="1" x14ac:dyDescent="0.3">
      <c r="C80" s="1"/>
      <c r="D80" s="1"/>
      <c r="E80" s="1"/>
      <c r="F80" s="1"/>
      <c r="G80" s="118"/>
      <c r="H80" s="76" t="s">
        <v>24</v>
      </c>
      <c r="I80" s="76"/>
      <c r="J80" s="76"/>
      <c r="K80" s="29" t="s">
        <v>24</v>
      </c>
      <c r="L80" s="19" t="s">
        <v>24</v>
      </c>
      <c r="M80" s="19" t="s">
        <v>24</v>
      </c>
      <c r="N80" s="19" t="s">
        <v>24</v>
      </c>
      <c r="O80" s="19" t="s">
        <v>24</v>
      </c>
      <c r="P80" s="20" t="s">
        <v>19</v>
      </c>
      <c r="Q80" s="26" t="s">
        <v>30</v>
      </c>
      <c r="R80" s="26" t="s">
        <v>30</v>
      </c>
      <c r="S80" s="34">
        <v>45103</v>
      </c>
      <c r="T80" s="35"/>
      <c r="U80" s="36"/>
      <c r="V80" s="34">
        <v>45103</v>
      </c>
      <c r="W80" s="35"/>
      <c r="X80" s="36"/>
      <c r="Y80" s="4" t="s">
        <v>117</v>
      </c>
      <c r="Z80" s="4"/>
      <c r="AA80" s="43"/>
      <c r="AB80" s="45">
        <v>1</v>
      </c>
      <c r="AC80" s="107">
        <f t="shared" si="6"/>
        <v>0</v>
      </c>
      <c r="AD80" s="44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96"/>
      <c r="BD80" s="2"/>
      <c r="BE80" s="2"/>
      <c r="BF80" s="2"/>
      <c r="BG80" s="9"/>
      <c r="BI80" s="110">
        <v>0.67</v>
      </c>
      <c r="BJ80" s="110">
        <v>0.67</v>
      </c>
    </row>
    <row r="81" spans="3:62" ht="16.5" customHeight="1" x14ac:dyDescent="0.3">
      <c r="C81" s="1"/>
      <c r="D81" s="1"/>
      <c r="E81" s="1"/>
      <c r="F81" s="1"/>
      <c r="G81" s="118"/>
      <c r="H81" s="76" t="s">
        <v>25</v>
      </c>
      <c r="I81" s="76"/>
      <c r="J81" s="76"/>
      <c r="K81" s="29" t="s">
        <v>25</v>
      </c>
      <c r="L81" s="19" t="s">
        <v>25</v>
      </c>
      <c r="M81" s="19" t="s">
        <v>25</v>
      </c>
      <c r="N81" s="19" t="s">
        <v>25</v>
      </c>
      <c r="O81" s="19" t="s">
        <v>25</v>
      </c>
      <c r="P81" s="22" t="s">
        <v>11</v>
      </c>
      <c r="Q81" s="22" t="s">
        <v>11</v>
      </c>
      <c r="R81" s="22" t="s">
        <v>11</v>
      </c>
      <c r="S81" s="34">
        <v>45103</v>
      </c>
      <c r="T81" s="35"/>
      <c r="U81" s="36"/>
      <c r="V81" s="34">
        <v>45103</v>
      </c>
      <c r="W81" s="35"/>
      <c r="X81" s="36"/>
      <c r="Y81" s="4" t="s">
        <v>117</v>
      </c>
      <c r="Z81" s="4"/>
      <c r="AA81" s="43"/>
      <c r="AB81" s="45">
        <v>1</v>
      </c>
      <c r="AC81" s="107">
        <f t="shared" si="6"/>
        <v>0</v>
      </c>
      <c r="AD81" s="44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96"/>
      <c r="BD81" s="2"/>
      <c r="BE81" s="2"/>
      <c r="BF81" s="2"/>
      <c r="BG81" s="9"/>
      <c r="BI81" s="110">
        <v>0.68</v>
      </c>
      <c r="BJ81" s="110">
        <v>0.68</v>
      </c>
    </row>
    <row r="82" spans="3:62" ht="16.5" customHeight="1" x14ac:dyDescent="0.3">
      <c r="C82" s="1"/>
      <c r="D82" s="1"/>
      <c r="E82" s="1"/>
      <c r="F82" s="1"/>
      <c r="G82" s="118"/>
      <c r="H82" s="76" t="s">
        <v>26</v>
      </c>
      <c r="I82" s="76"/>
      <c r="J82" s="76"/>
      <c r="K82" s="29" t="s">
        <v>26</v>
      </c>
      <c r="L82" s="19" t="s">
        <v>26</v>
      </c>
      <c r="M82" s="19" t="s">
        <v>26</v>
      </c>
      <c r="N82" s="19" t="s">
        <v>26</v>
      </c>
      <c r="O82" s="19" t="s">
        <v>26</v>
      </c>
      <c r="P82" s="22" t="s">
        <v>11</v>
      </c>
      <c r="Q82" s="22" t="s">
        <v>11</v>
      </c>
      <c r="R82" s="22" t="s">
        <v>11</v>
      </c>
      <c r="S82" s="34">
        <v>45103</v>
      </c>
      <c r="T82" s="35"/>
      <c r="U82" s="36"/>
      <c r="V82" s="34">
        <v>45103</v>
      </c>
      <c r="W82" s="35"/>
      <c r="X82" s="36"/>
      <c r="Y82" s="4" t="s">
        <v>117</v>
      </c>
      <c r="Z82" s="4"/>
      <c r="AA82" s="43"/>
      <c r="AB82" s="45">
        <v>1</v>
      </c>
      <c r="AC82" s="107">
        <f t="shared" si="6"/>
        <v>0</v>
      </c>
      <c r="AD82" s="44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96"/>
      <c r="BD82" s="2"/>
      <c r="BE82" s="2"/>
      <c r="BF82" s="2"/>
      <c r="BG82" s="9"/>
      <c r="BI82" s="110">
        <v>0.69</v>
      </c>
      <c r="BJ82" s="110">
        <v>0.69</v>
      </c>
    </row>
    <row r="83" spans="3:62" ht="16.5" customHeight="1" x14ac:dyDescent="0.3">
      <c r="C83" s="1"/>
      <c r="D83" s="1"/>
      <c r="E83" s="1"/>
      <c r="F83" s="1"/>
      <c r="G83" s="118"/>
      <c r="H83" s="76" t="s">
        <v>27</v>
      </c>
      <c r="I83" s="76"/>
      <c r="J83" s="76"/>
      <c r="K83" s="29" t="s">
        <v>27</v>
      </c>
      <c r="L83" s="19" t="s">
        <v>27</v>
      </c>
      <c r="M83" s="19" t="s">
        <v>27</v>
      </c>
      <c r="N83" s="19" t="s">
        <v>27</v>
      </c>
      <c r="O83" s="19" t="s">
        <v>27</v>
      </c>
      <c r="P83" s="20" t="s">
        <v>19</v>
      </c>
      <c r="Q83" s="20" t="s">
        <v>19</v>
      </c>
      <c r="R83" s="20" t="s">
        <v>19</v>
      </c>
      <c r="S83" s="98">
        <v>45103</v>
      </c>
      <c r="T83" s="99"/>
      <c r="U83" s="100"/>
      <c r="V83" s="98">
        <v>45103</v>
      </c>
      <c r="W83" s="99"/>
      <c r="X83" s="100"/>
      <c r="Y83" s="4" t="s">
        <v>117</v>
      </c>
      <c r="Z83" s="4"/>
      <c r="AA83" s="43"/>
      <c r="AB83" s="45">
        <v>1</v>
      </c>
      <c r="AC83" s="107">
        <f t="shared" si="6"/>
        <v>0</v>
      </c>
      <c r="AD83" s="44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96"/>
      <c r="BD83" s="2"/>
      <c r="BE83" s="2"/>
      <c r="BF83" s="2"/>
      <c r="BG83" s="9"/>
      <c r="BI83" s="110">
        <v>0.7</v>
      </c>
      <c r="BJ83" s="110">
        <v>0.7</v>
      </c>
    </row>
    <row r="84" spans="3:62" ht="16.5" customHeight="1" thickBot="1" x14ac:dyDescent="0.35">
      <c r="C84" s="1"/>
      <c r="D84" s="1"/>
      <c r="E84" s="1"/>
      <c r="F84" s="1"/>
      <c r="G84" s="118"/>
      <c r="H84" s="76" t="s">
        <v>28</v>
      </c>
      <c r="I84" s="76"/>
      <c r="J84" s="76"/>
      <c r="K84" s="29" t="s">
        <v>28</v>
      </c>
      <c r="L84" s="19" t="s">
        <v>28</v>
      </c>
      <c r="M84" s="19" t="s">
        <v>28</v>
      </c>
      <c r="N84" s="19" t="s">
        <v>28</v>
      </c>
      <c r="O84" s="19" t="s">
        <v>28</v>
      </c>
      <c r="P84" s="26" t="s">
        <v>30</v>
      </c>
      <c r="Q84" s="26" t="s">
        <v>30</v>
      </c>
      <c r="R84" s="62" t="s">
        <v>30</v>
      </c>
      <c r="S84" s="65">
        <v>45103</v>
      </c>
      <c r="T84" s="65"/>
      <c r="U84" s="65"/>
      <c r="V84" s="65">
        <v>45103</v>
      </c>
      <c r="W84" s="65"/>
      <c r="X84" s="65"/>
      <c r="Y84" s="4" t="s">
        <v>117</v>
      </c>
      <c r="Z84" s="39"/>
      <c r="AA84" s="52"/>
      <c r="AB84" s="48">
        <v>1</v>
      </c>
      <c r="AC84" s="107">
        <f t="shared" si="6"/>
        <v>0</v>
      </c>
      <c r="AD84" s="82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81"/>
      <c r="AV84" s="81"/>
      <c r="AW84" s="81"/>
      <c r="AX84" s="81"/>
      <c r="AY84" s="81"/>
      <c r="AZ84" s="81"/>
      <c r="BA84" s="81"/>
      <c r="BB84" s="81"/>
      <c r="BC84" s="97"/>
      <c r="BD84" s="81"/>
      <c r="BE84" s="81"/>
      <c r="BF84" s="81"/>
      <c r="BG84" s="83"/>
      <c r="BI84" s="110">
        <v>0.71</v>
      </c>
      <c r="BJ84" s="110">
        <v>0.71</v>
      </c>
    </row>
    <row r="85" spans="3:62" ht="16.5" customHeight="1" x14ac:dyDescent="0.3">
      <c r="C85" s="1"/>
      <c r="D85" s="1"/>
      <c r="E85" s="1"/>
      <c r="F85" s="1"/>
      <c r="G85" s="118"/>
      <c r="H85" s="76" t="s">
        <v>79</v>
      </c>
      <c r="I85" s="76"/>
      <c r="J85" s="76"/>
      <c r="K85" s="42" t="s">
        <v>79</v>
      </c>
      <c r="L85" s="30" t="s">
        <v>79</v>
      </c>
      <c r="M85" s="30" t="s">
        <v>79</v>
      </c>
      <c r="N85" s="30" t="s">
        <v>79</v>
      </c>
      <c r="O85" s="30" t="s">
        <v>79</v>
      </c>
      <c r="P85" s="22" t="s">
        <v>11</v>
      </c>
      <c r="Q85" s="22" t="s">
        <v>11</v>
      </c>
      <c r="R85" s="64" t="s">
        <v>11</v>
      </c>
      <c r="S85" s="65">
        <v>45103</v>
      </c>
      <c r="T85" s="65"/>
      <c r="U85" s="65"/>
      <c r="V85" s="65">
        <v>45103</v>
      </c>
      <c r="W85" s="65"/>
      <c r="X85" s="65"/>
      <c r="Y85" t="s">
        <v>117</v>
      </c>
      <c r="AB85">
        <v>1</v>
      </c>
      <c r="AC85" s="107">
        <f t="shared" si="6"/>
        <v>0</v>
      </c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80"/>
      <c r="BD85" s="57"/>
      <c r="BE85" s="57"/>
      <c r="BF85" s="57"/>
      <c r="BG85" s="57"/>
      <c r="BI85" s="110">
        <v>0.72</v>
      </c>
      <c r="BJ85" s="110">
        <v>0.72</v>
      </c>
    </row>
    <row r="86" spans="3:62" ht="16.5" customHeight="1" x14ac:dyDescent="0.3">
      <c r="C86" s="1"/>
      <c r="D86" s="1"/>
      <c r="E86" s="1"/>
      <c r="F86" s="1"/>
      <c r="G86" s="118"/>
      <c r="H86" s="76" t="s">
        <v>80</v>
      </c>
      <c r="I86" s="76"/>
      <c r="J86" s="76"/>
      <c r="K86" s="42" t="s">
        <v>80</v>
      </c>
      <c r="L86" s="30" t="s">
        <v>80</v>
      </c>
      <c r="M86" s="30" t="s">
        <v>80</v>
      </c>
      <c r="N86" s="30" t="s">
        <v>80</v>
      </c>
      <c r="O86" s="30" t="s">
        <v>80</v>
      </c>
      <c r="P86" s="24" t="s">
        <v>29</v>
      </c>
      <c r="Q86" s="24" t="s">
        <v>29</v>
      </c>
      <c r="R86" s="63" t="s">
        <v>29</v>
      </c>
      <c r="S86" s="65">
        <v>45103</v>
      </c>
      <c r="T86" s="65"/>
      <c r="U86" s="65"/>
      <c r="V86" s="65">
        <v>45103</v>
      </c>
      <c r="W86" s="65"/>
      <c r="X86" s="65"/>
      <c r="Y86" t="s">
        <v>117</v>
      </c>
      <c r="AB86">
        <v>1</v>
      </c>
      <c r="AC86" s="107">
        <f t="shared" ref="AC86:AC105" si="7">VLOOKUP(Y86,$BI$6:$BJ$107,2,FALSE)</f>
        <v>0</v>
      </c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80"/>
      <c r="BD86" s="57"/>
      <c r="BE86" s="57"/>
      <c r="BF86" s="57"/>
      <c r="BG86" s="57"/>
      <c r="BI86" s="110">
        <v>0.73</v>
      </c>
      <c r="BJ86" s="110">
        <v>0.73</v>
      </c>
    </row>
    <row r="87" spans="3:62" ht="16.5" customHeight="1" x14ac:dyDescent="0.3">
      <c r="C87" s="1"/>
      <c r="D87" s="1"/>
      <c r="E87" s="1"/>
      <c r="F87" s="1"/>
      <c r="G87" s="118"/>
      <c r="H87" s="76" t="s">
        <v>31</v>
      </c>
      <c r="I87" s="76"/>
      <c r="J87" s="76"/>
      <c r="P87" s="31" t="s">
        <v>14</v>
      </c>
      <c r="S87" s="67">
        <v>45096</v>
      </c>
      <c r="T87" s="67"/>
      <c r="U87" s="67"/>
      <c r="V87" s="67">
        <v>45098</v>
      </c>
      <c r="W87" s="67"/>
      <c r="X87" s="67"/>
      <c r="Y87" t="s">
        <v>116</v>
      </c>
      <c r="AB87">
        <v>3</v>
      </c>
      <c r="AC87" s="107">
        <f t="shared" si="7"/>
        <v>1</v>
      </c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80"/>
      <c r="AW87" s="80"/>
      <c r="AX87" s="80"/>
      <c r="AY87" s="57"/>
      <c r="AZ87" s="57"/>
      <c r="BA87" s="57"/>
      <c r="BB87" s="57"/>
      <c r="BC87" s="57"/>
      <c r="BD87" s="57"/>
      <c r="BE87" s="57"/>
      <c r="BF87" s="57"/>
      <c r="BG87" s="57"/>
      <c r="BI87" s="110">
        <v>0.74</v>
      </c>
      <c r="BJ87" s="110">
        <v>0.74</v>
      </c>
    </row>
    <row r="88" spans="3:62" ht="16.5" customHeight="1" x14ac:dyDescent="0.3">
      <c r="C88" s="1"/>
      <c r="D88" s="1"/>
      <c r="E88" s="1"/>
      <c r="F88" s="1"/>
      <c r="G88" s="118"/>
      <c r="H88" s="76" t="s">
        <v>32</v>
      </c>
      <c r="I88" s="76"/>
      <c r="J88" s="76"/>
      <c r="P88" s="31" t="s">
        <v>14</v>
      </c>
      <c r="S88" s="65">
        <v>45096</v>
      </c>
      <c r="T88" s="65"/>
      <c r="U88" s="65"/>
      <c r="V88" s="65">
        <v>45098</v>
      </c>
      <c r="W88" s="65"/>
      <c r="X88" s="65"/>
      <c r="Y88" s="54" t="s">
        <v>116</v>
      </c>
      <c r="AB88">
        <v>3</v>
      </c>
      <c r="AC88" s="107">
        <f t="shared" si="7"/>
        <v>1</v>
      </c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80"/>
      <c r="AW88" s="80"/>
      <c r="AX88" s="80"/>
      <c r="AY88" s="57"/>
      <c r="AZ88" s="57"/>
      <c r="BA88" s="57"/>
      <c r="BB88" s="57"/>
      <c r="BC88" s="57"/>
      <c r="BD88" s="57"/>
      <c r="BE88" s="57"/>
      <c r="BF88" s="57"/>
      <c r="BG88" s="57"/>
      <c r="BI88" s="110">
        <v>0.75</v>
      </c>
      <c r="BJ88" s="110">
        <v>0.75</v>
      </c>
    </row>
    <row r="89" spans="3:62" ht="16.5" customHeight="1" x14ac:dyDescent="0.3">
      <c r="C89" s="1"/>
      <c r="D89" s="1"/>
      <c r="E89" s="1"/>
      <c r="F89" s="1"/>
      <c r="G89" s="118"/>
      <c r="H89" s="167" t="s">
        <v>33</v>
      </c>
      <c r="I89" s="167"/>
      <c r="J89" s="167"/>
      <c r="P89" s="31" t="s">
        <v>14</v>
      </c>
      <c r="S89" s="65">
        <v>45096</v>
      </c>
      <c r="T89" s="65"/>
      <c r="U89" s="65"/>
      <c r="V89" s="65">
        <v>45098</v>
      </c>
      <c r="W89" s="65"/>
      <c r="X89" s="65"/>
      <c r="Y89" s="54" t="s">
        <v>116</v>
      </c>
      <c r="AB89">
        <v>3</v>
      </c>
      <c r="AC89" s="107">
        <f t="shared" si="7"/>
        <v>1</v>
      </c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80"/>
      <c r="AW89" s="80"/>
      <c r="AX89" s="80"/>
      <c r="AY89" s="57"/>
      <c r="AZ89" s="57"/>
      <c r="BA89" s="57"/>
      <c r="BB89" s="57"/>
      <c r="BC89" s="57"/>
      <c r="BD89" s="57"/>
      <c r="BE89" s="57"/>
      <c r="BF89" s="57"/>
      <c r="BG89" s="57"/>
      <c r="BI89" s="110">
        <v>0.76</v>
      </c>
      <c r="BJ89" s="110">
        <v>0.76</v>
      </c>
    </row>
    <row r="90" spans="3:62" ht="16.5" customHeight="1" x14ac:dyDescent="0.3">
      <c r="C90" s="1"/>
      <c r="D90" s="1"/>
      <c r="E90" s="1"/>
      <c r="F90" s="1"/>
      <c r="G90" s="118"/>
      <c r="H90" s="167" t="s">
        <v>34</v>
      </c>
      <c r="I90" s="167"/>
      <c r="J90" s="167"/>
      <c r="P90" s="31" t="s">
        <v>14</v>
      </c>
      <c r="S90" s="65">
        <v>45096</v>
      </c>
      <c r="T90" s="65"/>
      <c r="U90" s="65"/>
      <c r="V90" s="65">
        <v>45098</v>
      </c>
      <c r="W90" s="65"/>
      <c r="X90" s="65"/>
      <c r="Y90" s="54" t="s">
        <v>116</v>
      </c>
      <c r="AB90">
        <v>3</v>
      </c>
      <c r="AC90" s="107">
        <f t="shared" si="7"/>
        <v>1</v>
      </c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80"/>
      <c r="AW90" s="80"/>
      <c r="AX90" s="80"/>
      <c r="AY90" s="57"/>
      <c r="AZ90" s="57"/>
      <c r="BA90" s="57"/>
      <c r="BB90" s="57"/>
      <c r="BC90" s="57"/>
      <c r="BD90" s="57"/>
      <c r="BE90" s="57"/>
      <c r="BF90" s="57"/>
      <c r="BG90" s="57"/>
      <c r="BI90" s="110">
        <v>0.77</v>
      </c>
      <c r="BJ90" s="110">
        <v>0.77</v>
      </c>
    </row>
    <row r="91" spans="3:62" ht="16.5" customHeight="1" x14ac:dyDescent="0.3">
      <c r="C91" s="1"/>
      <c r="D91" s="1"/>
      <c r="E91" s="1"/>
      <c r="F91" s="1"/>
      <c r="G91" s="118"/>
      <c r="H91" s="76" t="s">
        <v>35</v>
      </c>
      <c r="I91" s="76"/>
      <c r="J91" s="76"/>
      <c r="P91" s="31" t="s">
        <v>14</v>
      </c>
      <c r="S91" s="65">
        <v>45096</v>
      </c>
      <c r="T91" s="65"/>
      <c r="U91" s="65"/>
      <c r="V91" s="65">
        <v>45098</v>
      </c>
      <c r="W91" s="65"/>
      <c r="X91" s="65"/>
      <c r="Y91" s="54" t="s">
        <v>116</v>
      </c>
      <c r="AB91">
        <v>3</v>
      </c>
      <c r="AC91" s="107">
        <f t="shared" si="7"/>
        <v>1</v>
      </c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80"/>
      <c r="AW91" s="80"/>
      <c r="AX91" s="80"/>
      <c r="AY91" s="57"/>
      <c r="AZ91" s="57"/>
      <c r="BA91" s="57"/>
      <c r="BB91" s="57"/>
      <c r="BC91" s="57"/>
      <c r="BD91" s="57"/>
      <c r="BE91" s="57"/>
      <c r="BF91" s="57"/>
      <c r="BG91" s="57"/>
      <c r="BI91" s="110">
        <v>0.78</v>
      </c>
      <c r="BJ91" s="110">
        <v>0.78</v>
      </c>
    </row>
    <row r="92" spans="3:62" ht="16.5" customHeight="1" x14ac:dyDescent="0.3">
      <c r="C92" s="1"/>
      <c r="D92" s="1"/>
      <c r="E92" s="1"/>
      <c r="F92" s="1"/>
      <c r="G92" s="118"/>
      <c r="H92" s="75" t="s">
        <v>36</v>
      </c>
      <c r="I92" s="75"/>
      <c r="J92" s="75"/>
      <c r="P92" s="31" t="s">
        <v>14</v>
      </c>
      <c r="S92" s="65">
        <v>45096</v>
      </c>
      <c r="T92" s="65"/>
      <c r="U92" s="65"/>
      <c r="V92" s="65">
        <v>45098</v>
      </c>
      <c r="W92" s="65"/>
      <c r="X92" s="65"/>
      <c r="Y92" s="54" t="s">
        <v>116</v>
      </c>
      <c r="AB92">
        <v>3</v>
      </c>
      <c r="AC92" s="107">
        <f t="shared" si="7"/>
        <v>1</v>
      </c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80"/>
      <c r="AW92" s="80"/>
      <c r="AX92" s="80"/>
      <c r="AY92" s="57"/>
      <c r="AZ92" s="57"/>
      <c r="BA92" s="57"/>
      <c r="BB92" s="57"/>
      <c r="BC92" s="57"/>
      <c r="BD92" s="57"/>
      <c r="BE92" s="57"/>
      <c r="BF92" s="57"/>
      <c r="BG92" s="57"/>
      <c r="BI92" s="110">
        <v>0.79</v>
      </c>
      <c r="BJ92" s="110">
        <v>0.79</v>
      </c>
    </row>
    <row r="93" spans="3:62" ht="16.5" customHeight="1" x14ac:dyDescent="0.3">
      <c r="C93" s="1"/>
      <c r="D93" s="1"/>
      <c r="E93" s="1"/>
      <c r="F93" s="1"/>
      <c r="G93" s="118"/>
      <c r="H93" s="76" t="s">
        <v>37</v>
      </c>
      <c r="I93" s="76"/>
      <c r="J93" s="76"/>
      <c r="P93" s="31" t="s">
        <v>14</v>
      </c>
      <c r="S93" s="101">
        <v>45096</v>
      </c>
      <c r="T93" s="101"/>
      <c r="U93" s="101"/>
      <c r="V93" s="65">
        <v>45098</v>
      </c>
      <c r="W93" s="65"/>
      <c r="X93" s="65"/>
      <c r="Y93" t="s">
        <v>116</v>
      </c>
      <c r="AB93">
        <v>3</v>
      </c>
      <c r="AC93" s="107">
        <f t="shared" si="7"/>
        <v>1</v>
      </c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80"/>
      <c r="AW93" s="80"/>
      <c r="AX93" s="80"/>
      <c r="AY93" s="57"/>
      <c r="AZ93" s="57"/>
      <c r="BA93" s="57"/>
      <c r="BB93" s="57"/>
      <c r="BC93" s="57"/>
      <c r="BD93" s="57"/>
      <c r="BE93" s="57"/>
      <c r="BF93" s="57"/>
      <c r="BG93" s="57"/>
      <c r="BI93" s="110">
        <v>0.8</v>
      </c>
      <c r="BJ93" s="110">
        <v>0.8</v>
      </c>
    </row>
    <row r="94" spans="3:62" ht="16.5" customHeight="1" x14ac:dyDescent="0.3">
      <c r="C94" s="119" t="s">
        <v>16</v>
      </c>
      <c r="D94" s="119"/>
      <c r="E94" s="119"/>
      <c r="F94" s="119"/>
      <c r="G94" s="119"/>
      <c r="H94" s="61" t="s">
        <v>49</v>
      </c>
      <c r="I94" s="61"/>
      <c r="J94" s="74"/>
      <c r="P94" s="20" t="s">
        <v>19</v>
      </c>
      <c r="S94" s="67">
        <v>45103</v>
      </c>
      <c r="T94" s="67"/>
      <c r="U94" s="67"/>
      <c r="V94" s="67">
        <v>45104</v>
      </c>
      <c r="W94" s="67"/>
      <c r="X94" s="67"/>
      <c r="Y94" t="s">
        <v>116</v>
      </c>
      <c r="AB94">
        <v>2</v>
      </c>
      <c r="AC94" s="107">
        <f t="shared" si="7"/>
        <v>1</v>
      </c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80"/>
      <c r="BD94" s="80"/>
      <c r="BE94" s="57"/>
      <c r="BF94" s="57"/>
      <c r="BG94" s="57"/>
      <c r="BI94" s="110">
        <v>0.81</v>
      </c>
      <c r="BJ94" s="110">
        <v>0.81</v>
      </c>
    </row>
    <row r="95" spans="3:62" ht="16.5" customHeight="1" x14ac:dyDescent="0.3">
      <c r="C95" s="1"/>
      <c r="D95" s="1"/>
      <c r="E95" s="1"/>
      <c r="F95" s="1"/>
      <c r="G95" s="1"/>
      <c r="H95" s="61" t="s">
        <v>50</v>
      </c>
      <c r="I95" s="61"/>
      <c r="J95" s="74"/>
      <c r="P95" s="31" t="s">
        <v>14</v>
      </c>
      <c r="S95" s="67">
        <v>45103</v>
      </c>
      <c r="T95" s="67"/>
      <c r="U95" s="67"/>
      <c r="V95" s="67">
        <v>45104</v>
      </c>
      <c r="W95" s="67"/>
      <c r="X95" s="67"/>
      <c r="Y95" t="s">
        <v>116</v>
      </c>
      <c r="AB95">
        <v>2</v>
      </c>
      <c r="AC95" s="107">
        <f t="shared" si="7"/>
        <v>1</v>
      </c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80"/>
      <c r="BD95" s="80"/>
      <c r="BE95" s="57"/>
      <c r="BF95" s="57"/>
      <c r="BG95" s="57"/>
      <c r="BI95" s="110">
        <v>0.82</v>
      </c>
      <c r="BJ95" s="110">
        <v>0.82</v>
      </c>
    </row>
    <row r="96" spans="3:62" ht="16.5" customHeight="1" x14ac:dyDescent="0.3">
      <c r="C96" s="1"/>
      <c r="D96" s="1"/>
      <c r="E96" s="1"/>
      <c r="F96" s="1"/>
      <c r="G96" s="1"/>
      <c r="H96" s="61" t="s">
        <v>51</v>
      </c>
      <c r="I96" s="61"/>
      <c r="J96" s="74"/>
      <c r="P96" s="31" t="s">
        <v>14</v>
      </c>
      <c r="S96" s="67">
        <v>45103</v>
      </c>
      <c r="T96" s="67"/>
      <c r="U96" s="67"/>
      <c r="V96" s="67">
        <v>45104</v>
      </c>
      <c r="W96" s="67"/>
      <c r="X96" s="67"/>
      <c r="Y96" t="s">
        <v>117</v>
      </c>
      <c r="AB96">
        <v>2</v>
      </c>
      <c r="AC96" s="107">
        <f t="shared" si="7"/>
        <v>0</v>
      </c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80"/>
      <c r="BD96" s="80"/>
      <c r="BE96" s="57"/>
      <c r="BF96" s="57"/>
      <c r="BG96" s="57"/>
      <c r="BI96" s="110">
        <v>0.83</v>
      </c>
      <c r="BJ96" s="110">
        <v>0.83</v>
      </c>
    </row>
    <row r="97" spans="3:62" ht="16.5" customHeight="1" x14ac:dyDescent="0.3">
      <c r="C97" s="1"/>
      <c r="D97" s="1"/>
      <c r="E97" s="1"/>
      <c r="F97" s="1"/>
      <c r="G97" s="1"/>
      <c r="H97" s="61" t="s">
        <v>52</v>
      </c>
      <c r="I97" s="61"/>
      <c r="J97" s="74"/>
      <c r="P97" s="24" t="s">
        <v>29</v>
      </c>
      <c r="S97" s="67">
        <v>45103</v>
      </c>
      <c r="T97" s="67"/>
      <c r="U97" s="67"/>
      <c r="V97" s="67">
        <v>45104</v>
      </c>
      <c r="W97" s="67"/>
      <c r="X97" s="67"/>
      <c r="Y97" t="s">
        <v>117</v>
      </c>
      <c r="AB97">
        <v>2</v>
      </c>
      <c r="AC97" s="107">
        <f t="shared" si="7"/>
        <v>0</v>
      </c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80"/>
      <c r="BD97" s="80"/>
      <c r="BE97" s="57"/>
      <c r="BF97" s="57"/>
      <c r="BG97" s="57"/>
      <c r="BI97" s="110">
        <v>0.84</v>
      </c>
      <c r="BJ97" s="110">
        <v>0.84</v>
      </c>
    </row>
    <row r="98" spans="3:62" ht="16.5" customHeight="1" x14ac:dyDescent="0.3">
      <c r="C98" s="1"/>
      <c r="D98" s="1"/>
      <c r="E98" s="1"/>
      <c r="F98" s="1"/>
      <c r="G98" s="1"/>
      <c r="H98" s="102" t="s">
        <v>53</v>
      </c>
      <c r="I98" s="102"/>
      <c r="J98" s="103"/>
      <c r="P98" s="20" t="s">
        <v>19</v>
      </c>
      <c r="S98" s="67">
        <v>45103</v>
      </c>
      <c r="T98" s="67"/>
      <c r="U98" s="67"/>
      <c r="V98" s="67">
        <v>45104</v>
      </c>
      <c r="W98" s="67"/>
      <c r="X98" s="67"/>
      <c r="Y98" t="s">
        <v>117</v>
      </c>
      <c r="AB98">
        <v>2</v>
      </c>
      <c r="AC98" s="107">
        <f t="shared" si="7"/>
        <v>0</v>
      </c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80"/>
      <c r="BD98" s="80"/>
      <c r="BE98" s="57"/>
      <c r="BF98" s="57"/>
      <c r="BG98" s="57"/>
      <c r="BI98" s="110">
        <v>0.85</v>
      </c>
      <c r="BJ98" s="110">
        <v>0.85</v>
      </c>
    </row>
    <row r="99" spans="3:62" ht="16.5" customHeight="1" x14ac:dyDescent="0.3">
      <c r="C99" s="1"/>
      <c r="D99" s="1"/>
      <c r="E99" s="1"/>
      <c r="F99" s="1"/>
      <c r="G99" s="1"/>
      <c r="H99" s="61" t="s">
        <v>54</v>
      </c>
      <c r="I99" s="61"/>
      <c r="J99" s="74"/>
      <c r="P99" s="22" t="s">
        <v>48</v>
      </c>
      <c r="S99" s="67">
        <v>45103</v>
      </c>
      <c r="T99" s="67"/>
      <c r="U99" s="67"/>
      <c r="V99" s="67">
        <v>45104</v>
      </c>
      <c r="W99" s="67"/>
      <c r="X99" s="67"/>
      <c r="Y99" t="s">
        <v>117</v>
      </c>
      <c r="AB99">
        <v>2</v>
      </c>
      <c r="AC99" s="107">
        <f t="shared" si="7"/>
        <v>0</v>
      </c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80"/>
      <c r="BD99" s="80"/>
      <c r="BE99" s="57"/>
      <c r="BF99" s="57"/>
      <c r="BG99" s="57"/>
      <c r="BI99" s="110">
        <v>0.86</v>
      </c>
      <c r="BJ99" s="110">
        <v>0.86</v>
      </c>
    </row>
    <row r="100" spans="3:62" ht="16.5" customHeight="1" x14ac:dyDescent="0.3">
      <c r="C100" s="1"/>
      <c r="D100" s="1"/>
      <c r="E100" s="1"/>
      <c r="F100" s="1"/>
      <c r="G100" s="1"/>
      <c r="H100" s="61" t="s">
        <v>55</v>
      </c>
      <c r="I100" s="61"/>
      <c r="J100" s="74"/>
      <c r="P100" s="22" t="s">
        <v>48</v>
      </c>
      <c r="S100" s="67">
        <v>45103</v>
      </c>
      <c r="T100" s="67"/>
      <c r="U100" s="67"/>
      <c r="V100" s="67">
        <v>45104</v>
      </c>
      <c r="W100" s="67"/>
      <c r="X100" s="67"/>
      <c r="Y100" t="s">
        <v>117</v>
      </c>
      <c r="AB100">
        <v>2</v>
      </c>
      <c r="AC100" s="107">
        <f t="shared" si="7"/>
        <v>0</v>
      </c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80"/>
      <c r="BD100" s="80"/>
      <c r="BE100" s="57"/>
      <c r="BF100" s="57"/>
      <c r="BG100" s="57"/>
      <c r="BI100" s="110">
        <v>0.87</v>
      </c>
      <c r="BJ100" s="110">
        <v>0.87</v>
      </c>
    </row>
    <row r="101" spans="3:62" ht="16.5" customHeight="1" x14ac:dyDescent="0.3">
      <c r="C101" s="1"/>
      <c r="D101" s="1"/>
      <c r="E101" s="1"/>
      <c r="F101" s="1"/>
      <c r="G101" s="1"/>
      <c r="H101" s="61" t="s">
        <v>56</v>
      </c>
      <c r="I101" s="61"/>
      <c r="J101" s="74"/>
      <c r="P101" s="20" t="s">
        <v>19</v>
      </c>
      <c r="S101" s="67">
        <v>45103</v>
      </c>
      <c r="T101" s="67"/>
      <c r="U101" s="67"/>
      <c r="V101" s="67">
        <v>45104</v>
      </c>
      <c r="W101" s="67"/>
      <c r="X101" s="67"/>
      <c r="Y101" t="s">
        <v>117</v>
      </c>
      <c r="AB101">
        <v>2</v>
      </c>
      <c r="AC101" s="107">
        <f t="shared" si="7"/>
        <v>0</v>
      </c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80"/>
      <c r="BD101" s="80"/>
      <c r="BE101" s="57"/>
      <c r="BF101" s="57"/>
      <c r="BG101" s="57"/>
      <c r="BI101" s="110">
        <v>0.88</v>
      </c>
      <c r="BJ101" s="110">
        <v>0.88</v>
      </c>
    </row>
    <row r="102" spans="3:62" ht="16" x14ac:dyDescent="0.3">
      <c r="C102" s="1"/>
      <c r="D102" s="1"/>
      <c r="E102" s="1"/>
      <c r="F102" s="1"/>
      <c r="G102" s="1"/>
      <c r="H102" s="61" t="s">
        <v>57</v>
      </c>
      <c r="I102" s="61"/>
      <c r="J102" s="74"/>
      <c r="P102" s="31" t="s">
        <v>14</v>
      </c>
      <c r="S102" s="67">
        <v>45103</v>
      </c>
      <c r="T102" s="67"/>
      <c r="U102" s="67"/>
      <c r="V102" s="67">
        <v>45104</v>
      </c>
      <c r="W102" s="67"/>
      <c r="X102" s="67"/>
      <c r="Y102" t="s">
        <v>116</v>
      </c>
      <c r="AB102">
        <v>2</v>
      </c>
      <c r="AC102" s="107">
        <f t="shared" si="7"/>
        <v>1</v>
      </c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80"/>
      <c r="BD102" s="80"/>
      <c r="BE102" s="57"/>
      <c r="BF102" s="57"/>
      <c r="BG102" s="57"/>
      <c r="BI102" s="110">
        <v>0.89</v>
      </c>
      <c r="BJ102" s="110">
        <v>0.89</v>
      </c>
    </row>
    <row r="103" spans="3:62" ht="16" x14ac:dyDescent="0.3">
      <c r="C103" s="1"/>
      <c r="D103" s="1"/>
      <c r="E103" s="1"/>
      <c r="F103" s="1"/>
      <c r="G103" s="1"/>
      <c r="H103" s="61" t="s">
        <v>81</v>
      </c>
      <c r="I103" s="61"/>
      <c r="J103" s="74"/>
      <c r="P103" s="20" t="s">
        <v>19</v>
      </c>
      <c r="S103" s="67">
        <v>45103</v>
      </c>
      <c r="T103" s="67"/>
      <c r="U103" s="67"/>
      <c r="V103" s="67">
        <v>45104</v>
      </c>
      <c r="W103" s="67"/>
      <c r="X103" s="67"/>
      <c r="Y103" t="s">
        <v>116</v>
      </c>
      <c r="AB103">
        <v>2</v>
      </c>
      <c r="AC103" s="107">
        <f t="shared" si="7"/>
        <v>1</v>
      </c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80"/>
      <c r="BD103" s="80"/>
      <c r="BE103" s="57"/>
      <c r="BF103" s="57"/>
      <c r="BG103" s="57"/>
      <c r="BI103" s="110">
        <v>0.9</v>
      </c>
      <c r="BJ103" s="110">
        <v>0.9</v>
      </c>
    </row>
    <row r="104" spans="3:62" ht="16" x14ac:dyDescent="0.3">
      <c r="C104" s="120"/>
      <c r="D104" s="120"/>
      <c r="E104" s="120"/>
      <c r="F104" s="120"/>
      <c r="G104" s="120"/>
      <c r="H104" s="61" t="s">
        <v>82</v>
      </c>
      <c r="I104" s="61"/>
      <c r="J104" s="74"/>
      <c r="P104" s="20" t="s">
        <v>19</v>
      </c>
      <c r="S104" s="67">
        <v>45103</v>
      </c>
      <c r="T104" s="67"/>
      <c r="U104" s="67"/>
      <c r="V104" s="67">
        <v>45104</v>
      </c>
      <c r="W104" s="67"/>
      <c r="X104" s="67"/>
      <c r="Y104" t="s">
        <v>116</v>
      </c>
      <c r="AB104">
        <v>2</v>
      </c>
      <c r="AC104" s="107">
        <f t="shared" si="7"/>
        <v>1</v>
      </c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80"/>
      <c r="BD104" s="80"/>
      <c r="BE104" s="57"/>
      <c r="BF104" s="57"/>
      <c r="BG104" s="57"/>
      <c r="BI104" s="110">
        <v>0.91</v>
      </c>
      <c r="BJ104" s="110">
        <v>0.91</v>
      </c>
    </row>
    <row r="105" spans="3:62" ht="16" x14ac:dyDescent="0.3">
      <c r="C105" s="59" t="s">
        <v>17</v>
      </c>
      <c r="D105" s="59"/>
      <c r="E105" s="59"/>
      <c r="F105" s="59"/>
      <c r="G105" s="59"/>
      <c r="H105" s="104" t="s">
        <v>118</v>
      </c>
      <c r="I105" s="61"/>
      <c r="J105" s="74"/>
      <c r="S105" s="67">
        <v>45104</v>
      </c>
      <c r="T105" s="67"/>
      <c r="U105" s="67"/>
      <c r="V105" s="67">
        <v>45105</v>
      </c>
      <c r="W105" s="67"/>
      <c r="X105" s="67"/>
      <c r="Y105" t="s">
        <v>117</v>
      </c>
      <c r="AB105">
        <v>2</v>
      </c>
      <c r="AC105" s="107">
        <f t="shared" si="7"/>
        <v>0</v>
      </c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80"/>
      <c r="BE105" s="80"/>
      <c r="BF105" s="57"/>
      <c r="BG105" s="57"/>
      <c r="BI105" s="110">
        <v>0.92</v>
      </c>
      <c r="BJ105" s="110">
        <v>0.92</v>
      </c>
    </row>
    <row r="106" spans="3:62" ht="16" x14ac:dyDescent="0.3">
      <c r="C106" s="60" t="s">
        <v>120</v>
      </c>
      <c r="D106" s="60"/>
      <c r="E106" s="60"/>
      <c r="F106" s="60"/>
      <c r="G106" s="60"/>
      <c r="S106" s="67">
        <v>45096</v>
      </c>
      <c r="T106" s="67"/>
      <c r="U106" s="67"/>
      <c r="V106" s="67">
        <v>45105</v>
      </c>
      <c r="W106" s="67"/>
      <c r="X106" s="6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I106" s="110">
        <v>0.93</v>
      </c>
      <c r="BJ106" s="110">
        <v>0.93</v>
      </c>
    </row>
    <row r="107" spans="3:62" ht="16" x14ac:dyDescent="0.3">
      <c r="C107" s="76" t="s">
        <v>119</v>
      </c>
      <c r="D107" s="76"/>
      <c r="E107" s="76"/>
      <c r="F107" s="76"/>
      <c r="G107" s="76"/>
      <c r="S107" s="66"/>
      <c r="T107" s="66"/>
      <c r="U107" s="66"/>
      <c r="V107" s="67">
        <v>45107</v>
      </c>
      <c r="W107" s="67"/>
      <c r="X107" s="6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I107" s="110">
        <v>0.94</v>
      </c>
      <c r="BJ107" s="110">
        <v>0.94</v>
      </c>
    </row>
    <row r="108" spans="3:62" x14ac:dyDescent="0.3">
      <c r="AB108">
        <f>SUM(AB9:AB105)</f>
        <v>298</v>
      </c>
    </row>
    <row r="109" spans="3:62" ht="16" x14ac:dyDescent="0.3">
      <c r="C109" s="68"/>
      <c r="D109" s="68"/>
      <c r="E109" s="68"/>
      <c r="F109" s="68"/>
      <c r="G109" s="68"/>
    </row>
    <row r="110" spans="3:62" ht="16" x14ac:dyDescent="0.3">
      <c r="C110" s="68"/>
      <c r="D110" s="68"/>
      <c r="E110" s="68"/>
      <c r="F110" s="68"/>
      <c r="G110" s="68"/>
    </row>
    <row r="111" spans="3:62" ht="16" x14ac:dyDescent="0.3">
      <c r="C111" s="68"/>
      <c r="D111" s="68"/>
      <c r="E111" s="68"/>
      <c r="F111" s="68"/>
      <c r="G111" s="68"/>
    </row>
  </sheetData>
  <mergeCells count="21">
    <mergeCell ref="AD1:AG1"/>
    <mergeCell ref="AH1:AN1"/>
    <mergeCell ref="AD2:AG2"/>
    <mergeCell ref="AH2:AN2"/>
    <mergeCell ref="A4:B6"/>
    <mergeCell ref="C4:O4"/>
    <mergeCell ref="P4:R6"/>
    <mergeCell ref="Y4:AA6"/>
    <mergeCell ref="C5:G6"/>
    <mergeCell ref="S5:U6"/>
    <mergeCell ref="V5:X6"/>
    <mergeCell ref="S4:X4"/>
    <mergeCell ref="H5:I6"/>
    <mergeCell ref="J5:K6"/>
    <mergeCell ref="A1:G2"/>
    <mergeCell ref="H1:AC2"/>
    <mergeCell ref="A69:B69"/>
    <mergeCell ref="A68:B68"/>
    <mergeCell ref="A67:B67"/>
    <mergeCell ref="A66:B66"/>
    <mergeCell ref="A65:B65"/>
  </mergeCells>
  <phoneticPr fontId="1"/>
  <conditionalFormatting sqref="AD5:AD6">
    <cfRule type="expression" dxfId="4" priority="1">
      <formula>TEXT(AD5,"aaa")="日"</formula>
    </cfRule>
    <cfRule type="expression" dxfId="3" priority="2">
      <formula>TEXT(AD5,"aaa")="土"</formula>
    </cfRule>
  </conditionalFormatting>
  <conditionalFormatting sqref="AE5:BG6">
    <cfRule type="expression" dxfId="2" priority="3">
      <formula>TEXT(AE5,"aaa")="土"</formula>
    </cfRule>
    <cfRule type="expression" dxfId="1" priority="4">
      <formula>TEXT(AE5,"aaa")="日"</formula>
    </cfRule>
  </conditionalFormatting>
  <conditionalFormatting sqref="AD4:BG4">
    <cfRule type="notContainsBlanks" dxfId="0" priority="5">
      <formula>LEN(TRIM(AD4))&gt;0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30043-DC99-4AC1-B9B7-184E5B4C9BD6}">
  <dimension ref="A1:T21"/>
  <sheetViews>
    <sheetView workbookViewId="0">
      <selection activeCell="P9" sqref="P9"/>
    </sheetView>
  </sheetViews>
  <sheetFormatPr defaultRowHeight="13.5" x14ac:dyDescent="0.3"/>
  <cols>
    <col min="2" max="7" width="5.6640625" customWidth="1"/>
    <col min="8" max="9" width="5.6640625" style="92" customWidth="1"/>
    <col min="10" max="12" width="5.6640625" customWidth="1"/>
    <col min="13" max="13" width="5.9140625" customWidth="1"/>
    <col min="14" max="15" width="6.4140625" style="92" bestFit="1" customWidth="1"/>
    <col min="16" max="20" width="5.6640625" customWidth="1"/>
  </cols>
  <sheetData>
    <row r="1" spans="1:20" x14ac:dyDescent="0.3">
      <c r="B1" s="84" t="s">
        <v>131</v>
      </c>
      <c r="C1" s="84" t="s">
        <v>132</v>
      </c>
      <c r="D1" s="84" t="s">
        <v>133</v>
      </c>
      <c r="E1" s="84" t="s">
        <v>134</v>
      </c>
      <c r="F1" s="84" t="s">
        <v>135</v>
      </c>
      <c r="G1" s="84" t="s">
        <v>136</v>
      </c>
      <c r="H1" s="85" t="s">
        <v>137</v>
      </c>
      <c r="I1" s="85" t="s">
        <v>138</v>
      </c>
      <c r="J1" s="84" t="s">
        <v>139</v>
      </c>
      <c r="K1" s="84" t="s">
        <v>133</v>
      </c>
      <c r="L1" s="84" t="s">
        <v>134</v>
      </c>
      <c r="M1" s="84" t="s">
        <v>135</v>
      </c>
      <c r="N1" s="85" t="s">
        <v>136</v>
      </c>
      <c r="O1" s="85" t="s">
        <v>137</v>
      </c>
      <c r="P1" s="84" t="s">
        <v>138</v>
      </c>
      <c r="Q1" s="84" t="s">
        <v>139</v>
      </c>
      <c r="R1" s="84" t="s">
        <v>133</v>
      </c>
      <c r="S1" s="84" t="s">
        <v>134</v>
      </c>
      <c r="T1" s="84" t="s">
        <v>135</v>
      </c>
    </row>
    <row r="2" spans="1:20" x14ac:dyDescent="0.3">
      <c r="B2" s="60">
        <v>12</v>
      </c>
      <c r="C2" s="60">
        <v>13</v>
      </c>
      <c r="D2" s="60">
        <v>14</v>
      </c>
      <c r="E2" s="60">
        <v>15</v>
      </c>
      <c r="F2" s="60">
        <v>16</v>
      </c>
      <c r="G2" s="60">
        <v>17</v>
      </c>
      <c r="H2" s="86">
        <v>18</v>
      </c>
      <c r="I2" s="86">
        <v>19</v>
      </c>
      <c r="J2" s="60">
        <v>20</v>
      </c>
      <c r="K2" s="60">
        <v>21</v>
      </c>
      <c r="L2" s="60">
        <v>22</v>
      </c>
      <c r="M2" s="60">
        <v>23</v>
      </c>
      <c r="N2" s="86">
        <v>24</v>
      </c>
      <c r="O2" s="86">
        <v>25</v>
      </c>
      <c r="P2" s="60">
        <v>26</v>
      </c>
      <c r="Q2" s="60">
        <v>27</v>
      </c>
      <c r="R2" s="60">
        <v>28</v>
      </c>
      <c r="S2" s="60">
        <v>29</v>
      </c>
      <c r="T2" s="60">
        <v>30</v>
      </c>
    </row>
    <row r="3" spans="1:20" x14ac:dyDescent="0.3">
      <c r="A3" s="57" t="s">
        <v>88</v>
      </c>
      <c r="B3" s="87"/>
      <c r="C3" s="87"/>
      <c r="D3" s="88"/>
      <c r="E3" s="88">
        <f>E7/E5</f>
        <v>0.26711409395973151</v>
      </c>
      <c r="F3" s="88">
        <f>F7/F5</f>
        <v>0.41241610738255036</v>
      </c>
      <c r="G3" s="88">
        <f>G7/G5</f>
        <v>0.41241610738255036</v>
      </c>
      <c r="H3" s="88">
        <f t="shared" ref="H3:T3" si="0">H7/H5</f>
        <v>0.41241610738255036</v>
      </c>
      <c r="I3" s="88">
        <f t="shared" si="0"/>
        <v>0.50872483221476505</v>
      </c>
      <c r="J3" s="88">
        <f t="shared" si="0"/>
        <v>0.61275167785234896</v>
      </c>
      <c r="K3" s="88">
        <f t="shared" si="0"/>
        <v>0.69731543624161074</v>
      </c>
      <c r="L3" s="88">
        <f t="shared" si="0"/>
        <v>0.77114093959731544</v>
      </c>
      <c r="M3" s="88">
        <f t="shared" si="0"/>
        <v>0.8375838926174497</v>
      </c>
      <c r="N3" s="88">
        <f t="shared" si="0"/>
        <v>0</v>
      </c>
      <c r="O3" s="88">
        <f t="shared" si="0"/>
        <v>0.87852348993288598</v>
      </c>
      <c r="P3" s="88">
        <f t="shared" si="0"/>
        <v>0.87852348993288598</v>
      </c>
      <c r="Q3" s="88">
        <f t="shared" si="0"/>
        <v>0</v>
      </c>
      <c r="R3" s="88">
        <f t="shared" si="0"/>
        <v>0</v>
      </c>
      <c r="S3" s="88">
        <f t="shared" si="0"/>
        <v>0</v>
      </c>
      <c r="T3" s="88">
        <f t="shared" si="0"/>
        <v>0</v>
      </c>
    </row>
    <row r="4" spans="1:20" x14ac:dyDescent="0.3">
      <c r="A4" s="57" t="s">
        <v>140</v>
      </c>
      <c r="B4" s="87">
        <v>0.1</v>
      </c>
      <c r="C4" s="87">
        <v>0.2</v>
      </c>
      <c r="D4" s="87">
        <v>0.3</v>
      </c>
      <c r="E4" s="87">
        <v>0.35</v>
      </c>
      <c r="F4" s="87">
        <v>0.4</v>
      </c>
      <c r="G4" s="87">
        <v>0.5</v>
      </c>
      <c r="H4" s="89">
        <v>0.5</v>
      </c>
      <c r="I4" s="89">
        <v>0.5</v>
      </c>
      <c r="J4" s="87">
        <v>0.6</v>
      </c>
      <c r="K4" s="87">
        <v>0.7</v>
      </c>
      <c r="L4" s="87">
        <v>0.8</v>
      </c>
      <c r="M4" s="87">
        <v>0.85</v>
      </c>
      <c r="N4" s="87">
        <v>0.85</v>
      </c>
      <c r="O4" s="87">
        <v>0.85</v>
      </c>
      <c r="P4" s="87">
        <v>0.9</v>
      </c>
      <c r="Q4" s="87">
        <v>0.95</v>
      </c>
      <c r="R4" s="87">
        <v>1</v>
      </c>
      <c r="S4" s="91"/>
      <c r="T4" s="91"/>
    </row>
    <row r="5" spans="1:20" x14ac:dyDescent="0.3">
      <c r="A5" s="57" t="s">
        <v>141</v>
      </c>
      <c r="B5" s="57">
        <v>298</v>
      </c>
      <c r="C5" s="57">
        <v>298</v>
      </c>
      <c r="D5" s="57">
        <v>298</v>
      </c>
      <c r="E5" s="57">
        <v>298</v>
      </c>
      <c r="F5" s="57">
        <v>298</v>
      </c>
      <c r="G5" s="57">
        <v>298</v>
      </c>
      <c r="H5" s="57">
        <v>298</v>
      </c>
      <c r="I5" s="57">
        <v>298</v>
      </c>
      <c r="J5" s="57">
        <v>298</v>
      </c>
      <c r="K5" s="57">
        <v>298</v>
      </c>
      <c r="L5" s="57">
        <v>298</v>
      </c>
      <c r="M5" s="57">
        <v>298</v>
      </c>
      <c r="N5" s="57">
        <v>298</v>
      </c>
      <c r="O5" s="57">
        <v>298</v>
      </c>
      <c r="P5" s="57">
        <v>298</v>
      </c>
      <c r="Q5" s="57">
        <v>298</v>
      </c>
      <c r="R5" s="57">
        <v>298</v>
      </c>
      <c r="S5" s="57">
        <v>298</v>
      </c>
      <c r="T5" s="57">
        <v>298</v>
      </c>
    </row>
    <row r="6" spans="1:20" x14ac:dyDescent="0.3">
      <c r="A6" s="57" t="s">
        <v>142</v>
      </c>
      <c r="B6" s="91">
        <v>11</v>
      </c>
      <c r="C6" s="91">
        <v>13</v>
      </c>
      <c r="D6" s="91">
        <v>13</v>
      </c>
      <c r="E6" s="91">
        <v>23</v>
      </c>
      <c r="F6" s="91">
        <v>25</v>
      </c>
      <c r="G6" s="91">
        <v>0</v>
      </c>
      <c r="H6" s="90">
        <v>0</v>
      </c>
      <c r="I6" s="90">
        <v>0</v>
      </c>
      <c r="J6" s="91">
        <v>0</v>
      </c>
      <c r="K6" s="91">
        <v>0</v>
      </c>
      <c r="L6" s="91">
        <v>0</v>
      </c>
      <c r="M6" s="91">
        <v>0</v>
      </c>
      <c r="N6" s="90">
        <v>0</v>
      </c>
      <c r="O6" s="90">
        <v>0</v>
      </c>
      <c r="P6" s="91">
        <v>0</v>
      </c>
      <c r="Q6" s="91">
        <v>0</v>
      </c>
      <c r="R6" s="91">
        <v>0</v>
      </c>
      <c r="S6" s="91">
        <v>0</v>
      </c>
      <c r="T6" s="91">
        <v>0</v>
      </c>
    </row>
    <row r="7" spans="1:20" x14ac:dyDescent="0.3">
      <c r="A7" s="57" t="s">
        <v>143</v>
      </c>
      <c r="B7" s="91"/>
      <c r="C7" s="91"/>
      <c r="D7" s="91"/>
      <c r="E7" s="91">
        <v>79.599999999999994</v>
      </c>
      <c r="F7" s="91">
        <v>122.9</v>
      </c>
      <c r="G7" s="91">
        <v>122.9</v>
      </c>
      <c r="H7" s="90">
        <v>122.9</v>
      </c>
      <c r="I7" s="90">
        <v>151.6</v>
      </c>
      <c r="J7" s="91">
        <v>182.6</v>
      </c>
      <c r="K7" s="91">
        <v>207.8</v>
      </c>
      <c r="L7" s="91">
        <v>229.8</v>
      </c>
      <c r="M7" s="91">
        <v>249.6</v>
      </c>
      <c r="N7" s="90"/>
      <c r="O7" s="90">
        <v>261.8</v>
      </c>
      <c r="P7" s="91">
        <v>261.8</v>
      </c>
      <c r="Q7" s="91"/>
      <c r="R7" s="91"/>
      <c r="S7" s="91"/>
      <c r="T7" s="91"/>
    </row>
    <row r="8" spans="1:20" x14ac:dyDescent="0.3">
      <c r="F8">
        <f>Sheet3!$F$101</f>
        <v>261.75</v>
      </c>
      <c r="G8">
        <f>Sheet3!$F$101</f>
        <v>261.75</v>
      </c>
      <c r="H8">
        <f>Sheet3!$F$101</f>
        <v>261.75</v>
      </c>
      <c r="I8">
        <f>Sheet3!$F$101</f>
        <v>261.75</v>
      </c>
      <c r="J8">
        <f>Sheet3!$F$101</f>
        <v>261.75</v>
      </c>
      <c r="K8">
        <f>Sheet3!$F$101</f>
        <v>261.75</v>
      </c>
      <c r="L8">
        <f>Sheet3!$F$101</f>
        <v>261.75</v>
      </c>
      <c r="M8">
        <f>Sheet3!$F$101</f>
        <v>261.75</v>
      </c>
      <c r="N8">
        <f>Sheet3!$F$101</f>
        <v>261.75</v>
      </c>
      <c r="O8">
        <f>Sheet3!$F$101</f>
        <v>261.75</v>
      </c>
      <c r="P8">
        <f>Sheet3!$F$101</f>
        <v>261.75</v>
      </c>
      <c r="Q8">
        <f>Sheet3!$F$101</f>
        <v>261.75</v>
      </c>
      <c r="R8">
        <f>Sheet3!$F$101</f>
        <v>261.75</v>
      </c>
      <c r="S8">
        <f>Sheet3!$F$101</f>
        <v>261.75</v>
      </c>
      <c r="T8">
        <f>Sheet3!$F$101</f>
        <v>261.75</v>
      </c>
    </row>
    <row r="9" spans="1:20" x14ac:dyDescent="0.3">
      <c r="C9">
        <f>工数予実管理表!AB9*工数予実管理表!AC9+工数予実管理表!AB10*工数予実管理表!AC10*工数予実管理表!AB11*工数予実管理表!AC11+工数予実管理表!AB12*工数予実管理表!AC12+工数予実管理表!AB13*工数予実管理表!AC13+工数予実管理表!AB14*工数予実管理表!AC14</f>
        <v>8</v>
      </c>
    </row>
    <row r="12" spans="1:20" x14ac:dyDescent="0.3">
      <c r="A12" t="s">
        <v>144</v>
      </c>
    </row>
    <row r="13" spans="1:20" x14ac:dyDescent="0.3">
      <c r="A13" t="s">
        <v>145</v>
      </c>
    </row>
    <row r="14" spans="1:20" x14ac:dyDescent="0.3">
      <c r="A14" t="s">
        <v>146</v>
      </c>
    </row>
    <row r="15" spans="1:20" x14ac:dyDescent="0.3">
      <c r="A15" t="s">
        <v>147</v>
      </c>
    </row>
    <row r="17" spans="1:1" x14ac:dyDescent="0.3">
      <c r="A17" t="s">
        <v>148</v>
      </c>
    </row>
    <row r="18" spans="1:1" x14ac:dyDescent="0.3">
      <c r="A18" t="s">
        <v>149</v>
      </c>
    </row>
    <row r="20" spans="1:1" x14ac:dyDescent="0.3">
      <c r="A20" t="s">
        <v>150</v>
      </c>
    </row>
    <row r="21" spans="1:1" x14ac:dyDescent="0.3">
      <c r="A21" s="93"/>
    </row>
  </sheetData>
  <phoneticPr fontId="1"/>
  <pageMargins left="0.70866141732283472" right="0.70866141732283472" top="1.1417322834645669" bottom="0.7480314960629921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8652-4296-415E-A6A0-53C23B18A84C}">
  <dimension ref="C2:F101"/>
  <sheetViews>
    <sheetView topLeftCell="A77" workbookViewId="0">
      <selection activeCell="F101" sqref="F101"/>
    </sheetView>
  </sheetViews>
  <sheetFormatPr defaultRowHeight="13.5" x14ac:dyDescent="0.3"/>
  <cols>
    <col min="5" max="5" width="23.08203125" bestFit="1" customWidth="1"/>
    <col min="6" max="6" width="10.5" bestFit="1" customWidth="1"/>
  </cols>
  <sheetData>
    <row r="2" spans="4:6" ht="13.5" customHeight="1" x14ac:dyDescent="0.3">
      <c r="D2" s="1"/>
      <c r="E2" s="210" t="s">
        <v>89</v>
      </c>
      <c r="F2" s="211"/>
    </row>
    <row r="3" spans="4:6" ht="13.5" customHeight="1" x14ac:dyDescent="0.3">
      <c r="D3" s="1"/>
      <c r="E3" s="225"/>
      <c r="F3" s="226"/>
    </row>
    <row r="4" spans="4:6" ht="16" x14ac:dyDescent="0.3">
      <c r="D4" s="68"/>
      <c r="E4" s="69" t="s">
        <v>20</v>
      </c>
      <c r="F4" s="69">
        <f>工数予実管理表!AB9*工数予実管理表!AC9</f>
        <v>1</v>
      </c>
    </row>
    <row r="5" spans="4:6" ht="16" x14ac:dyDescent="0.3">
      <c r="D5" s="68"/>
      <c r="E5" s="69" t="s">
        <v>21</v>
      </c>
      <c r="F5" s="69">
        <f>工数予実管理表!AB10*工数予実管理表!AC10</f>
        <v>1</v>
      </c>
    </row>
    <row r="6" spans="4:6" ht="16" x14ac:dyDescent="0.3">
      <c r="D6" s="68"/>
      <c r="E6" s="69" t="s">
        <v>22</v>
      </c>
      <c r="F6" s="69">
        <f>工数予実管理表!AB11*工数予実管理表!AC11</f>
        <v>1</v>
      </c>
    </row>
    <row r="7" spans="4:6" ht="16" x14ac:dyDescent="0.3">
      <c r="D7" s="68"/>
      <c r="E7" s="69" t="s">
        <v>23</v>
      </c>
      <c r="F7" s="69">
        <f>工数予実管理表!AB12*工数予実管理表!AC12</f>
        <v>2</v>
      </c>
    </row>
    <row r="8" spans="4:6" ht="16" x14ac:dyDescent="0.3">
      <c r="D8" s="68"/>
      <c r="E8" s="69" t="s">
        <v>24</v>
      </c>
      <c r="F8" s="69">
        <f>工数予実管理表!AB13*工数予実管理表!AC13</f>
        <v>2</v>
      </c>
    </row>
    <row r="9" spans="4:6" ht="16" x14ac:dyDescent="0.3">
      <c r="D9" s="68"/>
      <c r="E9" s="69" t="s">
        <v>25</v>
      </c>
      <c r="F9" s="69">
        <f>工数予実管理表!AB14*工数予実管理表!AC14</f>
        <v>2</v>
      </c>
    </row>
    <row r="10" spans="4:6" ht="16" x14ac:dyDescent="0.3">
      <c r="D10" s="68"/>
      <c r="E10" s="69" t="s">
        <v>26</v>
      </c>
      <c r="F10" s="69">
        <f>工数予実管理表!AB15*工数予実管理表!AC15</f>
        <v>2</v>
      </c>
    </row>
    <row r="11" spans="4:6" ht="16" x14ac:dyDescent="0.3">
      <c r="D11" s="68"/>
      <c r="E11" s="69" t="s">
        <v>27</v>
      </c>
      <c r="F11" s="69">
        <f>工数予実管理表!AB16*工数予実管理表!AC16</f>
        <v>2</v>
      </c>
    </row>
    <row r="12" spans="4:6" ht="16" x14ac:dyDescent="0.3">
      <c r="D12" s="68"/>
      <c r="E12" s="69" t="s">
        <v>28</v>
      </c>
      <c r="F12" s="69">
        <f>工数予実管理表!AB17*工数予実管理表!AC17</f>
        <v>1</v>
      </c>
    </row>
    <row r="13" spans="4:6" ht="16" x14ac:dyDescent="0.3">
      <c r="D13" s="68"/>
      <c r="E13" s="94" t="s">
        <v>79</v>
      </c>
      <c r="F13" s="69">
        <f>工数予実管理表!AB18*工数予実管理表!AC18</f>
        <v>2</v>
      </c>
    </row>
    <row r="14" spans="4:6" ht="16" x14ac:dyDescent="0.3">
      <c r="D14" s="68"/>
      <c r="E14" s="94" t="s">
        <v>80</v>
      </c>
      <c r="F14" s="69">
        <f>工数予実管理表!AB19*工数予実管理表!AC19</f>
        <v>1</v>
      </c>
    </row>
    <row r="15" spans="4:6" ht="16" x14ac:dyDescent="0.3">
      <c r="D15" s="68"/>
      <c r="E15" s="69" t="s">
        <v>31</v>
      </c>
      <c r="F15" s="69">
        <f>工数予実管理表!AB20*工数予実管理表!AC20</f>
        <v>1</v>
      </c>
    </row>
    <row r="16" spans="4:6" ht="16" x14ac:dyDescent="0.3">
      <c r="D16" s="68"/>
      <c r="E16" s="69" t="s">
        <v>32</v>
      </c>
      <c r="F16" s="69">
        <f>工数予実管理表!AB21*工数予実管理表!AC21</f>
        <v>1</v>
      </c>
    </row>
    <row r="17" spans="4:6" ht="16" x14ac:dyDescent="0.3">
      <c r="D17" s="68"/>
      <c r="E17" s="70" t="s">
        <v>33</v>
      </c>
      <c r="F17" s="69">
        <f>工数予実管理表!AB22*工数予実管理表!AC22</f>
        <v>1</v>
      </c>
    </row>
    <row r="18" spans="4:6" ht="16" x14ac:dyDescent="0.3">
      <c r="D18" s="68"/>
      <c r="E18" s="69" t="s">
        <v>34</v>
      </c>
      <c r="F18" s="69">
        <f>工数予実管理表!AB23*工数予実管理表!AC23</f>
        <v>1</v>
      </c>
    </row>
    <row r="19" spans="4:6" ht="16" x14ac:dyDescent="0.3">
      <c r="D19" s="68"/>
      <c r="E19" s="69" t="s">
        <v>35</v>
      </c>
      <c r="F19" s="69">
        <f>工数予実管理表!AB24*工数予実管理表!AC24</f>
        <v>1</v>
      </c>
    </row>
    <row r="20" spans="4:6" ht="16" x14ac:dyDescent="0.3">
      <c r="D20" s="68"/>
      <c r="E20" s="70" t="s">
        <v>36</v>
      </c>
      <c r="F20" s="69">
        <f>工数予実管理表!AB25*工数予実管理表!AC25</f>
        <v>1</v>
      </c>
    </row>
    <row r="21" spans="4:6" ht="16" x14ac:dyDescent="0.3">
      <c r="D21" s="68"/>
      <c r="E21" s="69" t="s">
        <v>37</v>
      </c>
      <c r="F21" s="69">
        <f>工数予実管理表!AB26*工数予実管理表!AC26</f>
        <v>1</v>
      </c>
    </row>
    <row r="22" spans="4:6" ht="16" x14ac:dyDescent="0.3">
      <c r="D22" s="68"/>
      <c r="E22" s="69" t="s">
        <v>38</v>
      </c>
      <c r="F22" s="69">
        <f>工数予実管理表!AB27*工数予実管理表!AC27</f>
        <v>1</v>
      </c>
    </row>
    <row r="23" spans="4:6" ht="16" x14ac:dyDescent="0.3">
      <c r="D23" s="68"/>
      <c r="E23" s="69" t="s">
        <v>39</v>
      </c>
      <c r="F23" s="69">
        <f>工数予実管理表!AB28*工数予実管理表!AC28</f>
        <v>1</v>
      </c>
    </row>
    <row r="24" spans="4:6" ht="16" x14ac:dyDescent="0.3">
      <c r="D24" s="68"/>
      <c r="E24" s="69" t="s">
        <v>40</v>
      </c>
      <c r="F24" s="69">
        <f>工数予実管理表!AB29*工数予実管理表!AC29</f>
        <v>1</v>
      </c>
    </row>
    <row r="25" spans="4:6" ht="16" x14ac:dyDescent="0.3">
      <c r="D25" s="68"/>
      <c r="E25" s="69" t="s">
        <v>41</v>
      </c>
      <c r="F25" s="69">
        <f>工数予実管理表!AB30*工数予実管理表!AC30</f>
        <v>1</v>
      </c>
    </row>
    <row r="26" spans="4:6" ht="16" x14ac:dyDescent="0.3">
      <c r="D26" s="68"/>
      <c r="E26" s="69" t="s">
        <v>42</v>
      </c>
      <c r="F26" s="69">
        <f>工数予実管理表!AB31*工数予実管理表!AC31</f>
        <v>1</v>
      </c>
    </row>
    <row r="27" spans="4:6" ht="16" x14ac:dyDescent="0.3">
      <c r="D27" s="68"/>
      <c r="E27" s="69" t="s">
        <v>43</v>
      </c>
      <c r="F27" s="69">
        <f>工数予実管理表!AB32*工数予実管理表!AC32</f>
        <v>1</v>
      </c>
    </row>
    <row r="28" spans="4:6" ht="16" x14ac:dyDescent="0.3">
      <c r="D28" s="68"/>
      <c r="E28" s="69" t="s">
        <v>44</v>
      </c>
      <c r="F28" s="69">
        <f>工数予実管理表!AB33*工数予実管理表!AC33</f>
        <v>1</v>
      </c>
    </row>
    <row r="29" spans="4:6" ht="16" x14ac:dyDescent="0.3">
      <c r="D29" s="68"/>
      <c r="E29" s="69" t="s">
        <v>45</v>
      </c>
      <c r="F29" s="69">
        <f>工数予実管理表!AB34*工数予実管理表!AC34</f>
        <v>1</v>
      </c>
    </row>
    <row r="30" spans="4:6" ht="16" x14ac:dyDescent="0.3">
      <c r="D30" s="68"/>
      <c r="E30" s="69" t="s">
        <v>46</v>
      </c>
      <c r="F30" s="69">
        <f>工数予実管理表!AB35*工数予実管理表!AC35</f>
        <v>1</v>
      </c>
    </row>
    <row r="31" spans="4:6" ht="16" x14ac:dyDescent="0.3">
      <c r="D31" s="68"/>
      <c r="E31" s="69" t="s">
        <v>47</v>
      </c>
      <c r="F31" s="69">
        <f>工数予実管理表!AB36*工数予実管理表!AC36</f>
        <v>1</v>
      </c>
    </row>
    <row r="32" spans="4:6" ht="16" x14ac:dyDescent="0.3">
      <c r="D32" s="68"/>
      <c r="E32" s="69" t="s">
        <v>49</v>
      </c>
      <c r="F32" s="69">
        <f>工数予実管理表!AB37*工数予実管理表!AC37</f>
        <v>3</v>
      </c>
    </row>
    <row r="33" spans="3:6" ht="16" x14ac:dyDescent="0.3">
      <c r="D33" s="68"/>
      <c r="E33" s="69" t="s">
        <v>50</v>
      </c>
      <c r="F33" s="69">
        <f>工数予実管理表!AB38*工数予実管理表!AC38</f>
        <v>3</v>
      </c>
    </row>
    <row r="34" spans="3:6" ht="16" x14ac:dyDescent="0.3">
      <c r="D34" s="68"/>
      <c r="E34" s="69" t="s">
        <v>51</v>
      </c>
      <c r="F34" s="69">
        <f>工数予実管理表!AB39*工数予実管理表!AC39</f>
        <v>3</v>
      </c>
    </row>
    <row r="35" spans="3:6" ht="16" x14ac:dyDescent="0.3">
      <c r="D35" s="68"/>
      <c r="E35" s="69" t="s">
        <v>52</v>
      </c>
      <c r="F35" s="69">
        <f>工数予実管理表!AB40*工数予実管理表!AC40</f>
        <v>3</v>
      </c>
    </row>
    <row r="36" spans="3:6" ht="16" x14ac:dyDescent="0.3">
      <c r="D36" s="68"/>
      <c r="E36" s="70" t="s">
        <v>53</v>
      </c>
      <c r="F36" s="69">
        <f>工数予実管理表!AB41*工数予実管理表!AC41</f>
        <v>3</v>
      </c>
    </row>
    <row r="37" spans="3:6" ht="16" x14ac:dyDescent="0.3">
      <c r="D37" s="68"/>
      <c r="E37" s="69" t="s">
        <v>54</v>
      </c>
      <c r="F37" s="69">
        <f>工数予実管理表!AB42*工数予実管理表!AC42</f>
        <v>2.4000000000000004</v>
      </c>
    </row>
    <row r="38" spans="3:6" ht="16" x14ac:dyDescent="0.3">
      <c r="C38" s="224"/>
      <c r="D38" s="224"/>
      <c r="E38" s="69" t="s">
        <v>55</v>
      </c>
      <c r="F38" s="69">
        <f>工数予実管理表!AB43*工数予実管理表!AC43</f>
        <v>3</v>
      </c>
    </row>
    <row r="39" spans="3:6" ht="16" x14ac:dyDescent="0.3">
      <c r="C39" s="224"/>
      <c r="D39" s="224"/>
      <c r="E39" s="69" t="s">
        <v>56</v>
      </c>
      <c r="F39" s="69">
        <f>工数予実管理表!AB44*工数予実管理表!AC44</f>
        <v>3</v>
      </c>
    </row>
    <row r="40" spans="3:6" ht="16" x14ac:dyDescent="0.3">
      <c r="C40" s="68"/>
      <c r="D40" s="68"/>
      <c r="E40" s="69" t="s">
        <v>57</v>
      </c>
      <c r="F40" s="69">
        <f>工数予実管理表!AB45*工数予実管理表!AC45</f>
        <v>3</v>
      </c>
    </row>
    <row r="41" spans="3:6" ht="16" x14ac:dyDescent="0.3">
      <c r="C41" s="68"/>
      <c r="D41" s="68"/>
      <c r="E41" s="69" t="s">
        <v>81</v>
      </c>
      <c r="F41" s="69">
        <f>工数予実管理表!AB46*工数予実管理表!AC46</f>
        <v>3</v>
      </c>
    </row>
    <row r="42" spans="3:6" ht="16" x14ac:dyDescent="0.3">
      <c r="C42" s="68"/>
      <c r="D42" s="68"/>
      <c r="E42" s="69" t="s">
        <v>82</v>
      </c>
      <c r="F42" s="69">
        <f>工数予実管理表!AB47*工数予実管理表!AC47</f>
        <v>3</v>
      </c>
    </row>
    <row r="43" spans="3:6" ht="16" x14ac:dyDescent="0.3">
      <c r="C43" s="68"/>
      <c r="D43" s="68"/>
      <c r="E43" s="57"/>
      <c r="F43" s="69">
        <f>工数予実管理表!AB48*工数予実管理表!AC48</f>
        <v>3</v>
      </c>
    </row>
    <row r="44" spans="3:6" ht="16" x14ac:dyDescent="0.3">
      <c r="C44" s="68"/>
      <c r="D44" s="68"/>
      <c r="E44" s="57"/>
      <c r="F44" s="69">
        <f>工数予実管理表!AB49*工数予実管理表!AC49</f>
        <v>3</v>
      </c>
    </row>
    <row r="45" spans="3:6" ht="16" x14ac:dyDescent="0.3">
      <c r="C45" s="68"/>
      <c r="D45" s="68"/>
      <c r="E45" s="57"/>
      <c r="F45" s="69">
        <f>工数予実管理表!AB50*工数予実管理表!AC50</f>
        <v>3</v>
      </c>
    </row>
    <row r="46" spans="3:6" ht="16" x14ac:dyDescent="0.3">
      <c r="C46" s="68"/>
      <c r="D46" s="68"/>
      <c r="E46" s="57"/>
      <c r="F46" s="69">
        <f>工数予実管理表!AB51*工数予実管理表!AC51</f>
        <v>3</v>
      </c>
    </row>
    <row r="47" spans="3:6" ht="16" x14ac:dyDescent="0.3">
      <c r="C47" s="68"/>
      <c r="D47" s="68"/>
      <c r="E47" s="57"/>
      <c r="F47" s="69">
        <f>工数予実管理表!AB52*工数予実管理表!AC52</f>
        <v>3</v>
      </c>
    </row>
    <row r="48" spans="3:6" ht="16" x14ac:dyDescent="0.3">
      <c r="C48" s="68"/>
      <c r="D48" s="68"/>
      <c r="E48" s="57"/>
      <c r="F48" s="69">
        <f>工数予実管理表!AB53*工数予実管理表!AC53</f>
        <v>3</v>
      </c>
    </row>
    <row r="49" spans="3:6" ht="16" x14ac:dyDescent="0.3">
      <c r="C49" s="68"/>
      <c r="D49" s="68"/>
      <c r="E49" s="69" t="s">
        <v>58</v>
      </c>
      <c r="F49" s="69">
        <f>工数予実管理表!AB54*工数予実管理表!AC54</f>
        <v>4</v>
      </c>
    </row>
    <row r="50" spans="3:6" ht="16" x14ac:dyDescent="0.3">
      <c r="C50" s="68"/>
      <c r="D50" s="68"/>
      <c r="E50" s="69" t="s">
        <v>59</v>
      </c>
      <c r="F50" s="69">
        <f>工数予実管理表!AB55*工数予実管理表!AC55</f>
        <v>7</v>
      </c>
    </row>
    <row r="51" spans="3:6" ht="16" x14ac:dyDescent="0.3">
      <c r="C51" s="68"/>
      <c r="D51" s="68"/>
      <c r="E51" s="69" t="s">
        <v>60</v>
      </c>
      <c r="F51" s="69">
        <f>工数予実管理表!AB56*工数予実管理表!AC56</f>
        <v>7</v>
      </c>
    </row>
    <row r="52" spans="3:6" ht="16" x14ac:dyDescent="0.3">
      <c r="C52" s="68"/>
      <c r="D52" s="68"/>
      <c r="E52" s="69" t="s">
        <v>61</v>
      </c>
      <c r="F52" s="69">
        <f>工数予実管理表!AB57*工数予実管理表!AC57</f>
        <v>7</v>
      </c>
    </row>
    <row r="53" spans="3:6" ht="16" x14ac:dyDescent="0.3">
      <c r="C53" s="68"/>
      <c r="D53" s="68"/>
      <c r="E53" s="69" t="s">
        <v>62</v>
      </c>
      <c r="F53" s="69">
        <f>工数予実管理表!AB58*工数予実管理表!AC58</f>
        <v>10</v>
      </c>
    </row>
    <row r="54" spans="3:6" ht="16" x14ac:dyDescent="0.3">
      <c r="C54" s="68"/>
      <c r="D54" s="68"/>
      <c r="E54" s="69" t="s">
        <v>77</v>
      </c>
      <c r="F54" s="69">
        <f>工数予実管理表!AB59*工数予実管理表!AC59</f>
        <v>6.3</v>
      </c>
    </row>
    <row r="55" spans="3:6" ht="16" x14ac:dyDescent="0.3">
      <c r="C55" s="68"/>
      <c r="D55" s="68"/>
      <c r="E55" s="70" t="s">
        <v>63</v>
      </c>
      <c r="F55" s="69">
        <f>工数予実管理表!AB60*工数予実管理表!AC60</f>
        <v>10</v>
      </c>
    </row>
    <row r="56" spans="3:6" ht="16" x14ac:dyDescent="0.3">
      <c r="C56" s="68"/>
      <c r="D56" s="68"/>
      <c r="E56" s="70" t="s">
        <v>64</v>
      </c>
      <c r="F56" s="69">
        <f>工数予実管理表!AB61*工数予実管理表!AC61</f>
        <v>8</v>
      </c>
    </row>
    <row r="57" spans="3:6" ht="16" x14ac:dyDescent="0.3">
      <c r="C57" s="68"/>
      <c r="D57" s="68"/>
      <c r="E57" s="69" t="s">
        <v>65</v>
      </c>
      <c r="F57" s="69">
        <f>工数予実管理表!AB62*工数予実管理表!AC62</f>
        <v>5.95</v>
      </c>
    </row>
    <row r="58" spans="3:6" ht="16" x14ac:dyDescent="0.3">
      <c r="C58" s="68"/>
      <c r="D58" s="68"/>
      <c r="E58" s="70" t="s">
        <v>66</v>
      </c>
      <c r="F58" s="69">
        <f>工数予実管理表!AB63*工数予実管理表!AC63</f>
        <v>7</v>
      </c>
    </row>
    <row r="59" spans="3:6" ht="16" x14ac:dyDescent="0.3">
      <c r="C59" s="68"/>
      <c r="D59" s="68"/>
      <c r="E59" s="94" t="s">
        <v>84</v>
      </c>
      <c r="F59" s="69">
        <f>工数予実管理表!AB64*工数予実管理表!AC64</f>
        <v>7</v>
      </c>
    </row>
    <row r="60" spans="3:6" ht="16" x14ac:dyDescent="0.3">
      <c r="C60" s="68"/>
      <c r="D60" s="68"/>
      <c r="E60" s="69" t="s">
        <v>67</v>
      </c>
      <c r="F60" s="69">
        <f>工数予実管理表!AB65*工数予実管理表!AC65</f>
        <v>4</v>
      </c>
    </row>
    <row r="61" spans="3:6" ht="16" x14ac:dyDescent="0.3">
      <c r="C61" s="68"/>
      <c r="D61" s="68"/>
      <c r="E61" s="70" t="s">
        <v>68</v>
      </c>
      <c r="F61" s="69">
        <f>工数予実管理表!AB66*工数予実管理表!AC66</f>
        <v>8</v>
      </c>
    </row>
    <row r="62" spans="3:6" ht="16" x14ac:dyDescent="0.3">
      <c r="C62" s="68"/>
      <c r="D62" s="68"/>
      <c r="E62" s="69" t="s">
        <v>69</v>
      </c>
      <c r="F62" s="69">
        <f>工数予実管理表!AB67*工数予実管理表!AC67</f>
        <v>6</v>
      </c>
    </row>
    <row r="63" spans="3:6" ht="16" x14ac:dyDescent="0.3">
      <c r="C63" s="68"/>
      <c r="D63" s="68"/>
      <c r="E63" s="69" t="s">
        <v>70</v>
      </c>
      <c r="F63" s="69">
        <f>工数予実管理表!AB68*工数予実管理表!AC68</f>
        <v>6</v>
      </c>
    </row>
    <row r="64" spans="3:6" ht="16" x14ac:dyDescent="0.3">
      <c r="C64" s="68"/>
      <c r="D64" s="68"/>
      <c r="E64" s="70" t="s">
        <v>71</v>
      </c>
      <c r="F64" s="69">
        <f>工数予実管理表!AB69*工数予実管理表!AC69</f>
        <v>8</v>
      </c>
    </row>
    <row r="65" spans="3:6" ht="16" x14ac:dyDescent="0.3">
      <c r="C65" s="68"/>
      <c r="D65" s="68"/>
      <c r="E65" s="69" t="s">
        <v>72</v>
      </c>
      <c r="F65" s="69">
        <f>工数予実管理表!AB70*工数予実管理表!AC70</f>
        <v>4.8999999999999995</v>
      </c>
    </row>
    <row r="66" spans="3:6" ht="16" x14ac:dyDescent="0.3">
      <c r="C66" s="68"/>
      <c r="D66" s="68"/>
      <c r="E66" s="45" t="s">
        <v>73</v>
      </c>
      <c r="F66" s="69">
        <f>工数予実管理表!AB71*工数予実管理表!AC71</f>
        <v>7</v>
      </c>
    </row>
    <row r="67" spans="3:6" ht="16" x14ac:dyDescent="0.3">
      <c r="C67" s="68"/>
      <c r="D67" s="68"/>
      <c r="E67" s="45" t="s">
        <v>74</v>
      </c>
      <c r="F67" s="69">
        <f>工数予実管理表!AB72*工数予実管理表!AC72</f>
        <v>3.5</v>
      </c>
    </row>
    <row r="68" spans="3:6" ht="16" x14ac:dyDescent="0.3">
      <c r="C68" s="68"/>
      <c r="D68" s="68"/>
      <c r="E68" s="45" t="s">
        <v>75</v>
      </c>
      <c r="F68" s="69">
        <f>工数予実管理表!AB73*工数予実管理表!AC73</f>
        <v>4.5</v>
      </c>
    </row>
    <row r="69" spans="3:6" ht="16" x14ac:dyDescent="0.3">
      <c r="C69" s="68"/>
      <c r="D69" s="68"/>
      <c r="E69" s="95" t="s">
        <v>85</v>
      </c>
      <c r="F69" s="69">
        <f>工数予実管理表!AB74*工数予実管理表!AC74</f>
        <v>8</v>
      </c>
    </row>
    <row r="70" spans="3:6" ht="16" x14ac:dyDescent="0.3">
      <c r="C70" s="68"/>
      <c r="D70" s="68"/>
      <c r="E70" s="95" t="s">
        <v>86</v>
      </c>
      <c r="F70" s="69">
        <f>工数予実管理表!AB75*工数予実管理表!AC75</f>
        <v>7.2</v>
      </c>
    </row>
    <row r="71" spans="3:6" ht="16" x14ac:dyDescent="0.3">
      <c r="C71" s="68"/>
      <c r="D71" s="68"/>
      <c r="E71" s="76" t="s">
        <v>20</v>
      </c>
      <c r="F71" s="69">
        <f>工数予実管理表!AB76*工数予実管理表!AC76</f>
        <v>0</v>
      </c>
    </row>
    <row r="72" spans="3:6" ht="16" x14ac:dyDescent="0.3">
      <c r="C72" s="68"/>
      <c r="D72" s="68"/>
      <c r="E72" s="76" t="s">
        <v>21</v>
      </c>
      <c r="F72" s="69">
        <f>工数予実管理表!AB77*工数予実管理表!AC77</f>
        <v>0</v>
      </c>
    </row>
    <row r="73" spans="3:6" ht="16" x14ac:dyDescent="0.3">
      <c r="C73" s="68"/>
      <c r="D73" s="68"/>
      <c r="E73" s="76" t="s">
        <v>22</v>
      </c>
      <c r="F73" s="69">
        <f>工数予実管理表!AB78*工数予実管理表!AC78</f>
        <v>0</v>
      </c>
    </row>
    <row r="74" spans="3:6" ht="16" x14ac:dyDescent="0.3">
      <c r="C74" s="68"/>
      <c r="D74" s="68"/>
      <c r="E74" s="76" t="s">
        <v>23</v>
      </c>
      <c r="F74" s="69">
        <f>工数予実管理表!AB79*工数予実管理表!AC79</f>
        <v>0</v>
      </c>
    </row>
    <row r="75" spans="3:6" ht="16" x14ac:dyDescent="0.3">
      <c r="C75" s="68"/>
      <c r="D75" s="68"/>
      <c r="E75" s="76" t="s">
        <v>24</v>
      </c>
      <c r="F75" s="69">
        <f>工数予実管理表!AB80*工数予実管理表!AC80</f>
        <v>0</v>
      </c>
    </row>
    <row r="76" spans="3:6" ht="16" x14ac:dyDescent="0.3">
      <c r="C76" s="68"/>
      <c r="D76" s="68"/>
      <c r="E76" s="76" t="s">
        <v>25</v>
      </c>
      <c r="F76" s="69">
        <f>工数予実管理表!AB81*工数予実管理表!AC81</f>
        <v>0</v>
      </c>
    </row>
    <row r="77" spans="3:6" ht="16" x14ac:dyDescent="0.3">
      <c r="C77" s="68"/>
      <c r="D77" s="68"/>
      <c r="E77" s="76" t="s">
        <v>26</v>
      </c>
      <c r="F77" s="69">
        <f>工数予実管理表!AB82*工数予実管理表!AC82</f>
        <v>0</v>
      </c>
    </row>
    <row r="78" spans="3:6" ht="16" x14ac:dyDescent="0.3">
      <c r="C78" s="68"/>
      <c r="D78" s="68"/>
      <c r="E78" s="76" t="s">
        <v>27</v>
      </c>
      <c r="F78" s="69">
        <f>工数予実管理表!AB83*工数予実管理表!AC83</f>
        <v>0</v>
      </c>
    </row>
    <row r="79" spans="3:6" ht="16" x14ac:dyDescent="0.3">
      <c r="C79" s="68"/>
      <c r="D79" s="68"/>
      <c r="E79" s="76" t="s">
        <v>28</v>
      </c>
      <c r="F79" s="69">
        <f>工数予実管理表!AB84*工数予実管理表!AC84</f>
        <v>0</v>
      </c>
    </row>
    <row r="80" spans="3:6" ht="16" x14ac:dyDescent="0.3">
      <c r="C80" s="68"/>
      <c r="D80" s="68"/>
      <c r="E80" s="76" t="s">
        <v>79</v>
      </c>
      <c r="F80" s="69">
        <f>工数予実管理表!AB85*工数予実管理表!AC85</f>
        <v>0</v>
      </c>
    </row>
    <row r="81" spans="3:6" ht="16" x14ac:dyDescent="0.3">
      <c r="C81" s="68"/>
      <c r="D81" s="68"/>
      <c r="E81" s="76" t="s">
        <v>80</v>
      </c>
      <c r="F81" s="69">
        <f>工数予実管理表!AB86*工数予実管理表!AC86</f>
        <v>0</v>
      </c>
    </row>
    <row r="82" spans="3:6" ht="16" x14ac:dyDescent="0.3">
      <c r="C82" s="68"/>
      <c r="D82" s="68"/>
      <c r="E82" s="76" t="s">
        <v>31</v>
      </c>
      <c r="F82" s="69">
        <f>工数予実管理表!AB87*工数予実管理表!AC87</f>
        <v>3</v>
      </c>
    </row>
    <row r="83" spans="3:6" ht="16" x14ac:dyDescent="0.3">
      <c r="C83" s="68"/>
      <c r="D83" s="68"/>
      <c r="E83" s="76" t="s">
        <v>32</v>
      </c>
      <c r="F83" s="69">
        <f>工数予実管理表!AB88*工数予実管理表!AC88</f>
        <v>3</v>
      </c>
    </row>
    <row r="84" spans="3:6" ht="16" x14ac:dyDescent="0.3">
      <c r="C84" s="68"/>
      <c r="D84" s="68"/>
      <c r="E84" s="75" t="s">
        <v>33</v>
      </c>
      <c r="F84" s="69">
        <f>工数予実管理表!AB89*工数予実管理表!AC89</f>
        <v>3</v>
      </c>
    </row>
    <row r="85" spans="3:6" ht="16" x14ac:dyDescent="0.3">
      <c r="C85" s="68"/>
      <c r="D85" s="68"/>
      <c r="E85" s="76" t="s">
        <v>34</v>
      </c>
      <c r="F85" s="69">
        <f>工数予実管理表!AB90*工数予実管理表!AC90</f>
        <v>3</v>
      </c>
    </row>
    <row r="86" spans="3:6" ht="16" x14ac:dyDescent="0.3">
      <c r="C86" s="68"/>
      <c r="D86" s="68"/>
      <c r="E86" s="76" t="s">
        <v>35</v>
      </c>
      <c r="F86" s="69">
        <f>工数予実管理表!AB91*工数予実管理表!AC91</f>
        <v>3</v>
      </c>
    </row>
    <row r="87" spans="3:6" ht="16" x14ac:dyDescent="0.3">
      <c r="C87" s="68"/>
      <c r="D87" s="68"/>
      <c r="E87" s="75" t="s">
        <v>36</v>
      </c>
      <c r="F87" s="69">
        <f>工数予実管理表!AB92*工数予実管理表!AC92</f>
        <v>3</v>
      </c>
    </row>
    <row r="88" spans="3:6" ht="16" x14ac:dyDescent="0.3">
      <c r="C88" s="68"/>
      <c r="D88" s="68"/>
      <c r="E88" s="76" t="s">
        <v>37</v>
      </c>
      <c r="F88" s="69">
        <f>工数予実管理表!AB93*工数予実管理表!AC93</f>
        <v>3</v>
      </c>
    </row>
    <row r="89" spans="3:6" ht="16" x14ac:dyDescent="0.3">
      <c r="C89" s="68"/>
      <c r="D89" s="68"/>
      <c r="E89" s="61" t="s">
        <v>49</v>
      </c>
      <c r="F89" s="69">
        <f>工数予実管理表!AB94*工数予実管理表!AC94</f>
        <v>2</v>
      </c>
    </row>
    <row r="90" spans="3:6" ht="16" x14ac:dyDescent="0.3">
      <c r="C90" s="68"/>
      <c r="D90" s="68"/>
      <c r="E90" s="61" t="s">
        <v>50</v>
      </c>
      <c r="F90" s="69">
        <f>工数予実管理表!AB95*工数予実管理表!AC95</f>
        <v>2</v>
      </c>
    </row>
    <row r="91" spans="3:6" ht="16" x14ac:dyDescent="0.3">
      <c r="C91" s="68"/>
      <c r="D91" s="68"/>
      <c r="E91" s="61" t="s">
        <v>51</v>
      </c>
      <c r="F91" s="69">
        <f>工数予実管理表!AB96*工数予実管理表!AC96</f>
        <v>0</v>
      </c>
    </row>
    <row r="92" spans="3:6" ht="16" x14ac:dyDescent="0.3">
      <c r="C92" s="68"/>
      <c r="D92" s="68"/>
      <c r="E92" s="61" t="s">
        <v>52</v>
      </c>
      <c r="F92" s="69">
        <f>工数予実管理表!AB97*工数予実管理表!AC97</f>
        <v>0</v>
      </c>
    </row>
    <row r="93" spans="3:6" ht="16" x14ac:dyDescent="0.3">
      <c r="C93" s="68"/>
      <c r="D93" s="68"/>
      <c r="E93" s="102" t="s">
        <v>53</v>
      </c>
      <c r="F93" s="69">
        <f>工数予実管理表!AB98*工数予実管理表!AC98</f>
        <v>0</v>
      </c>
    </row>
    <row r="94" spans="3:6" ht="16" x14ac:dyDescent="0.3">
      <c r="C94" s="68"/>
      <c r="D94" s="68"/>
      <c r="E94" s="61" t="s">
        <v>54</v>
      </c>
      <c r="F94" s="69">
        <f>工数予実管理表!AB99*工数予実管理表!AC99</f>
        <v>0</v>
      </c>
    </row>
    <row r="95" spans="3:6" ht="16" x14ac:dyDescent="0.3">
      <c r="C95" s="68"/>
      <c r="D95" s="68"/>
      <c r="E95" s="61" t="s">
        <v>55</v>
      </c>
      <c r="F95" s="69">
        <f>工数予実管理表!AB100*工数予実管理表!AC100</f>
        <v>0</v>
      </c>
    </row>
    <row r="96" spans="3:6" ht="16" x14ac:dyDescent="0.3">
      <c r="C96" s="1"/>
      <c r="D96" s="1"/>
      <c r="E96" s="61" t="s">
        <v>56</v>
      </c>
      <c r="F96" s="69">
        <f>工数予実管理表!AB101*工数予実管理表!AC101</f>
        <v>0</v>
      </c>
    </row>
    <row r="97" spans="3:6" ht="16" x14ac:dyDescent="0.3">
      <c r="C97" s="1"/>
      <c r="D97" s="1"/>
      <c r="E97" s="61" t="s">
        <v>57</v>
      </c>
      <c r="F97" s="69">
        <f>工数予実管理表!AB102*工数予実管理表!AC102</f>
        <v>2</v>
      </c>
    </row>
    <row r="98" spans="3:6" ht="16" x14ac:dyDescent="0.3">
      <c r="C98" s="1"/>
      <c r="D98" s="1"/>
      <c r="E98" s="61" t="s">
        <v>81</v>
      </c>
      <c r="F98" s="69">
        <f>工数予実管理表!AB103*工数予実管理表!AC103</f>
        <v>2</v>
      </c>
    </row>
    <row r="99" spans="3:6" ht="16" x14ac:dyDescent="0.3">
      <c r="C99" s="1"/>
      <c r="D99" s="1"/>
      <c r="E99" s="61" t="s">
        <v>82</v>
      </c>
      <c r="F99" s="69">
        <f>工数予実管理表!AB104*工数予実管理表!AC104</f>
        <v>2</v>
      </c>
    </row>
    <row r="100" spans="3:6" ht="16" x14ac:dyDescent="0.3">
      <c r="C100" s="1"/>
      <c r="D100" s="1"/>
      <c r="E100" s="104" t="s">
        <v>118</v>
      </c>
      <c r="F100" s="69">
        <f>工数予実管理表!AB105*工数予実管理表!AC105</f>
        <v>0</v>
      </c>
    </row>
    <row r="101" spans="3:6" x14ac:dyDescent="0.3">
      <c r="F101" s="111">
        <f>SUM(F4:F100)</f>
        <v>261.75</v>
      </c>
    </row>
  </sheetData>
  <mergeCells count="3">
    <mergeCell ref="C38:D39"/>
    <mergeCell ref="E2:E3"/>
    <mergeCell ref="F2:F3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E51FA-184A-4C06-B805-6476AA8FA733}">
  <sheetPr filterMode="1"/>
  <dimension ref="C2:L104"/>
  <sheetViews>
    <sheetView topLeftCell="A32" workbookViewId="0">
      <selection activeCell="D57" sqref="D57"/>
    </sheetView>
  </sheetViews>
  <sheetFormatPr defaultRowHeight="13.5" x14ac:dyDescent="0.3"/>
  <sheetData>
    <row r="2" spans="3:12" ht="14" thickBot="1" x14ac:dyDescent="0.35"/>
    <row r="3" spans="3:12" ht="16" customHeight="1" x14ac:dyDescent="0.3">
      <c r="D3" s="150"/>
      <c r="F3" s="150"/>
      <c r="H3" s="154"/>
      <c r="I3" s="155"/>
      <c r="K3" s="157"/>
      <c r="L3" s="158"/>
    </row>
    <row r="4" spans="3:12" ht="13.5" customHeight="1" x14ac:dyDescent="0.3">
      <c r="C4" s="151"/>
      <c r="D4" s="152"/>
      <c r="E4" s="151"/>
      <c r="F4" s="152"/>
      <c r="G4" s="151"/>
      <c r="H4" s="156"/>
      <c r="I4" s="152"/>
      <c r="J4" s="159"/>
      <c r="K4" s="159"/>
      <c r="L4" s="160"/>
    </row>
    <row r="5" spans="3:12" ht="16.5" thickBot="1" x14ac:dyDescent="0.35">
      <c r="C5" s="19"/>
      <c r="D5" s="19"/>
      <c r="E5" s="19"/>
      <c r="F5" s="19"/>
      <c r="G5" s="115"/>
      <c r="H5" s="115"/>
      <c r="I5" s="115"/>
      <c r="J5" s="159"/>
      <c r="K5" s="159"/>
      <c r="L5" s="160"/>
    </row>
    <row r="6" spans="3:12" ht="16" x14ac:dyDescent="0.3">
      <c r="C6" s="149" t="s">
        <v>115</v>
      </c>
      <c r="D6" s="37"/>
      <c r="E6" s="149" t="s">
        <v>89</v>
      </c>
      <c r="F6" s="37"/>
      <c r="G6" s="153" t="s">
        <v>6</v>
      </c>
      <c r="H6" s="19"/>
      <c r="I6" s="19"/>
      <c r="J6" s="157" t="s">
        <v>8</v>
      </c>
      <c r="K6" s="4"/>
      <c r="L6" s="43"/>
    </row>
    <row r="7" spans="3:12" ht="16" hidden="1" x14ac:dyDescent="0.3">
      <c r="C7" s="19" t="s">
        <v>90</v>
      </c>
      <c r="D7" s="19"/>
      <c r="E7" s="19" t="s">
        <v>20</v>
      </c>
      <c r="F7" s="19"/>
      <c r="G7" s="26" t="s">
        <v>30</v>
      </c>
      <c r="H7" s="19"/>
      <c r="I7" s="19"/>
      <c r="J7" s="33" t="str">
        <f>工数予実管理表!Y9</f>
        <v>完了</v>
      </c>
      <c r="K7" s="4"/>
      <c r="L7" s="43"/>
    </row>
    <row r="8" spans="3:12" ht="16" x14ac:dyDescent="0.3">
      <c r="C8" s="19" t="s">
        <v>91</v>
      </c>
      <c r="D8" s="19"/>
      <c r="E8" s="19" t="s">
        <v>21</v>
      </c>
      <c r="F8" s="19"/>
      <c r="G8" s="20" t="s">
        <v>19</v>
      </c>
      <c r="H8" s="26"/>
      <c r="I8" s="26"/>
      <c r="J8" s="33" t="str">
        <f>工数予実管理表!Y10</f>
        <v>完了</v>
      </c>
      <c r="K8" s="32"/>
      <c r="L8" s="51"/>
    </row>
    <row r="9" spans="3:12" ht="16" x14ac:dyDescent="0.3">
      <c r="C9" s="19" t="s">
        <v>121</v>
      </c>
      <c r="D9" s="19"/>
      <c r="E9" s="19" t="s">
        <v>22</v>
      </c>
      <c r="F9" s="19"/>
      <c r="G9" s="20" t="s">
        <v>19</v>
      </c>
      <c r="H9" s="20"/>
      <c r="I9" s="20"/>
      <c r="J9" s="33" t="str">
        <f>工数予実管理表!Y11</f>
        <v>完了</v>
      </c>
      <c r="K9" s="32"/>
      <c r="L9" s="51"/>
    </row>
    <row r="10" spans="3:12" ht="16" hidden="1" x14ac:dyDescent="0.3">
      <c r="C10" s="19" t="s">
        <v>92</v>
      </c>
      <c r="D10" s="19"/>
      <c r="E10" s="19" t="s">
        <v>23</v>
      </c>
      <c r="F10" s="19"/>
      <c r="G10" s="24" t="s">
        <v>29</v>
      </c>
      <c r="H10" s="20"/>
      <c r="I10" s="20"/>
      <c r="J10" s="33" t="str">
        <f>工数予実管理表!Y12</f>
        <v>完了</v>
      </c>
      <c r="K10" s="32"/>
      <c r="L10" s="51"/>
    </row>
    <row r="11" spans="3:12" ht="16" hidden="1" x14ac:dyDescent="0.3">
      <c r="C11" s="19" t="s">
        <v>93</v>
      </c>
      <c r="D11" s="19"/>
      <c r="E11" s="19" t="s">
        <v>24</v>
      </c>
      <c r="F11" s="19"/>
      <c r="G11" s="26" t="s">
        <v>30</v>
      </c>
      <c r="H11" s="24"/>
      <c r="I11" s="24"/>
      <c r="J11" s="33" t="str">
        <f>工数予実管理表!Y13</f>
        <v>完了</v>
      </c>
      <c r="K11" s="32"/>
      <c r="L11" s="51"/>
    </row>
    <row r="12" spans="3:12" ht="16" hidden="1" x14ac:dyDescent="0.3">
      <c r="C12" s="19" t="s">
        <v>154</v>
      </c>
      <c r="D12" s="19"/>
      <c r="E12" s="19" t="s">
        <v>25</v>
      </c>
      <c r="F12" s="19"/>
      <c r="G12" s="22" t="s">
        <v>11</v>
      </c>
      <c r="H12" s="26"/>
      <c r="I12" s="26"/>
      <c r="J12" s="33" t="str">
        <f>工数予実管理表!Y14</f>
        <v>完了</v>
      </c>
      <c r="K12" s="32"/>
      <c r="L12" s="51"/>
    </row>
    <row r="13" spans="3:12" ht="16" hidden="1" x14ac:dyDescent="0.3">
      <c r="C13" s="19" t="s">
        <v>94</v>
      </c>
      <c r="D13" s="19"/>
      <c r="E13" s="19" t="s">
        <v>26</v>
      </c>
      <c r="F13" s="19"/>
      <c r="G13" s="22" t="s">
        <v>11</v>
      </c>
      <c r="H13" s="22"/>
      <c r="I13" s="22"/>
      <c r="J13" s="33" t="str">
        <f>工数予実管理表!Y15</f>
        <v>完了</v>
      </c>
      <c r="K13" s="32"/>
      <c r="L13" s="51"/>
    </row>
    <row r="14" spans="3:12" ht="16" x14ac:dyDescent="0.3">
      <c r="C14" s="19" t="s">
        <v>122</v>
      </c>
      <c r="D14" s="19"/>
      <c r="E14" s="19" t="s">
        <v>27</v>
      </c>
      <c r="F14" s="19"/>
      <c r="G14" s="20" t="s">
        <v>19</v>
      </c>
      <c r="H14" s="22"/>
      <c r="I14" s="22"/>
      <c r="J14" s="33" t="str">
        <f>工数予実管理表!Y16</f>
        <v>完了</v>
      </c>
      <c r="K14" s="32"/>
      <c r="L14" s="51"/>
    </row>
    <row r="15" spans="3:12" ht="16" hidden="1" x14ac:dyDescent="0.3">
      <c r="C15" s="19" t="s">
        <v>95</v>
      </c>
      <c r="D15" s="19"/>
      <c r="E15" s="19" t="s">
        <v>28</v>
      </c>
      <c r="F15" s="19"/>
      <c r="G15" s="26" t="s">
        <v>30</v>
      </c>
      <c r="H15" s="20"/>
      <c r="I15" s="20"/>
      <c r="J15" s="33" t="str">
        <f>工数予実管理表!Y17</f>
        <v>完了</v>
      </c>
      <c r="K15" s="32"/>
      <c r="L15" s="51"/>
    </row>
    <row r="16" spans="3:12" ht="16" hidden="1" x14ac:dyDescent="0.3">
      <c r="C16" s="30" t="s">
        <v>96</v>
      </c>
      <c r="D16" s="30"/>
      <c r="E16" s="30" t="s">
        <v>79</v>
      </c>
      <c r="F16" s="30"/>
      <c r="G16" s="22" t="s">
        <v>11</v>
      </c>
      <c r="H16" s="26"/>
      <c r="I16" s="26"/>
      <c r="J16" s="33" t="str">
        <f>工数予実管理表!Y18</f>
        <v>完了</v>
      </c>
      <c r="K16" s="32"/>
      <c r="L16" s="51"/>
    </row>
    <row r="17" spans="3:12" ht="16" hidden="1" x14ac:dyDescent="0.3">
      <c r="C17" s="30" t="s">
        <v>97</v>
      </c>
      <c r="D17" s="30"/>
      <c r="E17" s="30" t="s">
        <v>80</v>
      </c>
      <c r="F17" s="30"/>
      <c r="G17" s="24" t="s">
        <v>29</v>
      </c>
      <c r="H17" s="22"/>
      <c r="I17" s="22"/>
      <c r="J17" s="33" t="str">
        <f>工数予実管理表!Y19</f>
        <v>完了</v>
      </c>
      <c r="K17" s="32"/>
      <c r="L17" s="51"/>
    </row>
    <row r="18" spans="3:12" ht="16" hidden="1" x14ac:dyDescent="0.3">
      <c r="C18" s="19" t="s">
        <v>98</v>
      </c>
      <c r="D18" s="19"/>
      <c r="E18" s="19" t="s">
        <v>31</v>
      </c>
      <c r="F18" s="19"/>
      <c r="G18" s="31" t="s">
        <v>14</v>
      </c>
      <c r="H18" s="24"/>
      <c r="I18" s="24"/>
      <c r="J18" s="33" t="str">
        <f>工数予実管理表!Y20</f>
        <v>完了</v>
      </c>
      <c r="K18" s="32"/>
      <c r="L18" s="51"/>
    </row>
    <row r="19" spans="3:12" ht="16" hidden="1" x14ac:dyDescent="0.3">
      <c r="C19" s="19" t="s">
        <v>99</v>
      </c>
      <c r="D19" s="19"/>
      <c r="E19" s="19" t="s">
        <v>32</v>
      </c>
      <c r="F19" s="19"/>
      <c r="G19" s="31" t="s">
        <v>14</v>
      </c>
      <c r="H19" s="31"/>
      <c r="I19" s="31"/>
      <c r="J19" s="33" t="str">
        <f>工数予実管理表!Y21</f>
        <v>完了</v>
      </c>
      <c r="K19" s="32"/>
      <c r="L19" s="51"/>
    </row>
    <row r="20" spans="3:12" ht="16" hidden="1" x14ac:dyDescent="0.3">
      <c r="C20" s="19" t="s">
        <v>100</v>
      </c>
      <c r="D20" s="19"/>
      <c r="E20" s="19" t="s">
        <v>33</v>
      </c>
      <c r="F20" s="23"/>
      <c r="G20" s="31" t="s">
        <v>14</v>
      </c>
      <c r="H20" s="31"/>
      <c r="I20" s="31"/>
      <c r="J20" s="33" t="str">
        <f>工数予実管理表!Y22</f>
        <v>完了</v>
      </c>
      <c r="K20" s="32"/>
      <c r="L20" s="51"/>
    </row>
    <row r="21" spans="3:12" ht="16" hidden="1" x14ac:dyDescent="0.3">
      <c r="C21" s="19" t="s">
        <v>101</v>
      </c>
      <c r="D21" s="19"/>
      <c r="E21" s="19" t="s">
        <v>34</v>
      </c>
      <c r="F21" s="19"/>
      <c r="G21" s="31" t="s">
        <v>14</v>
      </c>
      <c r="H21" s="31"/>
      <c r="I21" s="31"/>
      <c r="J21" s="33" t="str">
        <f>工数予実管理表!Y23</f>
        <v>完了</v>
      </c>
      <c r="K21" s="32"/>
      <c r="L21" s="51"/>
    </row>
    <row r="22" spans="3:12" ht="16" hidden="1" x14ac:dyDescent="0.3">
      <c r="C22" s="23" t="s">
        <v>102</v>
      </c>
      <c r="D22" s="23"/>
      <c r="E22" s="23" t="s">
        <v>35</v>
      </c>
      <c r="F22" s="19"/>
      <c r="G22" s="31" t="s">
        <v>14</v>
      </c>
      <c r="H22" s="31"/>
      <c r="I22" s="31"/>
      <c r="J22" s="33" t="str">
        <f>工数予実管理表!Y24</f>
        <v>完了</v>
      </c>
      <c r="K22" s="4"/>
      <c r="L22" s="43"/>
    </row>
    <row r="23" spans="3:12" ht="16" hidden="1" x14ac:dyDescent="0.3">
      <c r="C23" s="19" t="s">
        <v>103</v>
      </c>
      <c r="D23" s="19"/>
      <c r="E23" s="19" t="s">
        <v>36</v>
      </c>
      <c r="F23" s="23"/>
      <c r="G23" s="31" t="s">
        <v>14</v>
      </c>
      <c r="H23" s="31"/>
      <c r="I23" s="31"/>
      <c r="J23" s="33" t="str">
        <f>工数予実管理表!Y25</f>
        <v>完了</v>
      </c>
      <c r="K23" s="4"/>
      <c r="L23" s="43"/>
    </row>
    <row r="24" spans="3:12" ht="16" hidden="1" x14ac:dyDescent="0.3">
      <c r="C24" s="19" t="s">
        <v>104</v>
      </c>
      <c r="D24" s="19"/>
      <c r="E24" s="19" t="s">
        <v>37</v>
      </c>
      <c r="F24" s="19"/>
      <c r="G24" s="31" t="s">
        <v>14</v>
      </c>
      <c r="H24" s="31"/>
      <c r="I24" s="31"/>
      <c r="J24" s="33" t="str">
        <f>工数予実管理表!Y26</f>
        <v>完了</v>
      </c>
      <c r="K24" s="32"/>
      <c r="L24" s="51"/>
    </row>
    <row r="25" spans="3:12" ht="16" hidden="1" x14ac:dyDescent="0.3">
      <c r="C25" s="19" t="s">
        <v>105</v>
      </c>
      <c r="D25" s="19"/>
      <c r="E25" s="19" t="s">
        <v>38</v>
      </c>
      <c r="F25" s="19"/>
      <c r="G25" s="22" t="s">
        <v>48</v>
      </c>
      <c r="H25" s="31"/>
      <c r="I25" s="31"/>
      <c r="J25" s="33" t="str">
        <f>工数予実管理表!Y27</f>
        <v>完了</v>
      </c>
      <c r="K25" s="4"/>
      <c r="L25" s="43"/>
    </row>
    <row r="26" spans="3:12" ht="16" hidden="1" x14ac:dyDescent="0.3">
      <c r="C26" s="19" t="s">
        <v>99</v>
      </c>
      <c r="D26" s="19"/>
      <c r="E26" s="19" t="s">
        <v>39</v>
      </c>
      <c r="F26" s="19"/>
      <c r="G26" s="22" t="s">
        <v>48</v>
      </c>
      <c r="H26" s="22"/>
      <c r="I26" s="22"/>
      <c r="J26" s="33" t="str">
        <f>工数予実管理表!Y28</f>
        <v>完了</v>
      </c>
      <c r="K26" s="4"/>
      <c r="L26" s="43"/>
    </row>
    <row r="27" spans="3:12" ht="16" hidden="1" x14ac:dyDescent="0.3">
      <c r="C27" s="19" t="s">
        <v>100</v>
      </c>
      <c r="D27" s="19"/>
      <c r="E27" s="19" t="s">
        <v>40</v>
      </c>
      <c r="F27" s="19"/>
      <c r="G27" s="26" t="s">
        <v>30</v>
      </c>
      <c r="H27" s="22"/>
      <c r="I27" s="22"/>
      <c r="J27" s="33" t="str">
        <f>工数予実管理表!Y29</f>
        <v>完了</v>
      </c>
      <c r="K27" s="4"/>
      <c r="L27" s="43"/>
    </row>
    <row r="28" spans="3:12" ht="16" hidden="1" x14ac:dyDescent="0.3">
      <c r="C28" s="19" t="s">
        <v>101</v>
      </c>
      <c r="D28" s="19"/>
      <c r="E28" s="19" t="s">
        <v>41</v>
      </c>
      <c r="F28" s="19"/>
      <c r="G28" s="26" t="s">
        <v>30</v>
      </c>
      <c r="H28" s="26"/>
      <c r="I28" s="26"/>
      <c r="J28" s="33" t="str">
        <f>工数予実管理表!Y30</f>
        <v>完了</v>
      </c>
      <c r="K28" s="4"/>
      <c r="L28" s="43"/>
    </row>
    <row r="29" spans="3:12" ht="16" hidden="1" x14ac:dyDescent="0.3">
      <c r="C29" s="19" t="s">
        <v>96</v>
      </c>
      <c r="D29" s="19"/>
      <c r="E29" s="19" t="s">
        <v>42</v>
      </c>
      <c r="F29" s="19"/>
      <c r="G29" s="24" t="s">
        <v>29</v>
      </c>
      <c r="H29" s="26"/>
      <c r="I29" s="26"/>
      <c r="J29" s="33" t="str">
        <f>工数予実管理表!Y31</f>
        <v>完了</v>
      </c>
      <c r="K29" s="4"/>
      <c r="L29" s="43"/>
    </row>
    <row r="30" spans="3:12" ht="16" hidden="1" x14ac:dyDescent="0.3">
      <c r="C30" s="19" t="s">
        <v>106</v>
      </c>
      <c r="D30" s="19"/>
      <c r="E30" s="19" t="s">
        <v>43</v>
      </c>
      <c r="F30" s="19"/>
      <c r="G30" s="24" t="s">
        <v>29</v>
      </c>
      <c r="H30" s="24"/>
      <c r="I30" s="24"/>
      <c r="J30" s="33" t="str">
        <f>工数予実管理表!Y32</f>
        <v>完了</v>
      </c>
      <c r="K30" s="4"/>
      <c r="L30" s="43"/>
    </row>
    <row r="31" spans="3:12" ht="16" x14ac:dyDescent="0.3">
      <c r="C31" s="19" t="s">
        <v>107</v>
      </c>
      <c r="D31" s="19"/>
      <c r="E31" s="19" t="s">
        <v>152</v>
      </c>
      <c r="F31" s="19"/>
      <c r="G31" s="20" t="s">
        <v>19</v>
      </c>
      <c r="H31" s="24"/>
      <c r="I31" s="24"/>
      <c r="J31" s="33" t="str">
        <f>工数予実管理表!Y33</f>
        <v>完了</v>
      </c>
      <c r="K31" s="4"/>
      <c r="L31" s="43"/>
    </row>
    <row r="32" spans="3:12" ht="16" x14ac:dyDescent="0.3">
      <c r="C32" s="19" t="s">
        <v>108</v>
      </c>
      <c r="D32" s="19"/>
      <c r="E32" s="19" t="s">
        <v>153</v>
      </c>
      <c r="F32" s="19"/>
      <c r="G32" s="20" t="s">
        <v>19</v>
      </c>
      <c r="H32" s="20"/>
      <c r="I32" s="20"/>
      <c r="J32" s="33" t="str">
        <f>工数予実管理表!Y34</f>
        <v>完了</v>
      </c>
      <c r="K32" s="4"/>
      <c r="L32" s="43"/>
    </row>
    <row r="33" spans="3:12" ht="16" hidden="1" x14ac:dyDescent="0.3">
      <c r="C33" s="19" t="s">
        <v>123</v>
      </c>
      <c r="D33" s="19"/>
      <c r="E33" s="19" t="s">
        <v>46</v>
      </c>
      <c r="F33" s="19"/>
      <c r="G33" s="31" t="s">
        <v>12</v>
      </c>
      <c r="H33" s="20"/>
      <c r="I33" s="20"/>
      <c r="J33" s="33" t="str">
        <f>工数予実管理表!Y35</f>
        <v>完了</v>
      </c>
      <c r="K33" s="4"/>
      <c r="L33" s="43"/>
    </row>
    <row r="34" spans="3:12" ht="16" hidden="1" x14ac:dyDescent="0.3">
      <c r="C34" s="19" t="s">
        <v>109</v>
      </c>
      <c r="D34" s="19"/>
      <c r="E34" s="19" t="s">
        <v>47</v>
      </c>
      <c r="F34" s="19"/>
      <c r="G34" s="31" t="s">
        <v>12</v>
      </c>
      <c r="H34" s="31"/>
      <c r="I34" s="31"/>
      <c r="J34" s="33" t="str">
        <f>工数予実管理表!Y36</f>
        <v>完了</v>
      </c>
      <c r="K34" s="4"/>
      <c r="L34" s="43"/>
    </row>
    <row r="35" spans="3:12" ht="16" x14ac:dyDescent="0.3">
      <c r="C35" s="106" t="s">
        <v>90</v>
      </c>
      <c r="D35" s="106"/>
      <c r="E35" s="106" t="s">
        <v>49</v>
      </c>
      <c r="F35" s="19"/>
      <c r="G35" s="20" t="s">
        <v>19</v>
      </c>
      <c r="H35" s="31"/>
      <c r="I35" s="31"/>
      <c r="J35" s="33" t="str">
        <f>工数予実管理表!Y37</f>
        <v>完了</v>
      </c>
      <c r="K35" s="4"/>
      <c r="L35" s="43"/>
    </row>
    <row r="36" spans="3:12" ht="16" hidden="1" x14ac:dyDescent="0.3">
      <c r="C36" s="106" t="s">
        <v>91</v>
      </c>
      <c r="D36" s="106"/>
      <c r="E36" s="106" t="s">
        <v>50</v>
      </c>
      <c r="F36" s="19"/>
      <c r="G36" s="31" t="s">
        <v>12</v>
      </c>
      <c r="H36" s="20"/>
      <c r="I36" s="20"/>
      <c r="J36" s="33" t="str">
        <f>工数予実管理表!Y38</f>
        <v>完了</v>
      </c>
      <c r="K36" s="4"/>
      <c r="L36" s="43"/>
    </row>
    <row r="37" spans="3:12" ht="16" hidden="1" x14ac:dyDescent="0.3">
      <c r="C37" s="106" t="s">
        <v>110</v>
      </c>
      <c r="D37" s="106"/>
      <c r="E37" s="106" t="s">
        <v>51</v>
      </c>
      <c r="F37" s="19"/>
      <c r="G37" s="31" t="s">
        <v>12</v>
      </c>
      <c r="H37" s="19"/>
      <c r="I37" s="19"/>
      <c r="J37" s="33" t="str">
        <f>工数予実管理表!Y39</f>
        <v>完了</v>
      </c>
      <c r="K37" s="4"/>
      <c r="L37" s="43"/>
    </row>
    <row r="38" spans="3:12" ht="16" hidden="1" x14ac:dyDescent="0.3">
      <c r="C38" s="106" t="s">
        <v>111</v>
      </c>
      <c r="D38" s="106"/>
      <c r="E38" s="106" t="s">
        <v>52</v>
      </c>
      <c r="F38" s="19"/>
      <c r="G38" s="24" t="s">
        <v>29</v>
      </c>
      <c r="H38" s="19"/>
      <c r="I38" s="19"/>
      <c r="J38" s="33" t="str">
        <f>工数予実管理表!Y40</f>
        <v>完了</v>
      </c>
      <c r="K38" s="4"/>
      <c r="L38" s="43"/>
    </row>
    <row r="39" spans="3:12" ht="16" x14ac:dyDescent="0.3">
      <c r="C39" s="106" t="s">
        <v>93</v>
      </c>
      <c r="D39" s="106"/>
      <c r="E39" s="106" t="s">
        <v>53</v>
      </c>
      <c r="F39" s="23"/>
      <c r="G39" s="20" t="s">
        <v>19</v>
      </c>
      <c r="H39" s="24"/>
      <c r="I39" s="24"/>
      <c r="J39" s="33" t="str">
        <f>工数予実管理表!Y41</f>
        <v>完了</v>
      </c>
      <c r="K39" s="4"/>
      <c r="L39" s="43"/>
    </row>
    <row r="40" spans="3:12" ht="16" x14ac:dyDescent="0.3">
      <c r="C40" s="19" t="s">
        <v>93</v>
      </c>
      <c r="D40" s="19"/>
      <c r="E40" s="19" t="s">
        <v>77</v>
      </c>
      <c r="F40" s="19"/>
      <c r="G40" s="20" t="s">
        <v>19</v>
      </c>
      <c r="H40" s="26"/>
      <c r="I40" s="26"/>
      <c r="J40" s="33">
        <f>工数予実管理表!Y59</f>
        <v>0.9</v>
      </c>
      <c r="K40" s="4"/>
      <c r="L40" s="43"/>
    </row>
    <row r="41" spans="3:12" ht="16" hidden="1" x14ac:dyDescent="0.3">
      <c r="C41" s="112" t="s">
        <v>106</v>
      </c>
      <c r="D41" s="112"/>
      <c r="E41" s="113" t="s">
        <v>55</v>
      </c>
      <c r="F41" s="28"/>
      <c r="G41" s="22" t="s">
        <v>48</v>
      </c>
      <c r="H41" s="22"/>
      <c r="I41" s="22"/>
      <c r="J41" s="33" t="str">
        <f>工数予実管理表!Y43</f>
        <v>完了</v>
      </c>
      <c r="K41" s="4"/>
      <c r="L41" s="43"/>
    </row>
    <row r="42" spans="3:12" ht="16" x14ac:dyDescent="0.3">
      <c r="C42" s="106" t="s">
        <v>125</v>
      </c>
      <c r="D42" s="106"/>
      <c r="E42" s="106" t="s">
        <v>56</v>
      </c>
      <c r="F42" s="19"/>
      <c r="G42" s="20" t="s">
        <v>19</v>
      </c>
      <c r="H42" s="22"/>
      <c r="I42" s="22"/>
      <c r="J42" s="33" t="str">
        <f>工数予実管理表!Y44</f>
        <v>完了</v>
      </c>
      <c r="K42" s="4"/>
      <c r="L42" s="43"/>
    </row>
    <row r="43" spans="3:12" ht="16" hidden="1" x14ac:dyDescent="0.3">
      <c r="C43" s="112" t="s">
        <v>95</v>
      </c>
      <c r="D43" s="112"/>
      <c r="E43" s="113" t="s">
        <v>57</v>
      </c>
      <c r="F43" s="28"/>
      <c r="G43" s="26" t="s">
        <v>30</v>
      </c>
      <c r="H43" s="20"/>
      <c r="I43" s="20"/>
      <c r="J43" s="33" t="str">
        <f>工数予実管理表!Y45</f>
        <v>完了</v>
      </c>
      <c r="K43" s="4"/>
      <c r="L43" s="43"/>
    </row>
    <row r="44" spans="3:12" ht="16" hidden="1" x14ac:dyDescent="0.3">
      <c r="C44" s="168" t="s">
        <v>20</v>
      </c>
      <c r="D44" s="168"/>
      <c r="E44" s="43"/>
      <c r="F44" s="28" t="s">
        <v>20</v>
      </c>
      <c r="G44" s="26" t="s">
        <v>30</v>
      </c>
      <c r="H44" s="26" t="s">
        <v>30</v>
      </c>
      <c r="I44" s="26" t="s">
        <v>30</v>
      </c>
      <c r="J44" s="33" t="str">
        <f>工数予実管理表!Y76</f>
        <v>未着手</v>
      </c>
      <c r="K44" s="4"/>
      <c r="L44" s="43"/>
    </row>
    <row r="45" spans="3:12" ht="16" x14ac:dyDescent="0.3">
      <c r="C45" s="171" t="s">
        <v>21</v>
      </c>
      <c r="D45" s="171"/>
      <c r="E45" s="127"/>
      <c r="F45" s="161" t="s">
        <v>21</v>
      </c>
      <c r="G45" s="124" t="s">
        <v>19</v>
      </c>
      <c r="H45" s="124" t="s">
        <v>19</v>
      </c>
      <c r="I45" s="124" t="s">
        <v>19</v>
      </c>
      <c r="J45" s="33" t="str">
        <f>工数予実管理表!Y77</f>
        <v>未着手</v>
      </c>
      <c r="K45" s="4"/>
      <c r="L45" s="43"/>
    </row>
    <row r="46" spans="3:12" ht="16" x14ac:dyDescent="0.3">
      <c r="C46" s="57"/>
      <c r="D46" s="57"/>
      <c r="E46" s="57" t="s">
        <v>155</v>
      </c>
      <c r="F46" s="57"/>
      <c r="G46" s="124" t="s">
        <v>19</v>
      </c>
      <c r="I46" s="57"/>
      <c r="J46" s="33" t="str">
        <f>工数予実管理表!Y48</f>
        <v>完了</v>
      </c>
      <c r="L46" s="127"/>
    </row>
    <row r="47" spans="3:12" ht="16" x14ac:dyDescent="0.3">
      <c r="C47" s="57"/>
      <c r="D47" s="57"/>
      <c r="E47" s="57" t="s">
        <v>156</v>
      </c>
      <c r="F47" s="57"/>
      <c r="G47" s="124" t="s">
        <v>19</v>
      </c>
      <c r="I47" s="57"/>
      <c r="J47" s="33" t="str">
        <f>工数予実管理表!Y49</f>
        <v>完了</v>
      </c>
      <c r="L47" s="57"/>
    </row>
    <row r="48" spans="3:12" ht="16" x14ac:dyDescent="0.3">
      <c r="C48" s="76" t="s">
        <v>22</v>
      </c>
      <c r="D48" s="76"/>
      <c r="E48" s="76"/>
      <c r="F48" s="69" t="s">
        <v>22</v>
      </c>
      <c r="G48" s="124" t="s">
        <v>19</v>
      </c>
      <c r="H48" s="185" t="s">
        <v>19</v>
      </c>
      <c r="I48" s="146" t="s">
        <v>19</v>
      </c>
      <c r="J48" s="33" t="str">
        <f>工数予実管理表!Y78</f>
        <v>未着手</v>
      </c>
      <c r="L48" s="57"/>
    </row>
    <row r="49" spans="3:12" ht="16" hidden="1" x14ac:dyDescent="0.3">
      <c r="C49" s="76" t="s">
        <v>23</v>
      </c>
      <c r="D49" s="76"/>
      <c r="E49" s="76"/>
      <c r="F49" s="69" t="s">
        <v>23</v>
      </c>
      <c r="G49" s="183" t="s">
        <v>29</v>
      </c>
      <c r="H49" s="187" t="s">
        <v>29</v>
      </c>
      <c r="I49" s="188" t="s">
        <v>29</v>
      </c>
      <c r="J49" s="33" t="str">
        <f>工数予実管理表!Y79</f>
        <v>未着手</v>
      </c>
      <c r="L49" s="57"/>
    </row>
    <row r="50" spans="3:12" ht="16" x14ac:dyDescent="0.3">
      <c r="C50" s="57"/>
      <c r="D50" s="57"/>
      <c r="E50" s="57" t="s">
        <v>160</v>
      </c>
      <c r="F50" s="57"/>
      <c r="G50" s="124" t="s">
        <v>19</v>
      </c>
      <c r="I50" s="57"/>
      <c r="J50" s="33" t="str">
        <f>工数予実管理表!Y52</f>
        <v>完了</v>
      </c>
      <c r="L50" s="57"/>
    </row>
    <row r="51" spans="3:12" ht="16" x14ac:dyDescent="0.3">
      <c r="C51" s="57"/>
      <c r="D51" s="57"/>
      <c r="E51" s="57" t="s">
        <v>161</v>
      </c>
      <c r="F51" s="57"/>
      <c r="G51" s="146" t="s">
        <v>19</v>
      </c>
      <c r="I51" s="57"/>
      <c r="J51" s="33" t="str">
        <f>工数予実管理表!Y53</f>
        <v>完了</v>
      </c>
      <c r="L51" s="57"/>
    </row>
    <row r="52" spans="3:12" ht="16" hidden="1" x14ac:dyDescent="0.3">
      <c r="C52" s="132" t="s">
        <v>126</v>
      </c>
      <c r="D52" s="132"/>
      <c r="E52" s="132" t="s">
        <v>58</v>
      </c>
      <c r="F52" s="132"/>
      <c r="G52" s="133" t="s">
        <v>30</v>
      </c>
      <c r="H52" s="134"/>
      <c r="I52" s="135"/>
      <c r="J52" s="33" t="str">
        <f>工数予実管理表!Y54</f>
        <v>完了</v>
      </c>
      <c r="K52" s="57"/>
      <c r="L52" s="57"/>
    </row>
    <row r="53" spans="3:12" ht="16" hidden="1" x14ac:dyDescent="0.3">
      <c r="C53" s="19" t="s">
        <v>90</v>
      </c>
      <c r="D53" s="19"/>
      <c r="E53" s="19" t="s">
        <v>59</v>
      </c>
      <c r="F53" s="19"/>
      <c r="G53" s="26" t="s">
        <v>30</v>
      </c>
      <c r="H53" s="26"/>
      <c r="I53" s="26"/>
      <c r="J53" s="33" t="str">
        <f>工数予実管理表!Y55</f>
        <v>完了</v>
      </c>
      <c r="K53" s="138"/>
      <c r="L53" s="139"/>
    </row>
    <row r="54" spans="3:12" ht="16" hidden="1" x14ac:dyDescent="0.3">
      <c r="C54" s="19" t="s">
        <v>91</v>
      </c>
      <c r="D54" s="19"/>
      <c r="E54" s="19" t="s">
        <v>60</v>
      </c>
      <c r="F54" s="19"/>
      <c r="G54" s="24" t="s">
        <v>29</v>
      </c>
      <c r="H54" s="20"/>
      <c r="I54" s="20"/>
      <c r="J54" s="33" t="str">
        <f>工数予実管理表!Y56</f>
        <v>完了</v>
      </c>
      <c r="K54" s="4"/>
      <c r="L54" s="43"/>
    </row>
    <row r="55" spans="3:12" ht="16" hidden="1" x14ac:dyDescent="0.3">
      <c r="C55" s="19" t="s">
        <v>110</v>
      </c>
      <c r="D55" s="19"/>
      <c r="E55" s="19" t="s">
        <v>61</v>
      </c>
      <c r="F55" s="19"/>
      <c r="G55" s="24" t="s">
        <v>29</v>
      </c>
      <c r="H55" s="20"/>
      <c r="I55" s="20"/>
      <c r="J55" s="33" t="str">
        <f>工数予実管理表!Y57</f>
        <v>完了</v>
      </c>
      <c r="K55" s="4"/>
      <c r="L55" s="43"/>
    </row>
    <row r="56" spans="3:12" ht="16" hidden="1" x14ac:dyDescent="0.3">
      <c r="C56" s="19" t="s">
        <v>111</v>
      </c>
      <c r="D56" s="19"/>
      <c r="E56" s="19" t="s">
        <v>62</v>
      </c>
      <c r="F56" s="19"/>
      <c r="G56" s="24" t="s">
        <v>29</v>
      </c>
      <c r="H56" s="24"/>
      <c r="I56" s="24"/>
      <c r="J56" s="33" t="str">
        <f>工数予実管理表!Y58</f>
        <v>完了</v>
      </c>
      <c r="K56" s="4"/>
      <c r="L56" s="43"/>
    </row>
    <row r="57" spans="3:12" ht="16" x14ac:dyDescent="0.3">
      <c r="C57" s="168" t="s">
        <v>24</v>
      </c>
      <c r="D57" s="168"/>
      <c r="E57" s="43"/>
      <c r="F57" s="28" t="s">
        <v>24</v>
      </c>
      <c r="G57" s="20" t="s">
        <v>19</v>
      </c>
      <c r="H57" s="26" t="s">
        <v>30</v>
      </c>
      <c r="I57" s="26" t="s">
        <v>30</v>
      </c>
      <c r="J57" s="33" t="str">
        <f>工数予実管理表!Y80</f>
        <v>未着手</v>
      </c>
      <c r="K57" s="4"/>
      <c r="L57" s="43"/>
    </row>
    <row r="58" spans="3:12" ht="16" hidden="1" x14ac:dyDescent="0.3">
      <c r="C58" s="4" t="s">
        <v>25</v>
      </c>
      <c r="D58" s="4"/>
      <c r="E58" s="4"/>
      <c r="F58" s="19" t="s">
        <v>25</v>
      </c>
      <c r="G58" s="22" t="s">
        <v>11</v>
      </c>
      <c r="H58" s="22" t="s">
        <v>11</v>
      </c>
      <c r="I58" s="22" t="s">
        <v>11</v>
      </c>
      <c r="J58" s="33" t="str">
        <f>工数予実管理表!Y81</f>
        <v>未着手</v>
      </c>
      <c r="K58" s="4"/>
      <c r="L58" s="43"/>
    </row>
    <row r="59" spans="3:12" ht="16" hidden="1" x14ac:dyDescent="0.3">
      <c r="C59" s="4" t="s">
        <v>26</v>
      </c>
      <c r="D59" s="4"/>
      <c r="E59" s="4"/>
      <c r="F59" s="19" t="s">
        <v>26</v>
      </c>
      <c r="G59" s="22" t="s">
        <v>11</v>
      </c>
      <c r="H59" s="22" t="s">
        <v>11</v>
      </c>
      <c r="I59" s="22" t="s">
        <v>11</v>
      </c>
      <c r="J59" s="33" t="str">
        <f>工数予実管理表!Y82</f>
        <v>未着手</v>
      </c>
      <c r="K59" s="4"/>
      <c r="L59" s="43"/>
    </row>
    <row r="60" spans="3:12" ht="16" x14ac:dyDescent="0.3">
      <c r="C60" s="4" t="s">
        <v>27</v>
      </c>
      <c r="D60" s="4"/>
      <c r="E60" s="4"/>
      <c r="F60" s="19" t="s">
        <v>27</v>
      </c>
      <c r="G60" s="20" t="s">
        <v>19</v>
      </c>
      <c r="H60" s="20" t="s">
        <v>19</v>
      </c>
      <c r="I60" s="20" t="s">
        <v>19</v>
      </c>
      <c r="J60" s="33" t="str">
        <f>工数予実管理表!Y83</f>
        <v>未着手</v>
      </c>
      <c r="K60" s="4"/>
      <c r="L60" s="43"/>
    </row>
    <row r="61" spans="3:12" ht="16" hidden="1" x14ac:dyDescent="0.3">
      <c r="C61" s="4" t="s">
        <v>28</v>
      </c>
      <c r="D61" s="4"/>
      <c r="E61" s="4"/>
      <c r="F61" s="19" t="s">
        <v>28</v>
      </c>
      <c r="G61" s="26" t="s">
        <v>30</v>
      </c>
      <c r="H61" s="26" t="s">
        <v>30</v>
      </c>
      <c r="I61" s="26" t="s">
        <v>30</v>
      </c>
      <c r="J61" s="33" t="str">
        <f>工数予実管理表!Y84</f>
        <v>未着手</v>
      </c>
      <c r="K61" s="4"/>
      <c r="L61" s="43"/>
    </row>
    <row r="62" spans="3:12" ht="16" hidden="1" x14ac:dyDescent="0.3">
      <c r="C62" s="30" t="s">
        <v>114</v>
      </c>
      <c r="D62" s="30"/>
      <c r="E62" s="30" t="s">
        <v>84</v>
      </c>
      <c r="F62" s="30"/>
      <c r="G62" s="22" t="s">
        <v>11</v>
      </c>
      <c r="H62" s="22"/>
      <c r="I62" s="22"/>
      <c r="J62" s="33" t="str">
        <f>工数予実管理表!Y64</f>
        <v>完了</v>
      </c>
      <c r="K62" s="4"/>
      <c r="L62" s="43"/>
    </row>
    <row r="63" spans="3:12" ht="16" hidden="1" x14ac:dyDescent="0.3">
      <c r="C63" s="4" t="s">
        <v>79</v>
      </c>
      <c r="D63" s="4"/>
      <c r="E63" s="4"/>
      <c r="F63" s="30" t="s">
        <v>79</v>
      </c>
      <c r="G63" s="22" t="s">
        <v>11</v>
      </c>
      <c r="H63" s="22" t="s">
        <v>11</v>
      </c>
      <c r="I63" s="22" t="s">
        <v>11</v>
      </c>
      <c r="J63" s="33" t="str">
        <f>工数予実管理表!Y85</f>
        <v>未着手</v>
      </c>
      <c r="K63" s="4"/>
      <c r="L63" s="43"/>
    </row>
    <row r="64" spans="3:12" ht="16" hidden="1" x14ac:dyDescent="0.3">
      <c r="C64" s="4" t="s">
        <v>80</v>
      </c>
      <c r="D64" s="4"/>
      <c r="E64" s="4"/>
      <c r="F64" s="30" t="s">
        <v>80</v>
      </c>
      <c r="G64" s="24" t="s">
        <v>29</v>
      </c>
      <c r="H64" s="24" t="s">
        <v>29</v>
      </c>
      <c r="I64" s="24" t="s">
        <v>29</v>
      </c>
      <c r="J64" s="33" t="str">
        <f>工数予実管理表!Y86</f>
        <v>未着手</v>
      </c>
      <c r="K64" s="4"/>
      <c r="L64" s="43"/>
    </row>
    <row r="65" spans="3:12" ht="16" x14ac:dyDescent="0.3">
      <c r="C65" s="19" t="s">
        <v>91</v>
      </c>
      <c r="D65" s="19"/>
      <c r="E65" s="19" t="s">
        <v>69</v>
      </c>
      <c r="F65" s="19"/>
      <c r="G65" s="20" t="s">
        <v>19</v>
      </c>
      <c r="H65" s="20"/>
      <c r="I65" s="20"/>
      <c r="J65" s="33" t="str">
        <f>工数予実管理表!Y67</f>
        <v>完了</v>
      </c>
      <c r="K65" s="4"/>
      <c r="L65" s="43"/>
    </row>
    <row r="66" spans="3:12" ht="16" x14ac:dyDescent="0.3">
      <c r="C66" s="19" t="s">
        <v>110</v>
      </c>
      <c r="D66" s="19"/>
      <c r="E66" s="19" t="s">
        <v>70</v>
      </c>
      <c r="F66" s="19"/>
      <c r="G66" s="20" t="s">
        <v>19</v>
      </c>
      <c r="H66" s="20"/>
      <c r="I66" s="20"/>
      <c r="J66" s="33" t="str">
        <f>工数予実管理表!Y68</f>
        <v>完了</v>
      </c>
      <c r="K66" s="4"/>
      <c r="L66" s="43"/>
    </row>
    <row r="67" spans="3:12" ht="16" hidden="1" x14ac:dyDescent="0.3">
      <c r="C67" s="73" t="s">
        <v>92</v>
      </c>
      <c r="D67" s="23"/>
      <c r="E67" s="23" t="s">
        <v>71</v>
      </c>
      <c r="F67" s="23"/>
      <c r="G67" s="24" t="s">
        <v>29</v>
      </c>
      <c r="H67" s="24"/>
      <c r="I67" s="24"/>
      <c r="J67" s="33" t="str">
        <f>工数予実管理表!Y69</f>
        <v>完了</v>
      </c>
      <c r="K67" s="4"/>
      <c r="L67" s="43"/>
    </row>
    <row r="68" spans="3:12" ht="16" x14ac:dyDescent="0.3">
      <c r="C68" s="76" t="s">
        <v>49</v>
      </c>
      <c r="D68" s="11"/>
      <c r="E68" s="4"/>
      <c r="F68" s="181"/>
      <c r="G68" s="20" t="s">
        <v>19</v>
      </c>
      <c r="H68" s="181"/>
      <c r="I68" s="181"/>
      <c r="J68" s="33" t="str">
        <f>工数予実管理表!Y94</f>
        <v>完了</v>
      </c>
      <c r="K68" s="4"/>
      <c r="L68" s="43"/>
    </row>
    <row r="69" spans="3:12" ht="16" hidden="1" x14ac:dyDescent="0.3">
      <c r="C69" s="76" t="s">
        <v>50</v>
      </c>
      <c r="D69" s="11"/>
      <c r="E69" s="4"/>
      <c r="F69" s="181"/>
      <c r="G69" s="31" t="s">
        <v>14</v>
      </c>
      <c r="H69" s="181"/>
      <c r="I69" s="181"/>
      <c r="J69" s="33" t="str">
        <f>工数予実管理表!Y95</f>
        <v>完了</v>
      </c>
      <c r="K69" s="4"/>
      <c r="L69" s="43"/>
    </row>
    <row r="70" spans="3:12" ht="16" hidden="1" x14ac:dyDescent="0.3">
      <c r="C70" s="76" t="s">
        <v>51</v>
      </c>
      <c r="D70" s="11"/>
      <c r="E70" s="4"/>
      <c r="F70" s="181"/>
      <c r="G70" s="31" t="s">
        <v>14</v>
      </c>
      <c r="H70" s="181"/>
      <c r="I70" s="181"/>
      <c r="J70" s="33" t="str">
        <f>工数予実管理表!Y96</f>
        <v>未着手</v>
      </c>
      <c r="K70" s="4"/>
      <c r="L70" s="43"/>
    </row>
    <row r="71" spans="3:12" ht="16" hidden="1" x14ac:dyDescent="0.3">
      <c r="C71" s="76" t="s">
        <v>52</v>
      </c>
      <c r="D71" s="11"/>
      <c r="E71" s="4"/>
      <c r="F71" s="181"/>
      <c r="G71" s="24" t="s">
        <v>29</v>
      </c>
      <c r="H71" s="181"/>
      <c r="I71" s="181"/>
      <c r="J71" s="33" t="str">
        <f>工数予実管理表!Y97</f>
        <v>未着手</v>
      </c>
      <c r="K71" s="55" t="s">
        <v>117</v>
      </c>
      <c r="L71" s="55" t="s">
        <v>117</v>
      </c>
    </row>
    <row r="72" spans="3:12" ht="16" hidden="1" x14ac:dyDescent="0.3">
      <c r="C72" s="69" t="s">
        <v>114</v>
      </c>
      <c r="D72" s="72"/>
      <c r="E72" s="71" t="s">
        <v>85</v>
      </c>
      <c r="F72" s="71"/>
      <c r="G72" s="26" t="s">
        <v>30</v>
      </c>
      <c r="H72" s="26"/>
      <c r="I72" s="26"/>
      <c r="J72" s="33" t="str">
        <f>工数予実管理表!Y74</f>
        <v>完了</v>
      </c>
      <c r="K72" s="55" t="s">
        <v>117</v>
      </c>
      <c r="L72" s="55" t="s">
        <v>117</v>
      </c>
    </row>
    <row r="73" spans="3:12" ht="16" x14ac:dyDescent="0.3">
      <c r="C73" s="173" t="s">
        <v>53</v>
      </c>
      <c r="D73" s="174"/>
      <c r="E73" s="179"/>
      <c r="F73" s="181"/>
      <c r="G73" s="20" t="s">
        <v>19</v>
      </c>
      <c r="H73" s="181"/>
      <c r="I73" s="181"/>
      <c r="J73" s="33" t="str">
        <f>工数予実管理表!Y98</f>
        <v>未着手</v>
      </c>
      <c r="K73" s="4"/>
      <c r="L73" s="43"/>
    </row>
    <row r="74" spans="3:12" ht="16" hidden="1" x14ac:dyDescent="0.3">
      <c r="C74" s="76" t="s">
        <v>54</v>
      </c>
      <c r="D74" s="76"/>
      <c r="E74" s="76"/>
      <c r="F74" s="180"/>
      <c r="G74" s="22" t="s">
        <v>48</v>
      </c>
      <c r="H74" s="181"/>
      <c r="I74" s="181"/>
      <c r="J74" s="33" t="str">
        <f>工数予実管理表!Y99</f>
        <v>未着手</v>
      </c>
      <c r="K74" s="4"/>
      <c r="L74" s="43"/>
    </row>
    <row r="75" spans="3:12" ht="16" hidden="1" x14ac:dyDescent="0.3">
      <c r="C75" s="76" t="s">
        <v>55</v>
      </c>
      <c r="D75" s="76"/>
      <c r="E75" s="76"/>
      <c r="F75" s="180"/>
      <c r="G75" s="22" t="s">
        <v>48</v>
      </c>
      <c r="H75" s="181"/>
      <c r="I75" s="181"/>
      <c r="J75" s="33" t="str">
        <f>工数予実管理表!Y100</f>
        <v>未着手</v>
      </c>
      <c r="K75" s="4"/>
      <c r="L75" s="43"/>
    </row>
    <row r="76" spans="3:12" ht="16" x14ac:dyDescent="0.3">
      <c r="C76" s="76" t="s">
        <v>56</v>
      </c>
      <c r="D76" s="76"/>
      <c r="E76" s="76"/>
      <c r="F76" s="180"/>
      <c r="G76" s="20" t="s">
        <v>19</v>
      </c>
      <c r="H76" s="181"/>
      <c r="I76" s="181"/>
      <c r="J76" s="33" t="str">
        <f>工数予実管理表!Y101</f>
        <v>未着手</v>
      </c>
      <c r="K76" s="4"/>
      <c r="L76" s="43"/>
    </row>
    <row r="77" spans="3:12" ht="16" hidden="1" x14ac:dyDescent="0.3">
      <c r="C77" s="76" t="s">
        <v>57</v>
      </c>
      <c r="D77" s="76"/>
      <c r="E77" s="76"/>
      <c r="F77" s="180"/>
      <c r="G77" s="31" t="s">
        <v>14</v>
      </c>
      <c r="H77" s="181"/>
      <c r="I77" s="181"/>
      <c r="J77" s="33" t="str">
        <f>工数予実管理表!Y102</f>
        <v>完了</v>
      </c>
      <c r="K77" s="4"/>
      <c r="L77" s="43"/>
    </row>
    <row r="78" spans="3:12" ht="16" x14ac:dyDescent="0.3">
      <c r="C78" s="76" t="s">
        <v>81</v>
      </c>
      <c r="D78" s="76"/>
      <c r="E78" s="76"/>
      <c r="F78" s="180"/>
      <c r="G78" s="20" t="s">
        <v>19</v>
      </c>
      <c r="H78" s="181"/>
      <c r="I78" s="181"/>
      <c r="J78" s="33" t="str">
        <f>工数予実管理表!Y103</f>
        <v>完了</v>
      </c>
      <c r="K78" s="4"/>
      <c r="L78" s="43"/>
    </row>
    <row r="79" spans="3:12" ht="16" x14ac:dyDescent="0.3">
      <c r="C79" s="76" t="s">
        <v>82</v>
      </c>
      <c r="D79" s="76"/>
      <c r="E79" s="76"/>
      <c r="F79" s="180"/>
      <c r="G79" s="20" t="s">
        <v>19</v>
      </c>
      <c r="H79" s="181"/>
      <c r="I79" s="181"/>
      <c r="J79" s="33" t="str">
        <f>工数予実管理表!Y104</f>
        <v>完了</v>
      </c>
      <c r="K79" s="4"/>
      <c r="L79" s="43"/>
    </row>
    <row r="80" spans="3:12" ht="16" x14ac:dyDescent="0.3">
      <c r="C80" s="170" t="s">
        <v>112</v>
      </c>
      <c r="D80" s="170"/>
      <c r="E80" s="170" t="s">
        <v>81</v>
      </c>
      <c r="F80" s="42"/>
      <c r="G80" s="20" t="s">
        <v>19</v>
      </c>
      <c r="H80" s="26"/>
      <c r="I80" s="26"/>
      <c r="J80" s="33" t="str">
        <f>工数予実管理表!Y46</f>
        <v>完了</v>
      </c>
      <c r="K80" s="4"/>
      <c r="L80" s="43"/>
    </row>
    <row r="81" spans="3:12" ht="16" x14ac:dyDescent="0.3">
      <c r="C81" s="170" t="s">
        <v>113</v>
      </c>
      <c r="D81" s="170"/>
      <c r="E81" s="170" t="s">
        <v>82</v>
      </c>
      <c r="F81" s="42"/>
      <c r="G81" s="20" t="s">
        <v>19</v>
      </c>
      <c r="H81" s="20"/>
      <c r="I81" s="20"/>
      <c r="J81" s="33" t="str">
        <f>工数予実管理表!Y47</f>
        <v>完了</v>
      </c>
      <c r="K81" s="4"/>
      <c r="L81" s="43"/>
    </row>
    <row r="82" spans="3:12" ht="16" hidden="1" x14ac:dyDescent="0.3">
      <c r="C82" s="70" t="s">
        <v>95</v>
      </c>
      <c r="D82" s="70"/>
      <c r="E82" s="70" t="s">
        <v>66</v>
      </c>
      <c r="F82" s="182"/>
      <c r="G82" s="26" t="s">
        <v>30</v>
      </c>
      <c r="H82" s="26"/>
      <c r="I82" s="62"/>
      <c r="J82" s="33" t="str">
        <f>工数予実管理表!Y63</f>
        <v>完了</v>
      </c>
      <c r="K82" s="4"/>
      <c r="L82" s="43"/>
    </row>
    <row r="83" spans="3:12" ht="16.5" hidden="1" thickBot="1" x14ac:dyDescent="0.35">
      <c r="C83" s="69" t="s">
        <v>127</v>
      </c>
      <c r="D83" s="69"/>
      <c r="E83" s="69" t="s">
        <v>67</v>
      </c>
      <c r="F83" s="29"/>
      <c r="G83" s="26" t="s">
        <v>30</v>
      </c>
      <c r="H83" s="19"/>
      <c r="I83" s="27"/>
      <c r="J83" s="33" t="str">
        <f>工数予実管理表!Y65</f>
        <v>完了</v>
      </c>
      <c r="K83" s="39"/>
      <c r="L83" s="52"/>
    </row>
    <row r="84" spans="3:12" ht="16" hidden="1" x14ac:dyDescent="0.3">
      <c r="C84" s="69" t="s">
        <v>130</v>
      </c>
      <c r="D84" s="95"/>
      <c r="E84" s="95" t="s">
        <v>86</v>
      </c>
      <c r="F84" s="72"/>
      <c r="G84" s="24" t="s">
        <v>29</v>
      </c>
      <c r="H84" s="24"/>
      <c r="I84" s="63"/>
      <c r="J84" s="33">
        <f>工数予実管理表!Y75</f>
        <v>0.9</v>
      </c>
    </row>
    <row r="85" spans="3:12" ht="16" hidden="1" x14ac:dyDescent="0.3">
      <c r="C85" s="76" t="s">
        <v>31</v>
      </c>
      <c r="D85" s="76"/>
      <c r="E85" s="76"/>
      <c r="G85" s="31" t="s">
        <v>14</v>
      </c>
      <c r="J85" s="33" t="str">
        <f>工数予実管理表!Y87</f>
        <v>完了</v>
      </c>
    </row>
    <row r="86" spans="3:12" ht="16" hidden="1" x14ac:dyDescent="0.3">
      <c r="C86" s="70" t="s">
        <v>151</v>
      </c>
      <c r="D86" s="70"/>
      <c r="E86" s="70" t="s">
        <v>63</v>
      </c>
      <c r="F86" s="172"/>
      <c r="G86" s="22" t="s">
        <v>11</v>
      </c>
      <c r="H86" s="184"/>
      <c r="I86" s="184"/>
      <c r="J86" s="33" t="str">
        <f>工数予実管理表!Y60</f>
        <v>完了</v>
      </c>
    </row>
    <row r="87" spans="3:12" ht="16" hidden="1" x14ac:dyDescent="0.3">
      <c r="C87" s="75" t="s">
        <v>33</v>
      </c>
      <c r="D87" s="75"/>
      <c r="E87" s="75"/>
      <c r="G87" s="31" t="s">
        <v>14</v>
      </c>
      <c r="J87" s="33" t="str">
        <f>工数予実管理表!Y89</f>
        <v>完了</v>
      </c>
    </row>
    <row r="88" spans="3:12" ht="16" hidden="1" x14ac:dyDescent="0.3">
      <c r="C88" s="76" t="s">
        <v>34</v>
      </c>
      <c r="D88" s="76"/>
      <c r="E88" s="76"/>
      <c r="G88" s="31" t="s">
        <v>14</v>
      </c>
      <c r="J88" s="33" t="str">
        <f>工数予実管理表!Y90</f>
        <v>完了</v>
      </c>
    </row>
    <row r="89" spans="3:12" ht="16" hidden="1" x14ac:dyDescent="0.3">
      <c r="C89" s="76" t="s">
        <v>35</v>
      </c>
      <c r="D89" s="76"/>
      <c r="E89" s="76"/>
      <c r="G89" s="31" t="s">
        <v>14</v>
      </c>
      <c r="J89" s="33" t="str">
        <f>工数予実管理表!Y91</f>
        <v>完了</v>
      </c>
    </row>
    <row r="90" spans="3:12" ht="16" hidden="1" x14ac:dyDescent="0.3">
      <c r="C90" s="75" t="s">
        <v>36</v>
      </c>
      <c r="D90" s="75"/>
      <c r="E90" s="75"/>
      <c r="G90" s="31" t="s">
        <v>14</v>
      </c>
      <c r="J90" s="33" t="str">
        <f>工数予実管理表!Y92</f>
        <v>完了</v>
      </c>
    </row>
    <row r="91" spans="3:12" ht="16" hidden="1" x14ac:dyDescent="0.3">
      <c r="C91" s="76" t="s">
        <v>37</v>
      </c>
      <c r="D91" s="76"/>
      <c r="E91" s="76"/>
      <c r="G91" s="31" t="s">
        <v>14</v>
      </c>
      <c r="J91" s="33" t="str">
        <f>工数予実管理表!Y93</f>
        <v>完了</v>
      </c>
    </row>
    <row r="92" spans="3:12" ht="16" hidden="1" x14ac:dyDescent="0.3">
      <c r="C92" s="68" t="s">
        <v>129</v>
      </c>
      <c r="D92" s="1"/>
      <c r="E92" s="118" t="s">
        <v>73</v>
      </c>
      <c r="F92" s="1"/>
      <c r="G92" s="22" t="s">
        <v>11</v>
      </c>
      <c r="H92" s="184"/>
      <c r="I92" s="184"/>
      <c r="J92" s="33" t="str">
        <f>工数予実管理表!Y71</f>
        <v>完了</v>
      </c>
    </row>
    <row r="93" spans="3:12" ht="16" hidden="1" x14ac:dyDescent="0.3">
      <c r="C93" s="169" t="s">
        <v>124</v>
      </c>
      <c r="D93" s="169"/>
      <c r="E93" s="177" t="s">
        <v>54</v>
      </c>
      <c r="F93" s="68"/>
      <c r="G93" s="22" t="s">
        <v>48</v>
      </c>
      <c r="H93" s="185"/>
      <c r="I93" s="185"/>
      <c r="J93" s="33">
        <f>工数予実管理表!Y42</f>
        <v>0.8</v>
      </c>
    </row>
    <row r="94" spans="3:12" ht="16" x14ac:dyDescent="0.3">
      <c r="E94" s="175" t="s">
        <v>157</v>
      </c>
      <c r="G94" s="20" t="s">
        <v>19</v>
      </c>
      <c r="J94" s="33" t="str">
        <f>工数予実管理表!Y50</f>
        <v>完了</v>
      </c>
    </row>
    <row r="95" spans="3:12" ht="16" x14ac:dyDescent="0.3">
      <c r="E95" s="175" t="s">
        <v>158</v>
      </c>
      <c r="G95" s="20" t="s">
        <v>19</v>
      </c>
      <c r="J95" s="33" t="str">
        <f>工数予実管理表!Y51</f>
        <v>完了</v>
      </c>
    </row>
    <row r="96" spans="3:12" ht="16" hidden="1" x14ac:dyDescent="0.3">
      <c r="C96" s="172" t="s">
        <v>128</v>
      </c>
      <c r="D96" s="172"/>
      <c r="E96" s="178" t="s">
        <v>64</v>
      </c>
      <c r="F96" s="172"/>
      <c r="G96" s="22" t="s">
        <v>11</v>
      </c>
      <c r="H96" s="184"/>
      <c r="I96" s="184"/>
      <c r="J96" s="33">
        <f>工数予実管理表!Y61</f>
        <v>0.8</v>
      </c>
    </row>
    <row r="97" spans="3:10" ht="16" x14ac:dyDescent="0.3">
      <c r="C97" s="68" t="s">
        <v>125</v>
      </c>
      <c r="D97" s="68"/>
      <c r="E97" s="176" t="s">
        <v>65</v>
      </c>
      <c r="F97" s="68"/>
      <c r="G97" s="20" t="s">
        <v>19</v>
      </c>
      <c r="H97" s="185"/>
      <c r="I97" s="185"/>
      <c r="J97" s="33">
        <f>工数予実管理表!Y62</f>
        <v>0.85</v>
      </c>
    </row>
    <row r="98" spans="3:10" ht="16" hidden="1" x14ac:dyDescent="0.3">
      <c r="C98" s="172" t="s">
        <v>90</v>
      </c>
      <c r="D98" s="172"/>
      <c r="E98" s="178" t="s">
        <v>68</v>
      </c>
      <c r="F98" s="172"/>
      <c r="G98" s="26" t="s">
        <v>30</v>
      </c>
      <c r="H98" s="186"/>
      <c r="I98" s="186"/>
      <c r="J98" s="33" t="str">
        <f>工数予実管理表!Y66</f>
        <v>完了</v>
      </c>
    </row>
    <row r="99" spans="3:10" ht="16" x14ac:dyDescent="0.3">
      <c r="C99" s="68" t="s">
        <v>93</v>
      </c>
      <c r="D99" s="68"/>
      <c r="E99" s="176" t="s">
        <v>72</v>
      </c>
      <c r="F99" s="68"/>
      <c r="G99" s="20" t="s">
        <v>19</v>
      </c>
      <c r="H99" s="185"/>
      <c r="I99" s="185"/>
      <c r="J99" s="33">
        <f>工数予実管理表!Y70</f>
        <v>0.7</v>
      </c>
    </row>
    <row r="100" spans="3:10" ht="16" x14ac:dyDescent="0.3">
      <c r="C100" s="68" t="s">
        <v>125</v>
      </c>
      <c r="D100" s="1"/>
      <c r="E100" s="118" t="s">
        <v>75</v>
      </c>
      <c r="F100" s="1"/>
      <c r="G100" s="20" t="s">
        <v>19</v>
      </c>
      <c r="H100" s="185"/>
      <c r="I100" s="185"/>
      <c r="J100" s="33">
        <f>工数予実管理表!Y73</f>
        <v>0.9</v>
      </c>
    </row>
    <row r="101" spans="3:10" ht="16" hidden="1" x14ac:dyDescent="0.3">
      <c r="C101" s="61" t="s">
        <v>32</v>
      </c>
      <c r="D101" s="61"/>
      <c r="E101" s="74"/>
      <c r="G101" s="31" t="s">
        <v>14</v>
      </c>
      <c r="J101" s="33" t="str">
        <f>工数予実管理表!Y88</f>
        <v>完了</v>
      </c>
    </row>
    <row r="102" spans="3:10" ht="16" hidden="1" x14ac:dyDescent="0.3">
      <c r="C102" s="68" t="s">
        <v>128</v>
      </c>
      <c r="D102" s="1"/>
      <c r="E102" s="118" t="s">
        <v>74</v>
      </c>
      <c r="F102" s="1"/>
      <c r="G102" s="22" t="s">
        <v>11</v>
      </c>
      <c r="H102" s="184"/>
      <c r="I102" s="184"/>
      <c r="J102" s="33">
        <f>工数予実管理表!Y72</f>
        <v>0.5</v>
      </c>
    </row>
    <row r="103" spans="3:10" ht="16" x14ac:dyDescent="0.3">
      <c r="J103" s="33" t="str">
        <f>工数予実管理表!Y105</f>
        <v>未着手</v>
      </c>
    </row>
    <row r="104" spans="3:10" ht="16" x14ac:dyDescent="0.3">
      <c r="J104" s="33">
        <f>工数予実管理表!Y106</f>
        <v>0</v>
      </c>
    </row>
  </sheetData>
  <autoFilter ref="C6:J102" xr:uid="{F28E51FA-184A-4C06-B805-6476AA8FA733}">
    <filterColumn colId="4">
      <filters>
        <filter val="斎藤"/>
      </filters>
    </filterColumn>
    <sortState xmlns:xlrd2="http://schemas.microsoft.com/office/spreadsheetml/2017/richdata2" ref="C40:J102">
      <sortCondition descending="1" ref="J6:J102"/>
    </sortState>
  </autoFilter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1F3CB-A9B5-45B9-91A2-5506E8B8FC22}">
  <dimension ref="C2:H9"/>
  <sheetViews>
    <sheetView tabSelected="1" workbookViewId="0">
      <selection activeCell="C10" sqref="C10"/>
    </sheetView>
  </sheetViews>
  <sheetFormatPr defaultRowHeight="13.5" x14ac:dyDescent="0.3"/>
  <cols>
    <col min="3" max="3" width="29.33203125" customWidth="1"/>
    <col min="5" max="5" width="10.1640625" customWidth="1"/>
    <col min="6" max="6" width="23" customWidth="1"/>
    <col min="8" max="8" width="10.83203125" customWidth="1"/>
  </cols>
  <sheetData>
    <row r="2" spans="3:8" x14ac:dyDescent="0.3">
      <c r="C2" s="190" t="s">
        <v>162</v>
      </c>
      <c r="D2" s="190"/>
      <c r="F2" s="189" t="s">
        <v>163</v>
      </c>
      <c r="G2" s="189"/>
      <c r="H2" s="189"/>
    </row>
    <row r="3" spans="3:8" x14ac:dyDescent="0.3">
      <c r="C3" s="57" t="s">
        <v>164</v>
      </c>
      <c r="D3" s="57"/>
      <c r="F3" t="s">
        <v>166</v>
      </c>
    </row>
    <row r="4" spans="3:8" x14ac:dyDescent="0.3">
      <c r="C4" s="57" t="s">
        <v>165</v>
      </c>
      <c r="D4" s="57"/>
      <c r="F4" t="s">
        <v>167</v>
      </c>
    </row>
    <row r="5" spans="3:8" x14ac:dyDescent="0.3">
      <c r="C5" s="57" t="s">
        <v>168</v>
      </c>
      <c r="D5" s="57"/>
      <c r="E5" s="191"/>
      <c r="F5" s="191" t="s">
        <v>172</v>
      </c>
      <c r="G5" s="191"/>
    </row>
    <row r="6" spans="3:8" x14ac:dyDescent="0.3">
      <c r="C6" s="57" t="s">
        <v>169</v>
      </c>
      <c r="D6" s="57"/>
      <c r="E6" s="191"/>
      <c r="F6" s="191" t="s">
        <v>173</v>
      </c>
      <c r="G6" s="191"/>
    </row>
    <row r="7" spans="3:8" x14ac:dyDescent="0.3">
      <c r="C7" s="57" t="s">
        <v>170</v>
      </c>
      <c r="D7" s="57"/>
    </row>
    <row r="8" spans="3:8" x14ac:dyDescent="0.3">
      <c r="C8" s="57" t="s">
        <v>171</v>
      </c>
      <c r="D8" s="57"/>
    </row>
    <row r="9" spans="3:8" x14ac:dyDescent="0.3">
      <c r="C9" s="57" t="s">
        <v>174</v>
      </c>
      <c r="D9" s="57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64AEC801DCCFF4C9A7CD82776573E34" ma:contentTypeVersion="0" ma:contentTypeDescription="新しいドキュメントを作成します。" ma:contentTypeScope="" ma:versionID="9a90bd606c73e53fbdca164192b510d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6e6f6c817e23f4348afe6a544d017d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999A99-14E0-4A35-8552-0D01111468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8D790C-F48A-4541-BBAC-37C510A1270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8C7E73E-37A8-4119-AD2E-81AFBFD395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工数予実管理表</vt:lpstr>
      <vt:lpstr>予実グラフ</vt:lpstr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2019-12-10T12:36:04Z</dcterms:created>
  <dcterms:modified xsi:type="dcterms:W3CDTF">2023-06-27T00:58:01Z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0x010100364AEC801DCCFF4C9A7CD82776573E34</vt:lpwstr>
  </property>
</Properties>
</file>