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12B898A7-5513-4D6F-86E6-E845718368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<sst xmlns="http://schemas.openxmlformats.org/spreadsheetml/2006/main" count="889" uniqueCount="175">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</sst>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43" xfId="0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abSelected="1" topLeftCell="G65" zoomScaleNormal="100" workbookViewId="0">
      <selection activeCell="Y84" sqref="Y84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3" t="s">
        <v>0</v>
      </c>
      <c r="B1" s="214"/>
      <c r="C1" s="214"/>
      <c r="D1" s="214"/>
      <c r="E1" s="214"/>
      <c r="F1" s="214"/>
      <c r="G1" s="214"/>
      <c r="H1" s="217" t="s">
        <v>1</v>
      </c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9"/>
      <c r="AD1" s="193" t="s">
        <v>2</v>
      </c>
      <c r="AE1" s="194"/>
      <c r="AF1" s="194"/>
      <c r="AG1" s="195"/>
      <c r="AH1" s="196">
        <v>45078</v>
      </c>
      <c r="AI1" s="197"/>
      <c r="AJ1" s="197"/>
      <c r="AK1" s="197"/>
      <c r="AL1" s="197"/>
      <c r="AM1" s="197"/>
      <c r="AN1" s="198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5"/>
      <c r="B2" s="216"/>
      <c r="C2" s="216"/>
      <c r="D2" s="216"/>
      <c r="E2" s="216"/>
      <c r="F2" s="216"/>
      <c r="G2" s="216"/>
      <c r="H2" s="220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2"/>
      <c r="AD2" s="193" t="s">
        <v>3</v>
      </c>
      <c r="AE2" s="194"/>
      <c r="AF2" s="194"/>
      <c r="AG2" s="195"/>
      <c r="AH2" s="196">
        <v>45107</v>
      </c>
      <c r="AI2" s="197"/>
      <c r="AJ2" s="197"/>
      <c r="AK2" s="197"/>
      <c r="AL2" s="197"/>
      <c r="AM2" s="197"/>
      <c r="AN2" s="198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99" t="s">
        <v>4</v>
      </c>
      <c r="B4" s="200"/>
      <c r="C4" s="203" t="s">
        <v>5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0" t="s">
        <v>6</v>
      </c>
      <c r="Q4" s="200"/>
      <c r="R4" s="200"/>
      <c r="S4" s="200" t="s">
        <v>7</v>
      </c>
      <c r="T4" s="200"/>
      <c r="U4" s="200"/>
      <c r="V4" s="200"/>
      <c r="W4" s="200"/>
      <c r="X4" s="208"/>
      <c r="Y4" s="204" t="s">
        <v>8</v>
      </c>
      <c r="Z4" s="204"/>
      <c r="AA4" s="205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201"/>
      <c r="B5" s="202"/>
      <c r="C5" s="202" t="s">
        <v>9</v>
      </c>
      <c r="D5" s="202"/>
      <c r="E5" s="202"/>
      <c r="F5" s="202"/>
      <c r="G5" s="202"/>
      <c r="H5" s="209" t="s">
        <v>115</v>
      </c>
      <c r="I5" s="210"/>
      <c r="J5" s="209" t="s">
        <v>89</v>
      </c>
      <c r="K5" s="210"/>
      <c r="L5" s="53"/>
      <c r="M5" s="53"/>
      <c r="N5" s="53"/>
      <c r="O5" s="53"/>
      <c r="P5" s="202"/>
      <c r="Q5" s="202"/>
      <c r="R5" s="202"/>
      <c r="S5" s="202" t="s">
        <v>2</v>
      </c>
      <c r="T5" s="202"/>
      <c r="U5" s="202"/>
      <c r="V5" s="202" t="s">
        <v>3</v>
      </c>
      <c r="W5" s="202"/>
      <c r="X5" s="193"/>
      <c r="Y5" s="206"/>
      <c r="Z5" s="206"/>
      <c r="AA5" s="207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201"/>
      <c r="B6" s="202"/>
      <c r="C6" s="202"/>
      <c r="D6" s="202"/>
      <c r="E6" s="202"/>
      <c r="F6" s="202"/>
      <c r="G6" s="202"/>
      <c r="H6" s="211"/>
      <c r="I6" s="212"/>
      <c r="J6" s="211"/>
      <c r="K6" s="212"/>
      <c r="L6" s="53"/>
      <c r="M6" s="53"/>
      <c r="N6" s="53"/>
      <c r="O6" s="53"/>
      <c r="P6" s="202"/>
      <c r="Q6" s="202"/>
      <c r="R6" s="202"/>
      <c r="S6" s="202"/>
      <c r="T6" s="202"/>
      <c r="U6" s="202"/>
      <c r="V6" s="202"/>
      <c r="W6" s="202"/>
      <c r="X6" s="193"/>
      <c r="Y6" s="206"/>
      <c r="Z6" s="206"/>
      <c r="AA6" s="207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0.8</v>
      </c>
      <c r="Z42" s="4"/>
      <c r="AA42" s="43"/>
      <c r="AB42" s="45">
        <v>3</v>
      </c>
      <c r="AC42" s="107">
        <f t="shared" si="4"/>
        <v>0.8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7</v>
      </c>
      <c r="AC59" s="107">
        <f t="shared" si="6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 t="s">
        <v>116</v>
      </c>
      <c r="Z60" s="4"/>
      <c r="AA60" s="43"/>
      <c r="AB60" s="45">
        <v>10</v>
      </c>
      <c r="AC60" s="107">
        <f t="shared" si="6"/>
        <v>1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0.8</v>
      </c>
      <c r="Z61" s="4"/>
      <c r="AA61" s="43"/>
      <c r="AB61" s="45">
        <v>10</v>
      </c>
      <c r="AC61" s="107">
        <f t="shared" si="6"/>
        <v>0.8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0.85</v>
      </c>
      <c r="Z62" s="4"/>
      <c r="AA62" s="43"/>
      <c r="AB62" s="45">
        <v>7</v>
      </c>
      <c r="AC62" s="107">
        <f t="shared" si="6"/>
        <v>0.85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 t="s">
        <v>116</v>
      </c>
      <c r="Z63" s="4"/>
      <c r="AA63" s="43"/>
      <c r="AB63" s="45">
        <v>7</v>
      </c>
      <c r="AC63" s="107">
        <f t="shared" si="6"/>
        <v>1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223"/>
      <c r="B65" s="224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223"/>
      <c r="B66" s="224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 t="s">
        <v>116</v>
      </c>
      <c r="Z66" s="4"/>
      <c r="AA66" s="43"/>
      <c r="AB66" s="45">
        <v>8</v>
      </c>
      <c r="AC66" s="107">
        <f t="shared" si="6"/>
        <v>1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223"/>
      <c r="B67" s="224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223"/>
      <c r="B68" s="224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223"/>
      <c r="B69" s="224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 t="s">
        <v>116</v>
      </c>
      <c r="Z71" s="4"/>
      <c r="AA71" s="43"/>
      <c r="AB71" s="45">
        <v>7</v>
      </c>
      <c r="AC71" s="107">
        <f t="shared" si="6"/>
        <v>1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0.5</v>
      </c>
      <c r="Z72" s="55" t="s">
        <v>117</v>
      </c>
      <c r="AA72" s="55" t="s">
        <v>117</v>
      </c>
      <c r="AB72" s="45">
        <v>7</v>
      </c>
      <c r="AC72" s="107">
        <f t="shared" si="6"/>
        <v>0.5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0.9</v>
      </c>
      <c r="Z73" s="55" t="s">
        <v>117</v>
      </c>
      <c r="AA73" s="55" t="s">
        <v>117</v>
      </c>
      <c r="AB73" s="45">
        <v>5</v>
      </c>
      <c r="AC73" s="107">
        <f t="shared" si="6"/>
        <v>0.9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0.9</v>
      </c>
      <c r="Z75" s="4"/>
      <c r="AA75" s="43"/>
      <c r="AB75" s="45">
        <v>8</v>
      </c>
      <c r="AC75" s="107">
        <f t="shared" si="6"/>
        <v>0.9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69:B69"/>
    <mergeCell ref="A68:B68"/>
    <mergeCell ref="A67:B67"/>
    <mergeCell ref="A66:B66"/>
    <mergeCell ref="A65:B65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P9" sqref="P9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0.87852348993288598</v>
      </c>
      <c r="P3" s="88">
        <f t="shared" si="0"/>
        <v>0.87852348993288598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261.8</v>
      </c>
      <c r="P7" s="91">
        <v>261.8</v>
      </c>
      <c r="Q7" s="91"/>
      <c r="R7" s="91"/>
      <c r="S7" s="91"/>
      <c r="T7" s="91"/>
    </row>
    <row r="8" spans="1:20" x14ac:dyDescent="0.3">
      <c r="F8">
        <f>Sheet3!$F$101</f>
        <v>261.75</v>
      </c>
      <c r="G8">
        <f>Sheet3!$F$101</f>
        <v>261.75</v>
      </c>
      <c r="H8">
        <f>Sheet3!$F$101</f>
        <v>261.75</v>
      </c>
      <c r="I8">
        <f>Sheet3!$F$101</f>
        <v>261.75</v>
      </c>
      <c r="J8">
        <f>Sheet3!$F$101</f>
        <v>261.75</v>
      </c>
      <c r="K8">
        <f>Sheet3!$F$101</f>
        <v>261.75</v>
      </c>
      <c r="L8">
        <f>Sheet3!$F$101</f>
        <v>261.75</v>
      </c>
      <c r="M8">
        <f>Sheet3!$F$101</f>
        <v>261.75</v>
      </c>
      <c r="N8">
        <f>Sheet3!$F$101</f>
        <v>261.75</v>
      </c>
      <c r="O8">
        <f>Sheet3!$F$101</f>
        <v>261.75</v>
      </c>
      <c r="P8">
        <f>Sheet3!$F$101</f>
        <v>261.75</v>
      </c>
      <c r="Q8">
        <f>Sheet3!$F$101</f>
        <v>261.75</v>
      </c>
      <c r="R8">
        <f>Sheet3!$F$101</f>
        <v>261.75</v>
      </c>
      <c r="S8">
        <f>Sheet3!$F$101</f>
        <v>261.75</v>
      </c>
      <c r="T8">
        <f>Sheet3!$F$101</f>
        <v>261.75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7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09" t="s">
        <v>89</v>
      </c>
      <c r="F2" s="210"/>
    </row>
    <row r="3" spans="4:6" ht="13.5" customHeight="1" x14ac:dyDescent="0.3">
      <c r="D3" s="1"/>
      <c r="E3" s="226"/>
      <c r="F3" s="227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2.4000000000000004</v>
      </c>
    </row>
    <row r="38" spans="3:6" ht="16" x14ac:dyDescent="0.3">
      <c r="C38" s="225"/>
      <c r="D38" s="225"/>
      <c r="E38" s="69" t="s">
        <v>55</v>
      </c>
      <c r="F38" s="69">
        <f>工数予実管理表!AB43*工数予実管理表!AC43</f>
        <v>3</v>
      </c>
    </row>
    <row r="39" spans="3:6" ht="16" x14ac:dyDescent="0.3">
      <c r="C39" s="225"/>
      <c r="D39" s="225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6.3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10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8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5.95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7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8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7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3.5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4.5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7.2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261.75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>
        <f>工数予実管理表!Y59</f>
        <v>0.9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未着手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未着手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未着手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未着手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未着手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未着手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未着手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未着手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未着手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未着手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未着手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未着手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未着手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 t="str">
        <f>工数予実管理表!Y63</f>
        <v>完了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>
        <f>工数予実管理表!Y75</f>
        <v>0.9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 t="str">
        <f>工数予実管理表!Y60</f>
        <v>完了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 t="str">
        <f>工数予実管理表!Y71</f>
        <v>完了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>
        <f>工数予実管理表!Y42</f>
        <v>0.8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>
        <f>工数予実管理表!Y61</f>
        <v>0.8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>
        <f>工数予実管理表!Y62</f>
        <v>0.85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 t="str">
        <f>工数予実管理表!Y66</f>
        <v>完了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>
        <f>工数予実管理表!Y70</f>
        <v>0.7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>
        <f>工数予実管理表!Y73</f>
        <v>0.9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>
        <f>工数予実管理表!Y72</f>
        <v>0.5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workbookViewId="0">
      <selection activeCell="F7" sqref="F7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190" t="s">
        <v>162</v>
      </c>
      <c r="D2" s="190"/>
      <c r="F2" s="189" t="s">
        <v>163</v>
      </c>
      <c r="G2" s="189"/>
      <c r="H2" s="189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191"/>
      <c r="F5" s="191" t="s">
        <v>172</v>
      </c>
      <c r="G5" s="191"/>
    </row>
    <row r="6" spans="3:8" x14ac:dyDescent="0.3">
      <c r="C6" s="57" t="s">
        <v>169</v>
      </c>
      <c r="D6" s="57"/>
      <c r="E6" s="191"/>
      <c r="F6" s="191" t="s">
        <v>173</v>
      </c>
      <c r="G6" s="191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192" t="s">
        <v>174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2023-06-26T07:42:23Z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