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79E56A14-01D0-4326-8911-29B530FC86A2}" xr6:coauthVersionLast="47"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12" i="11" l="1"/>
  <c r="F12" i="11" s="1"/>
  <c r="E11" i="11"/>
  <c r="F11" i="11" s="1"/>
  <c r="E10" i="11"/>
  <c r="E9" i="11"/>
  <c r="F9" i="11" s="1"/>
  <c r="E14" i="11" l="1"/>
  <c r="F14" i="11" s="1"/>
  <c r="F10" i="11"/>
  <c r="E30" i="11"/>
  <c r="E31" i="11"/>
  <c r="E34" i="11"/>
  <c r="F34" i="11" s="1"/>
  <c r="F30" i="11"/>
  <c r="I5" i="11"/>
  <c r="I6" i="11" s="1"/>
  <c r="H61" i="11"/>
  <c r="H51" i="11"/>
  <c r="H42" i="11"/>
  <c r="H41" i="11"/>
  <c r="H40" i="11"/>
  <c r="H39" i="11"/>
  <c r="H37" i="11"/>
  <c r="H30" i="11"/>
  <c r="H29" i="11"/>
  <c r="H15" i="11"/>
  <c r="H8" i="11"/>
  <c r="F31" i="11" l="1"/>
  <c r="H31" i="11" s="1"/>
  <c r="E32" i="11"/>
  <c r="H9" i="11"/>
  <c r="E16" i="11"/>
  <c r="F16" i="11" l="1"/>
  <c r="E17" i="11"/>
  <c r="E36" i="11"/>
  <c r="F36" i="11" s="1"/>
  <c r="F32" i="11"/>
  <c r="E33" i="11" s="1"/>
  <c r="F33" i="11" s="1"/>
  <c r="H38" i="11"/>
  <c r="H34" i="11"/>
  <c r="H10" i="11"/>
  <c r="H32" i="11"/>
  <c r="H16" i="11"/>
  <c r="H14" i="11"/>
  <c r="J5" i="11"/>
  <c r="E18" i="11" l="1"/>
  <c r="F17" i="11"/>
  <c r="E21" i="11"/>
  <c r="E23" i="11"/>
  <c r="F23" i="11" s="1"/>
  <c r="K5" i="11"/>
  <c r="E22" i="11" l="1"/>
  <c r="F22" i="11" s="1"/>
  <c r="F21" i="11"/>
  <c r="E27" i="11"/>
  <c r="F27" i="11" s="1"/>
  <c r="F18" i="11"/>
  <c r="E19" i="11"/>
  <c r="E24" i="11"/>
  <c r="F24" i="11" s="1"/>
  <c r="L5" i="11"/>
  <c r="E20" i="11" l="1"/>
  <c r="E25" i="11"/>
  <c r="F25" i="11" s="1"/>
  <c r="F19" i="11"/>
  <c r="M5" i="11"/>
  <c r="E26" i="11" l="1"/>
  <c r="F26" i="11" s="1"/>
  <c r="F20" i="11"/>
  <c r="N5" i="11"/>
  <c r="O5" i="11" l="1"/>
  <c r="P5" i="11" l="1"/>
  <c r="P6" i="11" s="1"/>
  <c r="O6" i="11"/>
  <c r="N6" i="11"/>
  <c r="M6" i="11"/>
  <c r="L6" i="11"/>
  <c r="K6" i="11"/>
  <c r="J6" i="11"/>
  <c r="I4" i="11"/>
  <c r="H33" i="11" l="1"/>
  <c r="H17" i="11"/>
  <c r="H11" i="11"/>
  <c r="H12" i="11"/>
  <c r="P4" i="11"/>
  <c r="Q5" i="11"/>
  <c r="R5" i="11" l="1"/>
  <c r="S5" i="11" l="1"/>
  <c r="T5" i="11" l="1"/>
  <c r="U5" i="11" l="1"/>
  <c r="V5" i="11" l="1"/>
  <c r="W5" i="11" l="1"/>
  <c r="W6" i="11" s="1"/>
  <c r="V6" i="11"/>
  <c r="U6" i="11"/>
  <c r="T6" i="11"/>
  <c r="S6" i="11"/>
  <c r="R6" i="11"/>
  <c r="Q6" i="11"/>
  <c r="H20" i="11"/>
  <c r="H19" i="11"/>
  <c r="H18"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c r="BL6" i="11" s="1"/>
</calcChain>
</file>

<file path=xl/sharedStrings.xml><?xml version="1.0" encoding="utf-8"?>
<sst xmlns="http://schemas.openxmlformats.org/spreadsheetml/2006/main" count="138" uniqueCount="106">
  <si>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</si>
  <si>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</si>
  <si>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</si>
  <si>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</si>
  <si>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</si>
  <si>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</si>
  <si>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</si>
  <si>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</si>
  <si>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</si>
  <si>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</si>
  <si>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</si>
  <si>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</si>
  <si>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</si>
  <si>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</si>
  <si>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</si>
  <si>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</si>
  <si>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</si>
  <si>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</si>
  <si>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</si>
  <si>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</si>
  <si>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</si>
  <si>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</si>
  <si>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</si>
  <si>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</si>
  <si>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</si>
  <si>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</si>
  <si>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</si>
  <si>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</si>
  <si>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</si>
  <si>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</si>
  <si>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</si>
  <si>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</si>
  <si>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</si>
  <si>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</si>
  <si>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</si>
  <si>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</si>
  <si>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</si>
  <si>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</si>
  <si>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</si>
  <si>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</si>
  <si>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</si>
  <si>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</si>
  <si>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</si>
  <si>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</si>
  <si>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</si>
  <si>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</si>
  <si>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</si>
  <si>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</si>
  <si>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</si>
  <si>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</si>
  <si>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</si>
  <si>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browse.jsp</t>
  </si>
  <si>
    <t>browse.js</t>
    <phoneticPr fontId="29"/>
  </si>
  <si>
    <t>calendar.css</t>
  </si>
  <si>
    <t>jsp</t>
    <phoneticPr fontId="29"/>
  </si>
  <si>
    <t>js</t>
    <phoneticPr fontId="29"/>
  </si>
  <si>
    <t>css</t>
    <phoneticPr fontId="29"/>
  </si>
  <si>
    <t>ファイル</t>
    <phoneticPr fontId="29"/>
  </si>
  <si>
    <t>タスク</t>
    <phoneticPr fontId="29"/>
  </si>
  <si>
    <t>calendar.jsp</t>
    <phoneticPr fontId="29"/>
  </si>
  <si>
    <t>clendar.js</t>
    <phoneticPr fontId="29"/>
  </si>
  <si>
    <t>servlet</t>
    <phoneticPr fontId="29"/>
  </si>
  <si>
    <t>RegistrationServlet.java</t>
  </si>
  <si>
    <t>OtherinfServlet.java</t>
  </si>
  <si>
    <t>UpdateServlet.java</t>
  </si>
  <si>
    <t>dao</t>
    <phoneticPr fontId="29"/>
  </si>
  <si>
    <t>TitleDao.java</t>
  </si>
  <si>
    <t>model</t>
    <phoneticPr fontId="29"/>
  </si>
  <si>
    <t>Title.java</t>
  </si>
  <si>
    <t>registration.jsp</t>
  </si>
  <si>
    <t>otherinf.jsp</t>
  </si>
  <si>
    <t>update.jsp</t>
  </si>
  <si>
    <t>registration.js</t>
  </si>
  <si>
    <t>otherinf.js</t>
  </si>
  <si>
    <t>update.js</t>
  </si>
  <si>
    <t>registration.css</t>
    <phoneticPr fontId="29"/>
  </si>
  <si>
    <t>image</t>
    <phoneticPr fontId="29"/>
  </si>
  <si>
    <t>画像</t>
    <rPh sb="0" eb="2">
      <t>ガゾウ</t>
    </rPh>
    <phoneticPr fontId="29"/>
  </si>
  <si>
    <t>BoardServlet.java</t>
    <phoneticPr fontId="29"/>
  </si>
  <si>
    <t>BbsDAO.java</t>
    <phoneticPr fontId="29"/>
  </si>
  <si>
    <t>Bbs.java</t>
    <phoneticPr fontId="29"/>
  </si>
  <si>
    <t>board.jsp</t>
    <phoneticPr fontId="29"/>
  </si>
  <si>
    <t>board.js</t>
    <phoneticPr fontId="29"/>
  </si>
  <si>
    <t>board.css</t>
    <phoneticPr fontId="29"/>
  </si>
  <si>
    <t>header.css</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</si>
  <si>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</si>
  <si>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</si>
  <si>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</si>
  <si>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</si>
  <si>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</si>
  <si>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</si>
  <si>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</si>
  <si>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</si>
  <si>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</si>
  <si>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</si>
  <si>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</si>
  <si>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</si>
  <si>
    <t>title.css</t>
  </si>
  <si>
    <t>SlideServlet.java</t>
    <phoneticPr fontId="29"/>
  </si>
  <si>
    <t>ManageDao.java</t>
    <phoneticPr fontId="29"/>
  </si>
  <si>
    <t>Manage.java</t>
    <phoneticPr fontId="29"/>
  </si>
  <si>
    <t>Slide.jsp</t>
    <phoneticPr fontId="29"/>
  </si>
  <si>
    <t>javascript</t>
    <phoneticPr fontId="29"/>
  </si>
  <si>
    <t>Slide.js</t>
    <phoneticPr fontId="29"/>
  </si>
  <si>
    <t>slide.css</t>
    <phoneticPr fontId="29"/>
  </si>
  <si>
    <t>そばうどん</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</si>
</sst>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4"/>
  <sheetViews>
    <sheetView showGridLines="0" tabSelected="1" showRuler="0" zoomScale="55" zoomScaleNormal="55" zoomScalePageLayoutView="70" workbookViewId="0">
      <pane ySplit="6" topLeftCell="A14" activePane="bottomLeft" state="frozen"/>
      <selection pane="bottomLeft" activeCell="J13" sqref="J13"/>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105</v>
      </c>
      <c r="C1" s="27"/>
      <c r="D1" s="28"/>
      <c r="E1" s="29"/>
      <c r="F1" s="30"/>
      <c r="H1" s="28"/>
      <c r="I1" s="31" t="s">
        <v>24</v>
      </c>
    </row>
    <row r="2" spans="1:64" ht="30" customHeight="1" x14ac:dyDescent="0.45">
      <c r="A2" s="8" t="s">
        <v>1</v>
      </c>
      <c r="B2" s="12" t="s">
        <v>14</v>
      </c>
      <c r="I2" s="32" t="s">
        <v>25</v>
      </c>
    </row>
    <row r="3" spans="1:64" ht="30" customHeight="1" x14ac:dyDescent="0.35">
      <c r="A3" s="8" t="s">
        <v>2</v>
      </c>
      <c r="B3" s="13" t="s">
        <v>15</v>
      </c>
      <c r="C3" s="97" t="s">
        <v>17</v>
      </c>
      <c r="D3" s="98"/>
      <c r="E3" s="96">
        <f ca="1">TODAY()</f>
        <v>45093</v>
      </c>
      <c r="F3" s="96"/>
    </row>
    <row r="4" spans="1:64" ht="30" customHeight="1" x14ac:dyDescent="0.35">
      <c r="A4" s="9" t="s">
        <v>3</v>
      </c>
      <c r="C4" s="97" t="s">
        <v>18</v>
      </c>
      <c r="D4" s="98"/>
      <c r="E4" s="4">
        <v>1</v>
      </c>
      <c r="I4" s="93">
        <f ca="1">I5</f>
        <v>45089</v>
      </c>
      <c r="J4" s="94"/>
      <c r="K4" s="94"/>
      <c r="L4" s="94"/>
      <c r="M4" s="94"/>
      <c r="N4" s="94"/>
      <c r="O4" s="95"/>
      <c r="P4" s="93">
        <f ca="1">P5</f>
        <v>45096</v>
      </c>
      <c r="Q4" s="94"/>
      <c r="R4" s="94"/>
      <c r="S4" s="94"/>
      <c r="T4" s="94"/>
      <c r="U4" s="94"/>
      <c r="V4" s="95"/>
      <c r="W4" s="93">
        <f ca="1">W5</f>
        <v>45103</v>
      </c>
      <c r="X4" s="94"/>
      <c r="Y4" s="94"/>
      <c r="Z4" s="94"/>
      <c r="AA4" s="94"/>
      <c r="AB4" s="94"/>
      <c r="AC4" s="95"/>
      <c r="AD4" s="93">
        <f ca="1">AD5</f>
        <v>45110</v>
      </c>
      <c r="AE4" s="94"/>
      <c r="AF4" s="94"/>
      <c r="AG4" s="94"/>
      <c r="AH4" s="94"/>
      <c r="AI4" s="94"/>
      <c r="AJ4" s="95"/>
      <c r="AK4" s="93">
        <f ca="1">AK5</f>
        <v>45117</v>
      </c>
      <c r="AL4" s="94"/>
      <c r="AM4" s="94"/>
      <c r="AN4" s="94"/>
      <c r="AO4" s="94"/>
      <c r="AP4" s="94"/>
      <c r="AQ4" s="95"/>
      <c r="AR4" s="93">
        <f ca="1">AR5</f>
        <v>45124</v>
      </c>
      <c r="AS4" s="94"/>
      <c r="AT4" s="94"/>
      <c r="AU4" s="94"/>
      <c r="AV4" s="94"/>
      <c r="AW4" s="94"/>
      <c r="AX4" s="95"/>
      <c r="AY4" s="93">
        <f ca="1">AY5</f>
        <v>45131</v>
      </c>
      <c r="AZ4" s="94"/>
      <c r="BA4" s="94"/>
      <c r="BB4" s="94"/>
      <c r="BC4" s="94"/>
      <c r="BD4" s="94"/>
      <c r="BE4" s="95"/>
      <c r="BF4" s="93">
        <f ca="1">BF5</f>
        <v>45138</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58</v>
      </c>
      <c r="C6" s="34" t="s">
        <v>57</v>
      </c>
      <c r="D6" s="34" t="s">
        <v>19</v>
      </c>
      <c r="E6" s="34" t="s">
        <v>20</v>
      </c>
      <c r="F6" s="34" t="s">
        <v>22</v>
      </c>
      <c r="G6" s="34"/>
      <c r="H6" s="34" t="s">
        <v>23</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39</v>
      </c>
      <c r="C8" s="14"/>
      <c r="D8" s="37"/>
      <c r="E8" s="68"/>
      <c r="F8" s="69"/>
      <c r="G8" s="38"/>
      <c r="H8" s="38" t="str">
        <f t="shared" ref="H8:H6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61</v>
      </c>
      <c r="C9" s="15" t="s">
        <v>98</v>
      </c>
      <c r="D9" s="39">
        <v>0.3</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65</v>
      </c>
      <c r="C10" s="15" t="s">
        <v>99</v>
      </c>
      <c r="D10" s="39">
        <v>0</v>
      </c>
      <c r="E10" s="70">
        <f ca="1">プロジェクトの開始</f>
        <v>45093</v>
      </c>
      <c r="F10" s="70">
        <f ca="1">E10+2</f>
        <v>45095</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67</v>
      </c>
      <c r="C11" s="15" t="s">
        <v>100</v>
      </c>
      <c r="D11" s="39">
        <v>0.5</v>
      </c>
      <c r="E11" s="70">
        <f ca="1">プロジェクトの開始</f>
        <v>45093</v>
      </c>
      <c r="F11" s="70">
        <f ca="1">E11+4</f>
        <v>45097</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54</v>
      </c>
      <c r="C12" s="15" t="s">
        <v>101</v>
      </c>
      <c r="D12" s="39">
        <v>0.4</v>
      </c>
      <c r="E12" s="70">
        <f ca="1">プロジェクトの開始</f>
        <v>45093</v>
      </c>
      <c r="F12" s="70">
        <f ca="1">E12+5</f>
        <v>45098</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102</v>
      </c>
      <c r="C13" s="15" t="s">
        <v>103</v>
      </c>
      <c r="D13" s="39">
        <v>0</v>
      </c>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56</v>
      </c>
      <c r="C14" s="15" t="s">
        <v>104</v>
      </c>
      <c r="D14" s="39">
        <v>0.4</v>
      </c>
      <c r="E14" s="70">
        <f ca="1">E10+1</f>
        <v>45094</v>
      </c>
      <c r="F14" s="70">
        <f ca="1">E14+2</f>
        <v>45096</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40</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85</v>
      </c>
      <c r="C16" s="17"/>
      <c r="D16" s="42">
        <v>0.7</v>
      </c>
      <c r="E16" s="73">
        <f ca="1">E14-5</f>
        <v>45089</v>
      </c>
      <c r="F16" s="73">
        <f ca="1">E16+6</f>
        <v>45095</v>
      </c>
      <c r="G16" s="38"/>
      <c r="H16" s="38">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86</v>
      </c>
      <c r="C17" s="17"/>
      <c r="D17" s="42">
        <v>1</v>
      </c>
      <c r="E17" s="73">
        <f ca="1">E16+1</f>
        <v>45090</v>
      </c>
      <c r="F17" s="73">
        <f ca="1">E17+5</f>
        <v>45095</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87</v>
      </c>
      <c r="C18" s="17"/>
      <c r="D18" s="42">
        <v>0.5</v>
      </c>
      <c r="E18" s="73">
        <f ca="1">E17</f>
        <v>45090</v>
      </c>
      <c r="F18" s="73">
        <f ca="1">E18+3</f>
        <v>45093</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88</v>
      </c>
      <c r="C19" s="17"/>
      <c r="D19" s="42">
        <v>0.05</v>
      </c>
      <c r="E19" s="73">
        <f ca="1">E18+4</f>
        <v>45094</v>
      </c>
      <c r="F19" s="73">
        <f ca="1">E19+4</f>
        <v>45098</v>
      </c>
      <c r="G19" s="38"/>
      <c r="H19" s="38">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89</v>
      </c>
      <c r="C20" s="17"/>
      <c r="D20" s="42">
        <v>0</v>
      </c>
      <c r="E20" s="73">
        <f ca="1">E19</f>
        <v>45094</v>
      </c>
      <c r="F20" s="73">
        <f t="shared" ref="F20:F22" ca="1" si="6">E20+2</f>
        <v>45096</v>
      </c>
      <c r="G20" s="38"/>
      <c r="H20" s="38">
        <f t="shared" ca="1" si="5"/>
        <v>3</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90</v>
      </c>
      <c r="C21" s="17"/>
      <c r="D21" s="42">
        <v>0.7</v>
      </c>
      <c r="E21" s="73">
        <f ca="1">E17</f>
        <v>45090</v>
      </c>
      <c r="F21" s="73">
        <f ca="1">E21+2</f>
        <v>45092</v>
      </c>
      <c r="G21" s="38"/>
      <c r="H21" s="38"/>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91</v>
      </c>
      <c r="C22" s="17"/>
      <c r="D22" s="42">
        <v>0.8</v>
      </c>
      <c r="E22" s="73">
        <f ca="1">E21</f>
        <v>45090</v>
      </c>
      <c r="F22" s="73">
        <f t="shared" ca="1" si="6"/>
        <v>45092</v>
      </c>
      <c r="G22" s="38"/>
      <c r="H22" s="38"/>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3" t="s">
        <v>92</v>
      </c>
      <c r="C23" s="17"/>
      <c r="D23" s="42">
        <v>0.6</v>
      </c>
      <c r="E23" s="73">
        <f ca="1">E17</f>
        <v>45090</v>
      </c>
      <c r="F23" s="73">
        <f ca="1">E23+3</f>
        <v>45093</v>
      </c>
      <c r="G23" s="38"/>
      <c r="H23" s="38"/>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3" t="s">
        <v>93</v>
      </c>
      <c r="C24" s="17"/>
      <c r="D24" s="42">
        <v>0.6</v>
      </c>
      <c r="E24" s="73">
        <f ca="1">E18+4</f>
        <v>45094</v>
      </c>
      <c r="F24" s="73">
        <f ca="1">E24+3</f>
        <v>45097</v>
      </c>
      <c r="G24" s="38"/>
      <c r="H24" s="3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3" t="s">
        <v>94</v>
      </c>
      <c r="C25" s="17"/>
      <c r="D25" s="42">
        <v>0</v>
      </c>
      <c r="E25" s="73">
        <f t="shared" ref="E25:E27" ca="1" si="7">E19</f>
        <v>45094</v>
      </c>
      <c r="F25" s="73">
        <f t="shared" ref="F25:F26" ca="1" si="8">E25+3</f>
        <v>45097</v>
      </c>
      <c r="G25" s="38"/>
      <c r="H25" s="3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3" t="s">
        <v>95</v>
      </c>
      <c r="C26" s="17"/>
      <c r="D26" s="42">
        <v>0</v>
      </c>
      <c r="E26" s="73">
        <f t="shared" ca="1" si="7"/>
        <v>45094</v>
      </c>
      <c r="F26" s="73">
        <f t="shared" ca="1" si="8"/>
        <v>45097</v>
      </c>
      <c r="G26" s="38"/>
      <c r="H26" s="3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3" t="s">
        <v>96</v>
      </c>
      <c r="C27" s="17"/>
      <c r="D27" s="42">
        <v>0.3</v>
      </c>
      <c r="E27" s="73">
        <f t="shared" ca="1" si="7"/>
        <v>45090</v>
      </c>
      <c r="F27" s="73">
        <f ca="1">E27+6</f>
        <v>45096</v>
      </c>
      <c r="G27" s="38"/>
      <c r="H27" s="3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3" t="s">
        <v>97</v>
      </c>
      <c r="C28" s="17"/>
      <c r="D28" s="42">
        <v>0</v>
      </c>
      <c r="E28" s="73"/>
      <c r="F28" s="73"/>
      <c r="G28" s="38"/>
      <c r="H28" s="38"/>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3" t="s">
        <v>41</v>
      </c>
      <c r="C29" s="18"/>
      <c r="D29" s="44"/>
      <c r="E29" s="74"/>
      <c r="F29" s="75"/>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4" t="s">
        <v>61</v>
      </c>
      <c r="C30" s="19" t="s">
        <v>78</v>
      </c>
      <c r="D30" s="45">
        <v>0</v>
      </c>
      <c r="E30" s="76">
        <f ca="1">E9+M2223</f>
        <v>45093</v>
      </c>
      <c r="F30" s="76">
        <f ca="1">E30+5</f>
        <v>45098</v>
      </c>
      <c r="G30" s="38"/>
      <c r="H30" s="38">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4" t="s">
        <v>65</v>
      </c>
      <c r="C31" s="19" t="s">
        <v>79</v>
      </c>
      <c r="D31" s="45">
        <v>0.7</v>
      </c>
      <c r="E31" s="76">
        <f ca="1">E30+M2323</f>
        <v>45093</v>
      </c>
      <c r="F31" s="76">
        <f ca="1">E31+4</f>
        <v>45097</v>
      </c>
      <c r="G31" s="38"/>
      <c r="H31" s="38">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4" t="s">
        <v>67</v>
      </c>
      <c r="C32" s="19" t="s">
        <v>80</v>
      </c>
      <c r="D32" s="45">
        <v>0.7</v>
      </c>
      <c r="E32" s="76">
        <f ca="1">E31+M253</f>
        <v>45093</v>
      </c>
      <c r="F32" s="76">
        <f ca="1">E32+5</f>
        <v>45098</v>
      </c>
      <c r="G32" s="38"/>
      <c r="H32" s="38">
        <f t="shared" ca="1" si="5"/>
        <v>6</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4" t="s">
        <v>54</v>
      </c>
      <c r="C33" s="19" t="s">
        <v>81</v>
      </c>
      <c r="D33" s="45">
        <v>0</v>
      </c>
      <c r="E33" s="76">
        <f ca="1">F32+1</f>
        <v>45099</v>
      </c>
      <c r="F33" s="76">
        <f ca="1">E33+4</f>
        <v>45103</v>
      </c>
      <c r="G33" s="38"/>
      <c r="H33" s="38">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4" t="s">
        <v>55</v>
      </c>
      <c r="C34" s="19" t="s">
        <v>82</v>
      </c>
      <c r="D34" s="45">
        <v>0</v>
      </c>
      <c r="E34" s="76">
        <f ca="1">E30</f>
        <v>45093</v>
      </c>
      <c r="F34" s="76">
        <f ca="1">E34+4</f>
        <v>45097</v>
      </c>
      <c r="G34" s="38"/>
      <c r="H34" s="38">
        <f t="shared" ca="1" si="5"/>
        <v>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4" t="s">
        <v>56</v>
      </c>
      <c r="C35" s="19" t="s">
        <v>83</v>
      </c>
      <c r="D35" s="45">
        <v>0</v>
      </c>
      <c r="E35" s="76"/>
      <c r="F35" s="76"/>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56</v>
      </c>
      <c r="C36" s="19" t="s">
        <v>84</v>
      </c>
      <c r="D36" s="45">
        <v>0</v>
      </c>
      <c r="E36" s="76">
        <f ca="1">E32</f>
        <v>45093</v>
      </c>
      <c r="F36" s="76">
        <f ca="1">E36+4</f>
        <v>45097</v>
      </c>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t="s">
        <v>11</v>
      </c>
      <c r="B37" s="46" t="s">
        <v>42</v>
      </c>
      <c r="C37" s="20"/>
      <c r="D37" s="47"/>
      <c r="E37" s="77"/>
      <c r="F37" s="78"/>
      <c r="G37" s="38"/>
      <c r="H37" s="38"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5" t="s">
        <v>61</v>
      </c>
      <c r="C38" s="21" t="s">
        <v>62</v>
      </c>
      <c r="D38" s="48">
        <v>0.3</v>
      </c>
      <c r="E38" s="79">
        <v>45092</v>
      </c>
      <c r="F38" s="79" t="s">
        <v>21</v>
      </c>
      <c r="G38" s="38"/>
      <c r="H38" s="3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5" t="s">
        <v>61</v>
      </c>
      <c r="C39" s="21" t="s">
        <v>63</v>
      </c>
      <c r="D39" s="48"/>
      <c r="E39" s="79" t="s">
        <v>21</v>
      </c>
      <c r="F39" s="79" t="s">
        <v>21</v>
      </c>
      <c r="G39" s="38"/>
      <c r="H39" s="38"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5" t="s">
        <v>61</v>
      </c>
      <c r="C40" s="21" t="s">
        <v>64</v>
      </c>
      <c r="D40" s="48"/>
      <c r="E40" s="79" t="s">
        <v>21</v>
      </c>
      <c r="F40" s="79" t="s">
        <v>21</v>
      </c>
      <c r="G40" s="38"/>
      <c r="H40" s="38"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5" t="s">
        <v>65</v>
      </c>
      <c r="C41" s="21" t="s">
        <v>66</v>
      </c>
      <c r="D41" s="48">
        <v>0.3</v>
      </c>
      <c r="E41" s="79">
        <v>45092</v>
      </c>
      <c r="F41" s="79" t="s">
        <v>21</v>
      </c>
      <c r="G41" s="38"/>
      <c r="H41" s="38" t="e">
        <f t="shared" si="5"/>
        <v>#VALUE!</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25" t="s">
        <v>67</v>
      </c>
      <c r="C42" s="21" t="s">
        <v>68</v>
      </c>
      <c r="D42" s="48">
        <v>1</v>
      </c>
      <c r="E42" s="79">
        <v>45092</v>
      </c>
      <c r="F42" s="79">
        <v>45092</v>
      </c>
      <c r="G42" s="38"/>
      <c r="H42" s="38">
        <f t="shared" si="5"/>
        <v>1</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25" t="s">
        <v>54</v>
      </c>
      <c r="C43" s="21" t="s">
        <v>69</v>
      </c>
      <c r="D43" s="48">
        <v>0.5</v>
      </c>
      <c r="E43" s="79">
        <v>45093</v>
      </c>
      <c r="F43" s="79">
        <v>45096</v>
      </c>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25" t="s">
        <v>54</v>
      </c>
      <c r="C44" s="21" t="s">
        <v>70</v>
      </c>
      <c r="D44" s="48">
        <v>0.3</v>
      </c>
      <c r="E44" s="79">
        <v>45093</v>
      </c>
      <c r="F44" s="79">
        <v>45096</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25" t="s">
        <v>54</v>
      </c>
      <c r="C45" s="21" t="s">
        <v>71</v>
      </c>
      <c r="D45" s="48">
        <v>0.3</v>
      </c>
      <c r="E45" s="79">
        <v>45093</v>
      </c>
      <c r="F45" s="79">
        <v>45096</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25" t="s">
        <v>55</v>
      </c>
      <c r="C46" s="21" t="s">
        <v>72</v>
      </c>
      <c r="D46" s="48"/>
      <c r="E46" s="79"/>
      <c r="F46" s="79"/>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25" t="s">
        <v>55</v>
      </c>
      <c r="C47" s="21" t="s">
        <v>73</v>
      </c>
      <c r="D47" s="48"/>
      <c r="E47" s="79"/>
      <c r="F47" s="79"/>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25" t="s">
        <v>55</v>
      </c>
      <c r="C48" s="21" t="s">
        <v>74</v>
      </c>
      <c r="D48" s="48"/>
      <c r="E48" s="79"/>
      <c r="F48" s="79"/>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25" t="s">
        <v>56</v>
      </c>
      <c r="C49" s="21" t="s">
        <v>75</v>
      </c>
      <c r="D49" s="48"/>
      <c r="E49" s="79"/>
      <c r="F49" s="79"/>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25" t="s">
        <v>76</v>
      </c>
      <c r="C50" s="21" t="s">
        <v>77</v>
      </c>
      <c r="D50" s="48"/>
      <c r="E50" s="79"/>
      <c r="F50" s="79"/>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t="s">
        <v>12</v>
      </c>
      <c r="B51" s="88" t="s">
        <v>43</v>
      </c>
      <c r="C51" s="85"/>
      <c r="D51" s="86"/>
      <c r="E51" s="87"/>
      <c r="F51" s="87"/>
      <c r="G51" s="38"/>
      <c r="H51" s="38" t="str">
        <f t="shared" si="5"/>
        <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8"/>
      <c r="B52" s="89" t="s">
        <v>44</v>
      </c>
      <c r="C52" s="92" t="s">
        <v>45</v>
      </c>
      <c r="D52" s="90">
        <v>0.2</v>
      </c>
      <c r="E52" s="91">
        <v>45092</v>
      </c>
      <c r="F52" s="91">
        <v>45099</v>
      </c>
      <c r="G52" s="38"/>
      <c r="H52" s="38"/>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4">
      <c r="A53" s="8"/>
      <c r="B53" s="89" t="s">
        <v>44</v>
      </c>
      <c r="C53" s="92" t="s">
        <v>46</v>
      </c>
      <c r="D53" s="90">
        <v>0.2</v>
      </c>
      <c r="E53" s="91">
        <v>45092</v>
      </c>
      <c r="F53" s="91">
        <v>45099</v>
      </c>
      <c r="G53" s="38"/>
      <c r="H53" s="38"/>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4">
      <c r="A54" s="8"/>
      <c r="B54" s="89" t="s">
        <v>47</v>
      </c>
      <c r="C54" s="92" t="s">
        <v>48</v>
      </c>
      <c r="D54" s="90">
        <v>1</v>
      </c>
      <c r="E54" s="91">
        <v>45092</v>
      </c>
      <c r="F54" s="91">
        <v>45093</v>
      </c>
      <c r="G54" s="38"/>
      <c r="H54" s="38"/>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4">
      <c r="A55" s="8"/>
      <c r="B55" s="89" t="s">
        <v>49</v>
      </c>
      <c r="C55" s="92" t="s">
        <v>50</v>
      </c>
      <c r="D55" s="90">
        <v>1</v>
      </c>
      <c r="E55" s="91">
        <v>45093</v>
      </c>
      <c r="F55" s="91">
        <v>45093</v>
      </c>
      <c r="G55" s="38"/>
      <c r="H55" s="38"/>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4">
      <c r="A56" s="8"/>
      <c r="B56" s="89" t="s">
        <v>54</v>
      </c>
      <c r="C56" s="92" t="s">
        <v>59</v>
      </c>
      <c r="D56" s="90">
        <v>0.8</v>
      </c>
      <c r="E56" s="91">
        <v>45093</v>
      </c>
      <c r="F56" s="91">
        <v>45096</v>
      </c>
      <c r="G56" s="38"/>
      <c r="H56" s="38"/>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4">
      <c r="A57" s="8"/>
      <c r="B57" s="89" t="s">
        <v>54</v>
      </c>
      <c r="C57" s="92" t="s">
        <v>51</v>
      </c>
      <c r="D57" s="90">
        <v>0.8</v>
      </c>
      <c r="E57" s="91">
        <v>45093</v>
      </c>
      <c r="F57" s="91">
        <v>45096</v>
      </c>
      <c r="G57" s="38"/>
      <c r="H57" s="38"/>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4">
      <c r="A58" s="8"/>
      <c r="B58" s="89" t="s">
        <v>55</v>
      </c>
      <c r="C58" s="92" t="s">
        <v>60</v>
      </c>
      <c r="D58" s="90">
        <v>0.8</v>
      </c>
      <c r="E58" s="91">
        <v>45097</v>
      </c>
      <c r="F58" s="91">
        <v>45099</v>
      </c>
      <c r="G58" s="38"/>
      <c r="H58" s="38"/>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x14ac:dyDescent="0.4">
      <c r="A59" s="8"/>
      <c r="B59" s="89" t="s">
        <v>55</v>
      </c>
      <c r="C59" s="92" t="s">
        <v>52</v>
      </c>
      <c r="D59" s="90">
        <v>0.8</v>
      </c>
      <c r="E59" s="91">
        <v>45093</v>
      </c>
      <c r="F59" s="91">
        <v>45100</v>
      </c>
      <c r="G59" s="38"/>
      <c r="H59" s="38"/>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x14ac:dyDescent="0.4">
      <c r="A60" s="8"/>
      <c r="B60" s="89" t="s">
        <v>56</v>
      </c>
      <c r="C60" s="92" t="s">
        <v>53</v>
      </c>
      <c r="D60" s="90">
        <v>0.5</v>
      </c>
      <c r="E60" s="91">
        <v>45097</v>
      </c>
      <c r="F60" s="91">
        <v>45100</v>
      </c>
      <c r="G60" s="38"/>
      <c r="H60" s="38"/>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x14ac:dyDescent="0.4">
      <c r="A61" s="9" t="s">
        <v>13</v>
      </c>
      <c r="B61" s="49" t="s">
        <v>16</v>
      </c>
      <c r="C61" s="50"/>
      <c r="D61" s="51"/>
      <c r="E61" s="80"/>
      <c r="F61" s="81"/>
      <c r="G61" s="52"/>
      <c r="H61" s="52" t="str">
        <f t="shared" si="5"/>
        <v/>
      </c>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row>
    <row r="62" spans="1:64" ht="30" customHeight="1" x14ac:dyDescent="0.35">
      <c r="G62" s="3"/>
    </row>
    <row r="63" spans="1:64" ht="30" customHeight="1" x14ac:dyDescent="0.35">
      <c r="C63" s="53"/>
      <c r="F63" s="54"/>
    </row>
    <row r="64" spans="1:64" ht="30" customHeight="1" x14ac:dyDescent="0.35">
      <c r="C64"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8 D51:D61 D37 D29">
    <cfRule type="dataBar" priority="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1">
    <cfRule type="expression" dxfId="2" priority="38">
      <formula>AND(TODAY()&gt;=I$5,TODAY()&lt;J$5)</formula>
    </cfRule>
  </conditionalFormatting>
  <conditionalFormatting sqref="I7:BL61">
    <cfRule type="expression" dxfId="1" priority="32">
      <formula>AND(タスク_開始&lt;=I$5,ROUNDDOWN((タスク_終了-タスク_開始+1)*タスク_進捗状況,0)+タスク_開始-1&gt;=I$5)</formula>
    </cfRule>
    <cfRule type="expression" dxfId="0" priority="33" stopIfTrue="1">
      <formula>AND(タスク_終了&gt;=I$5,タスク_開始&lt;J$5)</formula>
    </cfRule>
  </conditionalFormatting>
  <conditionalFormatting sqref="D38:D50">
    <cfRule type="dataBar" priority="5">
      <dataBar>
        <cfvo type="num" val="0"/>
        <cfvo type="num" val="1"/>
        <color theme="0" tint="-0.249977111117893"/>
      </dataBar>
      <extLst>
        <ext xmlns:x14="http://schemas.microsoft.com/office/spreadsheetml/2009/9/main" uri="{B025F937-C7B1-47D3-B67F-A62EFF666E3E}">
          <x14:id>{C257527E-7D38-4E5D-80D0-E9605BF25D80}</x14:id>
        </ext>
      </extLst>
    </cfRule>
  </conditionalFormatting>
  <conditionalFormatting sqref="D30:D33 D35:D36">
    <cfRule type="dataBar" priority="4">
      <dataBar>
        <cfvo type="num" val="0"/>
        <cfvo type="num" val="1"/>
        <color theme="0" tint="-0.249977111117893"/>
      </dataBar>
      <extLst>
        <ext xmlns:x14="http://schemas.microsoft.com/office/spreadsheetml/2009/9/main" uri="{B025F937-C7B1-47D3-B67F-A62EFF666E3E}">
          <x14:id>{0CE0120B-633D-4593-9995-6FB3C6038B6E}</x14:id>
        </ext>
      </extLst>
    </cfRule>
  </conditionalFormatting>
  <conditionalFormatting sqref="D34">
    <cfRule type="dataBar" priority="3">
      <dataBar>
        <cfvo type="num" val="0"/>
        <cfvo type="num" val="1"/>
        <color theme="0" tint="-0.249977111117893"/>
      </dataBar>
      <extLst>
        <ext xmlns:x14="http://schemas.microsoft.com/office/spreadsheetml/2009/9/main" uri="{B025F937-C7B1-47D3-B67F-A62EFF666E3E}">
          <x14:id>{1F456CFE-0334-4389-93D6-2CA3034C9FC7}</x14:id>
        </ext>
      </extLst>
    </cfRule>
  </conditionalFormatting>
  <conditionalFormatting sqref="D15:D28">
    <cfRule type="dataBar" priority="2">
      <dataBar>
        <cfvo type="num" val="0"/>
        <cfvo type="num" val="1"/>
        <color theme="0" tint="-0.249977111117893"/>
      </dataBar>
      <extLst>
        <ext xmlns:x14="http://schemas.microsoft.com/office/spreadsheetml/2009/9/main" uri="{B025F937-C7B1-47D3-B67F-A62EFF666E3E}">
          <x14:id>{14A0670C-A51C-4F32-AB4A-D8097C78202F}</x14:id>
        </ext>
      </extLst>
    </cfRule>
  </conditionalFormatting>
  <conditionalFormatting sqref="D9:D14">
    <cfRule type="dataBar" priority="1">
      <dataBar>
        <cfvo type="num" val="0"/>
        <cfvo type="num" val="1"/>
        <color theme="0" tint="-0.249977111117893"/>
      </dataBar>
      <extLst>
        <ext xmlns:x14="http://schemas.microsoft.com/office/spreadsheetml/2009/9/main" uri="{B025F937-C7B1-47D3-B67F-A62EFF666E3E}">
          <x14:id>{6D006A46-9D82-4630-A8FD-8329AA6F638B}</x14:id>
        </ext>
      </extLst>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6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D51:D61 D37 D29</xm:sqref>
        </x14:conditionalFormatting>
        <x14:conditionalFormatting xmlns:xm="http://schemas.microsoft.com/office/excel/2006/main">
          <x14:cfRule type="dataBar" id="{C257527E-7D38-4E5D-80D0-E9605BF25D80}">
            <x14:dataBar minLength="0" maxLength="100" gradient="0">
              <x14:cfvo type="num">
                <xm:f>0</xm:f>
              </x14:cfvo>
              <x14:cfvo type="num">
                <xm:f>1</xm:f>
              </x14:cfvo>
              <x14:negativeFillColor rgb="FFFF0000"/>
              <x14:axisColor rgb="FF000000"/>
            </x14:dataBar>
          </x14:cfRule>
          <xm:sqref>D38:D50</xm:sqref>
        </x14:conditionalFormatting>
        <x14:conditionalFormatting xmlns:xm="http://schemas.microsoft.com/office/excel/2006/main">
          <x14:cfRule type="dataBar" id="{0CE0120B-633D-4593-9995-6FB3C6038B6E}">
            <x14:dataBar minLength="0" maxLength="100" gradient="0">
              <x14:cfvo type="num">
                <xm:f>0</xm:f>
              </x14:cfvo>
              <x14:cfvo type="num">
                <xm:f>1</xm:f>
              </x14:cfvo>
              <x14:negativeFillColor rgb="FFFF0000"/>
              <x14:axisColor rgb="FF000000"/>
            </x14:dataBar>
          </x14:cfRule>
          <xm:sqref>D30:D33 D35:D36</xm:sqref>
        </x14:conditionalFormatting>
        <x14:conditionalFormatting xmlns:xm="http://schemas.microsoft.com/office/excel/2006/main">
          <x14:cfRule type="dataBar" id="{1F456CFE-0334-4389-93D6-2CA3034C9FC7}">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4A0670C-A51C-4F32-AB4A-D8097C78202F}">
            <x14:dataBar minLength="0" maxLength="100" gradient="0">
              <x14:cfvo type="num">
                <xm:f>0</xm:f>
              </x14:cfvo>
              <x14:cfvo type="num">
                <xm:f>1</xm:f>
              </x14:cfvo>
              <x14:negativeFillColor rgb="FFFF0000"/>
              <x14:axisColor rgb="FF000000"/>
            </x14:dataBar>
          </x14:cfRule>
          <xm:sqref>D15:D28</xm:sqref>
        </x14:conditionalFormatting>
        <x14:conditionalFormatting xmlns:xm="http://schemas.microsoft.com/office/excel/2006/main">
          <x14:cfRule type="dataBar" id="{6D006A46-9D82-4630-A8FD-8329AA6F638B}">
            <x14:dataBar minLength="0" maxLength="100" gradient="0">
              <x14:cfvo type="num">
                <xm:f>0</xm:f>
              </x14:cfvo>
              <x14:cfvo type="num">
                <xm:f>1</xm:f>
              </x14:cfvo>
              <x14:negativeFillColor rgb="FFFF0000"/>
              <x14:axisColor rgb="FF000000"/>
            </x14:dataBar>
          </x14:cfRule>
          <xm:sqref>D9:D14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24</v>
      </c>
      <c r="B2" s="58"/>
    </row>
    <row r="3" spans="1:2" s="62" customFormat="1" ht="27" customHeight="1" x14ac:dyDescent="0.35">
      <c r="A3" s="60" t="s">
        <v>25</v>
      </c>
      <c r="B3" s="61"/>
    </row>
    <row r="4" spans="1:2" s="64" customFormat="1" ht="26.5" x14ac:dyDescent="0.55000000000000004">
      <c r="A4" s="63" t="s">
        <v>26</v>
      </c>
    </row>
    <row r="5" spans="1:2" ht="60" customHeight="1" x14ac:dyDescent="0.3">
      <c r="A5" s="65" t="s">
        <v>27</v>
      </c>
    </row>
    <row r="6" spans="1:2" ht="26.25" customHeight="1" x14ac:dyDescent="0.3">
      <c r="A6" s="63" t="s">
        <v>28</v>
      </c>
    </row>
    <row r="7" spans="1:2" s="56" customFormat="1" ht="205" customHeight="1" x14ac:dyDescent="0.35">
      <c r="A7" s="66" t="s">
        <v>38</v>
      </c>
    </row>
    <row r="8" spans="1:2" s="64" customFormat="1" ht="26.5" x14ac:dyDescent="0.55000000000000004">
      <c r="A8" s="63" t="s">
        <v>29</v>
      </c>
    </row>
    <row r="9" spans="1:2" ht="45" x14ac:dyDescent="0.3">
      <c r="A9" s="65" t="s">
        <v>30</v>
      </c>
    </row>
    <row r="10" spans="1:2" s="56" customFormat="1" ht="28" customHeight="1" x14ac:dyDescent="0.35">
      <c r="A10" s="67" t="s">
        <v>31</v>
      </c>
    </row>
    <row r="11" spans="1:2" s="64" customFormat="1" ht="26.5" x14ac:dyDescent="0.55000000000000004">
      <c r="A11" s="63" t="s">
        <v>32</v>
      </c>
    </row>
    <row r="12" spans="1:2" ht="30" x14ac:dyDescent="0.3">
      <c r="A12" s="65" t="s">
        <v>33</v>
      </c>
    </row>
    <row r="13" spans="1:2" s="56" customFormat="1" ht="28" customHeight="1" x14ac:dyDescent="0.35">
      <c r="A13" s="67" t="s">
        <v>34</v>
      </c>
    </row>
    <row r="14" spans="1:2" s="64" customFormat="1" ht="26.5" x14ac:dyDescent="0.55000000000000004">
      <c r="A14" s="63" t="s">
        <v>35</v>
      </c>
    </row>
    <row r="15" spans="1:2" ht="64.5" customHeight="1" x14ac:dyDescent="0.3">
      <c r="A15" s="65" t="s">
        <v>36</v>
      </c>
    </row>
    <row r="16" spans="1:2" ht="45" x14ac:dyDescent="0.3">
      <c r="A16" s="65" t="s">
        <v>37</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2023-06-16T08:07:47Z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