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95885EB8-4811-4FFF-BF0D-1DF76EC1B0A8}" xr6:coauthVersionLast="46"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9" i="11" s="1"/>
  <c r="F29" i="11" s="1"/>
  <c r="E30" i="11" s="1"/>
  <c r="F30" i="11" l="1"/>
  <c r="H30" i="11" s="1"/>
  <c r="E31" i="11"/>
  <c r="F9" i="11"/>
  <c r="E10" i="11" s="1"/>
  <c r="I5" i="11"/>
  <c r="I6" i="11" s="1"/>
  <c r="H51" i="11"/>
  <c r="H41" i="11"/>
  <c r="H39" i="11"/>
  <c r="H38" i="11"/>
  <c r="H37" i="11"/>
  <c r="H36" i="11"/>
  <c r="H34" i="11"/>
  <c r="H29" i="11"/>
  <c r="H28" i="11"/>
  <c r="H15" i="11"/>
  <c r="H8" i="11"/>
  <c r="H9" i="11" l="1"/>
  <c r="F31" i="11"/>
  <c r="E33" i="11"/>
  <c r="F10" i="11"/>
  <c r="E11" i="11" s="1"/>
  <c r="E14" i="11"/>
  <c r="E16" i="11" l="1"/>
  <c r="H35" i="11"/>
  <c r="F33" i="11"/>
  <c r="H33" i="11" s="1"/>
  <c r="H10" i="11"/>
  <c r="E32" i="11"/>
  <c r="H31" i="11"/>
  <c r="F14" i="11"/>
  <c r="H14" i="11" s="1"/>
  <c r="F11" i="11"/>
  <c r="E12" i="11" s="1"/>
  <c r="J5" i="11"/>
  <c r="E17" i="11" l="1"/>
  <c r="E18" i="11" s="1"/>
  <c r="E19" i="11" s="1"/>
  <c r="F19" i="11" s="1"/>
  <c r="F16" i="11"/>
  <c r="H16" i="11" s="1"/>
  <c r="K5" i="11"/>
  <c r="F17" i="11" l="1"/>
  <c r="E23" i="11"/>
  <c r="F23" i="11" s="1"/>
  <c r="E21" i="11"/>
  <c r="F21" i="11" s="1"/>
  <c r="E22" i="11"/>
  <c r="F22" i="11" s="1"/>
  <c r="L5" i="11"/>
  <c r="E26" i="11" l="1"/>
  <c r="F26" i="11" s="1"/>
  <c r="E27" i="11"/>
  <c r="F27" i="11" s="1"/>
  <c r="M5" i="11"/>
  <c r="N5" i="11" l="1"/>
  <c r="O5" i="11" l="1"/>
  <c r="P5" i="11" l="1"/>
  <c r="P6" i="11" s="1"/>
  <c r="O6" i="11"/>
  <c r="N6" i="11"/>
  <c r="M6" i="11"/>
  <c r="L6" i="11"/>
  <c r="K6" i="11"/>
  <c r="J6" i="11"/>
  <c r="I4" i="11"/>
  <c r="F32" i="11" l="1"/>
  <c r="H32" i="11" s="1"/>
  <c r="H17" i="11"/>
  <c r="H11" i="11"/>
  <c r="F12" i="11"/>
  <c r="H12" i="11" s="1"/>
  <c r="P4" i="11"/>
  <c r="Q5" i="11"/>
  <c r="R5" i="11" l="1"/>
  <c r="E20" i="11" l="1"/>
  <c r="E24" i="11"/>
  <c r="S5" i="11"/>
  <c r="F24" i="11" l="1"/>
  <c r="F25" i="11" s="1"/>
  <c r="E25" i="11"/>
  <c r="F20" i="1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<sst xmlns="http://schemas.openxmlformats.org/spreadsheetml/2006/main" count="117" uniqueCount="83">
  <si>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</si>
  <si>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</si>
  <si>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</si>
  <si>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</si>
  <si>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</si>
  <si>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</si>
  <si>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</si>
  <si>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</si>
  <si>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</si>
  <si>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</si>
  <si>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</si>
  <si>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</si>
  <si>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</si>
  <si>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</si>
  <si>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</si>
  <si>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</si>
  <si>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</si>
  <si>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</si>
  <si>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</si>
  <si>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</si>
  <si>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</si>
  <si>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</si>
  <si>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</si>
  <si>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</si>
  <si>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</si>
  <si>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</si>
  <si>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</si>
  <si>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</si>
  <si>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</si>
  <si>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</si>
  <si>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</si>
  <si>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</si>
  <si>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</si>
  <si>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</si>
  <si>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</si>
  <si>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</si>
  <si>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</si>
  <si>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</si>
  <si>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</si>
  <si>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</si>
  <si>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</si>
  <si>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</si>
  <si>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</si>
  <si>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</si>
  <si>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</si>
  <si>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</si>
  <si>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</si>
  <si>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</si>
  <si>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</si>
  <si>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</si>
  <si>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</si>
  <si>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</si>
  <si>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</si>
  <si>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</si>
  <si>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</si>
  <si>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</si>
  <si>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</si>
  <si>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</si>
  <si>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</si>
  <si>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</si>
  <si>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</si>
  <si>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</si>
  <si>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</si>
  <si>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</si>
  <si>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</si>
  <si>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</si>
  <si>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</si>
  <si>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</si>
  <si>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</si>
  <si>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</si>
  <si>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</si>
  <si>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</si>
  <si>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</si>
  <si>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</si>
  <si>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</si>
  <si>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new.js</t>
    <phoneticPr fontId="29"/>
  </si>
  <si>
    <t>login.css</t>
  </si>
  <si>
    <t>Servlet</t>
    <phoneticPr fontId="29"/>
  </si>
  <si>
    <t>dao</t>
    <phoneticPr fontId="29"/>
  </si>
  <si>
    <t>model</t>
    <phoneticPr fontId="29"/>
  </si>
  <si>
    <t>title.css</t>
    <phoneticPr fontId="29"/>
  </si>
  <si>
    <t>i</t>
    <phoneticPr fontId="29"/>
  </si>
  <si>
    <t>time.js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</si>
</sst>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54" zoomScaleNormal="55" zoomScalePageLayoutView="70" workbookViewId="0">
      <pane ySplit="6" topLeftCell="A16" activePane="bottomLeft" state="frozen"/>
      <selection pane="bottomLeft" activeCell="F26" sqref="F26"/>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6"/>
      <c r="D1" s="27"/>
      <c r="E1" s="28"/>
      <c r="F1" s="29"/>
      <c r="H1" s="27"/>
      <c r="I1" s="30" t="s">
        <v>29</v>
      </c>
    </row>
    <row r="2" spans="1:64" ht="30" customHeight="1" x14ac:dyDescent="0.45">
      <c r="A2" s="8" t="s">
        <v>1</v>
      </c>
      <c r="B2" s="12" t="s">
        <v>14</v>
      </c>
      <c r="I2" s="31" t="s">
        <v>30</v>
      </c>
    </row>
    <row r="3" spans="1:64" ht="30" customHeight="1" x14ac:dyDescent="0.35">
      <c r="A3" s="8" t="s">
        <v>2</v>
      </c>
      <c r="B3" s="13" t="s">
        <v>15</v>
      </c>
      <c r="C3" s="92" t="s">
        <v>22</v>
      </c>
      <c r="D3" s="93"/>
      <c r="E3" s="97">
        <f ca="1">TODAY()</f>
        <v>45099</v>
      </c>
      <c r="F3" s="97"/>
    </row>
    <row r="4" spans="1:64" ht="30" customHeight="1" x14ac:dyDescent="0.35">
      <c r="A4" s="9" t="s">
        <v>3</v>
      </c>
      <c r="C4" s="92" t="s">
        <v>23</v>
      </c>
      <c r="D4" s="93"/>
      <c r="E4" s="4">
        <v>1</v>
      </c>
      <c r="I4" s="94">
        <f ca="1">I5</f>
        <v>45096</v>
      </c>
      <c r="J4" s="95"/>
      <c r="K4" s="95"/>
      <c r="L4" s="95"/>
      <c r="M4" s="95"/>
      <c r="N4" s="95"/>
      <c r="O4" s="96"/>
      <c r="P4" s="94">
        <f ca="1">P5</f>
        <v>45103</v>
      </c>
      <c r="Q4" s="95"/>
      <c r="R4" s="95"/>
      <c r="S4" s="95"/>
      <c r="T4" s="95"/>
      <c r="U4" s="95"/>
      <c r="V4" s="96"/>
      <c r="W4" s="94">
        <f ca="1">W5</f>
        <v>45110</v>
      </c>
      <c r="X4" s="95"/>
      <c r="Y4" s="95"/>
      <c r="Z4" s="95"/>
      <c r="AA4" s="95"/>
      <c r="AB4" s="95"/>
      <c r="AC4" s="96"/>
      <c r="AD4" s="94">
        <f ca="1">AD5</f>
        <v>45117</v>
      </c>
      <c r="AE4" s="95"/>
      <c r="AF4" s="95"/>
      <c r="AG4" s="95"/>
      <c r="AH4" s="95"/>
      <c r="AI4" s="95"/>
      <c r="AJ4" s="96"/>
      <c r="AK4" s="94">
        <f ca="1">AK5</f>
        <v>45124</v>
      </c>
      <c r="AL4" s="95"/>
      <c r="AM4" s="95"/>
      <c r="AN4" s="95"/>
      <c r="AO4" s="95"/>
      <c r="AP4" s="95"/>
      <c r="AQ4" s="96"/>
      <c r="AR4" s="94">
        <f ca="1">AR5</f>
        <v>45131</v>
      </c>
      <c r="AS4" s="95"/>
      <c r="AT4" s="95"/>
      <c r="AU4" s="95"/>
      <c r="AV4" s="95"/>
      <c r="AW4" s="95"/>
      <c r="AX4" s="96"/>
      <c r="AY4" s="94">
        <f ca="1">AY5</f>
        <v>45138</v>
      </c>
      <c r="AZ4" s="95"/>
      <c r="BA4" s="95"/>
      <c r="BB4" s="95"/>
      <c r="BC4" s="95"/>
      <c r="BD4" s="95"/>
      <c r="BE4" s="96"/>
      <c r="BF4" s="94">
        <f ca="1">BF5</f>
        <v>45145</v>
      </c>
      <c r="BG4" s="95"/>
      <c r="BH4" s="95"/>
      <c r="BI4" s="95"/>
      <c r="BJ4" s="95"/>
      <c r="BK4" s="95"/>
      <c r="BL4" s="96"/>
    </row>
    <row r="5" spans="1:64" ht="15" customHeight="1" x14ac:dyDescent="0.35">
      <c r="A5" s="9" t="s">
        <v>4</v>
      </c>
      <c r="B5" s="25"/>
      <c r="C5" s="25"/>
      <c r="D5" s="25"/>
      <c r="E5" s="25"/>
      <c r="F5" s="25"/>
      <c r="G5" s="25"/>
      <c r="I5" s="81">
        <f ca="1">プロジェクトの開始-WEEKDAY(プロジェクトの開始,1)+2+7*(週表示-1)</f>
        <v>45096</v>
      </c>
      <c r="J5" s="82">
        <f ca="1">I5+1</f>
        <v>45097</v>
      </c>
      <c r="K5" s="82">
        <f t="shared" ref="K5:AX5" ca="1" si="0">J5+1</f>
        <v>45098</v>
      </c>
      <c r="L5" s="82">
        <f t="shared" ca="1" si="0"/>
        <v>45099</v>
      </c>
      <c r="M5" s="82">
        <f t="shared" ca="1" si="0"/>
        <v>45100</v>
      </c>
      <c r="N5" s="82">
        <f t="shared" ca="1" si="0"/>
        <v>45101</v>
      </c>
      <c r="O5" s="83">
        <f t="shared" ca="1" si="0"/>
        <v>45102</v>
      </c>
      <c r="P5" s="81">
        <f ca="1">O5+1</f>
        <v>45103</v>
      </c>
      <c r="Q5" s="82">
        <f ca="1">P5+1</f>
        <v>45104</v>
      </c>
      <c r="R5" s="82">
        <f t="shared" ca="1" si="0"/>
        <v>45105</v>
      </c>
      <c r="S5" s="82">
        <f t="shared" ca="1" si="0"/>
        <v>45106</v>
      </c>
      <c r="T5" s="82">
        <f t="shared" ca="1" si="0"/>
        <v>45107</v>
      </c>
      <c r="U5" s="82">
        <f t="shared" ca="1" si="0"/>
        <v>45108</v>
      </c>
      <c r="V5" s="83">
        <f t="shared" ca="1" si="0"/>
        <v>45109</v>
      </c>
      <c r="W5" s="81">
        <f ca="1">V5+1</f>
        <v>45110</v>
      </c>
      <c r="X5" s="82">
        <f ca="1">W5+1</f>
        <v>45111</v>
      </c>
      <c r="Y5" s="82">
        <f t="shared" ca="1" si="0"/>
        <v>45112</v>
      </c>
      <c r="Z5" s="82">
        <f t="shared" ca="1" si="0"/>
        <v>45113</v>
      </c>
      <c r="AA5" s="82">
        <f t="shared" ca="1" si="0"/>
        <v>45114</v>
      </c>
      <c r="AB5" s="82">
        <f t="shared" ca="1" si="0"/>
        <v>45115</v>
      </c>
      <c r="AC5" s="83">
        <f t="shared" ca="1" si="0"/>
        <v>45116</v>
      </c>
      <c r="AD5" s="81">
        <f ca="1">AC5+1</f>
        <v>45117</v>
      </c>
      <c r="AE5" s="82">
        <f ca="1">AD5+1</f>
        <v>45118</v>
      </c>
      <c r="AF5" s="82">
        <f t="shared" ca="1" si="0"/>
        <v>45119</v>
      </c>
      <c r="AG5" s="82">
        <f t="shared" ca="1" si="0"/>
        <v>45120</v>
      </c>
      <c r="AH5" s="82">
        <f t="shared" ca="1" si="0"/>
        <v>45121</v>
      </c>
      <c r="AI5" s="82">
        <f t="shared" ca="1" si="0"/>
        <v>45122</v>
      </c>
      <c r="AJ5" s="83">
        <f t="shared" ca="1" si="0"/>
        <v>45123</v>
      </c>
      <c r="AK5" s="81">
        <f ca="1">AJ5+1</f>
        <v>45124</v>
      </c>
      <c r="AL5" s="82">
        <f ca="1">AK5+1</f>
        <v>45125</v>
      </c>
      <c r="AM5" s="82">
        <f t="shared" ca="1" si="0"/>
        <v>45126</v>
      </c>
      <c r="AN5" s="82">
        <f t="shared" ca="1" si="0"/>
        <v>45127</v>
      </c>
      <c r="AO5" s="82">
        <f t="shared" ca="1" si="0"/>
        <v>45128</v>
      </c>
      <c r="AP5" s="82">
        <f t="shared" ca="1" si="0"/>
        <v>45129</v>
      </c>
      <c r="AQ5" s="83">
        <f t="shared" ca="1" si="0"/>
        <v>45130</v>
      </c>
      <c r="AR5" s="81">
        <f ca="1">AQ5+1</f>
        <v>45131</v>
      </c>
      <c r="AS5" s="82">
        <f ca="1">AR5+1</f>
        <v>45132</v>
      </c>
      <c r="AT5" s="82">
        <f t="shared" ca="1" si="0"/>
        <v>45133</v>
      </c>
      <c r="AU5" s="82">
        <f t="shared" ca="1" si="0"/>
        <v>45134</v>
      </c>
      <c r="AV5" s="82">
        <f t="shared" ca="1" si="0"/>
        <v>45135</v>
      </c>
      <c r="AW5" s="82">
        <f t="shared" ca="1" si="0"/>
        <v>45136</v>
      </c>
      <c r="AX5" s="83">
        <f t="shared" ca="1" si="0"/>
        <v>45137</v>
      </c>
      <c r="AY5" s="81">
        <f ca="1">AX5+1</f>
        <v>45138</v>
      </c>
      <c r="AZ5" s="82">
        <f ca="1">AY5+1</f>
        <v>45139</v>
      </c>
      <c r="BA5" s="82">
        <f t="shared" ref="BA5:BE5" ca="1" si="1">AZ5+1</f>
        <v>45140</v>
      </c>
      <c r="BB5" s="82">
        <f t="shared" ca="1" si="1"/>
        <v>45141</v>
      </c>
      <c r="BC5" s="82">
        <f t="shared" ca="1" si="1"/>
        <v>45142</v>
      </c>
      <c r="BD5" s="82">
        <f t="shared" ca="1" si="1"/>
        <v>45143</v>
      </c>
      <c r="BE5" s="83">
        <f t="shared" ca="1" si="1"/>
        <v>45144</v>
      </c>
      <c r="BF5" s="81">
        <f ca="1">BE5+1</f>
        <v>45145</v>
      </c>
      <c r="BG5" s="82">
        <f ca="1">BF5+1</f>
        <v>45146</v>
      </c>
      <c r="BH5" s="82">
        <f t="shared" ref="BH5:BL5" ca="1" si="2">BG5+1</f>
        <v>45147</v>
      </c>
      <c r="BI5" s="82">
        <f t="shared" ca="1" si="2"/>
        <v>45148</v>
      </c>
      <c r="BJ5" s="82">
        <f t="shared" ca="1" si="2"/>
        <v>45149</v>
      </c>
      <c r="BK5" s="82">
        <f t="shared" ca="1" si="2"/>
        <v>45150</v>
      </c>
      <c r="BL5" s="83">
        <f t="shared" ca="1" si="2"/>
        <v>45151</v>
      </c>
    </row>
    <row r="6" spans="1:64" ht="30" customHeight="1" thickBot="1" x14ac:dyDescent="0.4">
      <c r="A6" s="9" t="s">
        <v>5</v>
      </c>
      <c r="B6" s="32" t="s">
        <v>66</v>
      </c>
      <c r="C6" s="33" t="s">
        <v>65</v>
      </c>
      <c r="D6" s="33" t="s">
        <v>24</v>
      </c>
      <c r="E6" s="33" t="s">
        <v>25</v>
      </c>
      <c r="F6" s="33" t="s">
        <v>27</v>
      </c>
      <c r="G6" s="33"/>
      <c r="H6" s="33" t="s">
        <v>28</v>
      </c>
      <c r="I6" s="34" t="str">
        <f t="shared" ref="I6:AN6" ca="1" si="3">LEFT(TEXT(I5,"aaa"),1)</f>
        <v>月</v>
      </c>
      <c r="J6" s="34" t="str">
        <f t="shared" ca="1" si="3"/>
        <v>火</v>
      </c>
      <c r="K6" s="34" t="str">
        <f t="shared" ca="1" si="3"/>
        <v>水</v>
      </c>
      <c r="L6" s="34" t="str">
        <f t="shared" ca="1" si="3"/>
        <v>木</v>
      </c>
      <c r="M6" s="34" t="str">
        <f t="shared" ca="1" si="3"/>
        <v>金</v>
      </c>
      <c r="N6" s="34" t="str">
        <f t="shared" ca="1" si="3"/>
        <v>土</v>
      </c>
      <c r="O6" s="34" t="str">
        <f t="shared" ca="1" si="3"/>
        <v>日</v>
      </c>
      <c r="P6" s="34" t="str">
        <f t="shared" ca="1" si="3"/>
        <v>月</v>
      </c>
      <c r="Q6" s="34" t="str">
        <f t="shared" ca="1" si="3"/>
        <v>火</v>
      </c>
      <c r="R6" s="34" t="str">
        <f t="shared" ca="1" si="3"/>
        <v>水</v>
      </c>
      <c r="S6" s="34" t="str">
        <f t="shared" ca="1" si="3"/>
        <v>木</v>
      </c>
      <c r="T6" s="34" t="str">
        <f t="shared" ca="1" si="3"/>
        <v>金</v>
      </c>
      <c r="U6" s="34" t="str">
        <f t="shared" ca="1" si="3"/>
        <v>土</v>
      </c>
      <c r="V6" s="34" t="str">
        <f t="shared" ca="1" si="3"/>
        <v>日</v>
      </c>
      <c r="W6" s="34" t="str">
        <f t="shared" ca="1" si="3"/>
        <v>月</v>
      </c>
      <c r="X6" s="34" t="str">
        <f t="shared" ca="1" si="3"/>
        <v>火</v>
      </c>
      <c r="Y6" s="34" t="str">
        <f t="shared" ca="1" si="3"/>
        <v>水</v>
      </c>
      <c r="Z6" s="34" t="str">
        <f t="shared" ca="1" si="3"/>
        <v>木</v>
      </c>
      <c r="AA6" s="34" t="str">
        <f t="shared" ca="1" si="3"/>
        <v>金</v>
      </c>
      <c r="AB6" s="34" t="str">
        <f t="shared" ca="1" si="3"/>
        <v>土</v>
      </c>
      <c r="AC6" s="34" t="str">
        <f t="shared" ca="1" si="3"/>
        <v>日</v>
      </c>
      <c r="AD6" s="34" t="str">
        <f t="shared" ca="1" si="3"/>
        <v>月</v>
      </c>
      <c r="AE6" s="34" t="str">
        <f t="shared" ca="1" si="3"/>
        <v>火</v>
      </c>
      <c r="AF6" s="34" t="str">
        <f t="shared" ca="1" si="3"/>
        <v>水</v>
      </c>
      <c r="AG6" s="34" t="str">
        <f t="shared" ca="1" si="3"/>
        <v>木</v>
      </c>
      <c r="AH6" s="34" t="str">
        <f t="shared" ca="1" si="3"/>
        <v>金</v>
      </c>
      <c r="AI6" s="34" t="str">
        <f t="shared" ca="1" si="3"/>
        <v>土</v>
      </c>
      <c r="AJ6" s="34" t="str">
        <f t="shared" ca="1" si="3"/>
        <v>日</v>
      </c>
      <c r="AK6" s="34" t="str">
        <f t="shared" ca="1" si="3"/>
        <v>月</v>
      </c>
      <c r="AL6" s="34" t="str">
        <f t="shared" ca="1" si="3"/>
        <v>火</v>
      </c>
      <c r="AM6" s="34" t="str">
        <f t="shared" ca="1" si="3"/>
        <v>水</v>
      </c>
      <c r="AN6" s="34" t="str">
        <f t="shared" ca="1" si="3"/>
        <v>木</v>
      </c>
      <c r="AO6" s="34" t="str">
        <f t="shared" ref="AO6:BL6" ca="1" si="4">LEFT(TEXT(AO5,"aaa"),1)</f>
        <v>金</v>
      </c>
      <c r="AP6" s="34" t="str">
        <f t="shared" ca="1" si="4"/>
        <v>土</v>
      </c>
      <c r="AQ6" s="34" t="str">
        <f t="shared" ca="1" si="4"/>
        <v>日</v>
      </c>
      <c r="AR6" s="34" t="str">
        <f t="shared" ca="1" si="4"/>
        <v>月</v>
      </c>
      <c r="AS6" s="34" t="str">
        <f t="shared" ca="1" si="4"/>
        <v>火</v>
      </c>
      <c r="AT6" s="34" t="str">
        <f t="shared" ca="1" si="4"/>
        <v>水</v>
      </c>
      <c r="AU6" s="34" t="str">
        <f t="shared" ca="1" si="4"/>
        <v>木</v>
      </c>
      <c r="AV6" s="34" t="str">
        <f t="shared" ca="1" si="4"/>
        <v>金</v>
      </c>
      <c r="AW6" s="34" t="str">
        <f t="shared" ca="1" si="4"/>
        <v>土</v>
      </c>
      <c r="AX6" s="34" t="str">
        <f t="shared" ca="1" si="4"/>
        <v>日</v>
      </c>
      <c r="AY6" s="34" t="str">
        <f t="shared" ca="1" si="4"/>
        <v>月</v>
      </c>
      <c r="AZ6" s="34" t="str">
        <f t="shared" ca="1" si="4"/>
        <v>火</v>
      </c>
      <c r="BA6" s="34" t="str">
        <f t="shared" ca="1" si="4"/>
        <v>水</v>
      </c>
      <c r="BB6" s="34" t="str">
        <f t="shared" ca="1" si="4"/>
        <v>木</v>
      </c>
      <c r="BC6" s="34" t="str">
        <f t="shared" ca="1" si="4"/>
        <v>金</v>
      </c>
      <c r="BD6" s="34" t="str">
        <f t="shared" ca="1" si="4"/>
        <v>土</v>
      </c>
      <c r="BE6" s="34" t="str">
        <f t="shared" ca="1" si="4"/>
        <v>日</v>
      </c>
      <c r="BF6" s="34" t="str">
        <f t="shared" ca="1" si="4"/>
        <v>月</v>
      </c>
      <c r="BG6" s="34" t="str">
        <f t="shared" ca="1" si="4"/>
        <v>火</v>
      </c>
      <c r="BH6" s="34" t="str">
        <f t="shared" ca="1" si="4"/>
        <v>水</v>
      </c>
      <c r="BI6" s="34" t="str">
        <f t="shared" ca="1" si="4"/>
        <v>木</v>
      </c>
      <c r="BJ6" s="34" t="str">
        <f t="shared" ca="1" si="4"/>
        <v>金</v>
      </c>
      <c r="BK6" s="34" t="str">
        <f t="shared" ca="1" si="4"/>
        <v>土</v>
      </c>
      <c r="BL6" s="34"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5" t="s">
        <v>44</v>
      </c>
      <c r="C8" s="14"/>
      <c r="D8" s="36"/>
      <c r="E8" s="67"/>
      <c r="F8" s="68"/>
      <c r="G8" s="37"/>
      <c r="H8" s="37"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1" t="s">
        <v>16</v>
      </c>
      <c r="C9" s="15"/>
      <c r="D9" s="38">
        <v>0.5</v>
      </c>
      <c r="E9" s="69">
        <f ca="1">プロジェクトの開始</f>
        <v>45099</v>
      </c>
      <c r="F9" s="69">
        <f ca="1">E9+3</f>
        <v>45102</v>
      </c>
      <c r="G9" s="37"/>
      <c r="H9" s="37">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1" t="s">
        <v>17</v>
      </c>
      <c r="C10" s="15"/>
      <c r="D10" s="38">
        <v>0.6</v>
      </c>
      <c r="E10" s="69">
        <f ca="1">F9</f>
        <v>45102</v>
      </c>
      <c r="F10" s="69">
        <f ca="1">E10+2</f>
        <v>45104</v>
      </c>
      <c r="G10" s="37"/>
      <c r="H10" s="37">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1" t="s">
        <v>18</v>
      </c>
      <c r="C11" s="15"/>
      <c r="D11" s="38">
        <v>0.5</v>
      </c>
      <c r="E11" s="69">
        <f ca="1">F10</f>
        <v>45104</v>
      </c>
      <c r="F11" s="69">
        <f ca="1">E11+4</f>
        <v>45108</v>
      </c>
      <c r="G11" s="37"/>
      <c r="H11" s="37">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1" t="s">
        <v>19</v>
      </c>
      <c r="C12" s="15"/>
      <c r="D12" s="38">
        <v>0.25</v>
      </c>
      <c r="E12" s="69">
        <f ca="1">F11</f>
        <v>45108</v>
      </c>
      <c r="F12" s="69">
        <f ca="1">E12+5</f>
        <v>45113</v>
      </c>
      <c r="G12" s="37"/>
      <c r="H12" s="37">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1"/>
      <c r="C13" s="15"/>
      <c r="D13" s="38"/>
      <c r="E13" s="69"/>
      <c r="F13" s="69"/>
      <c r="G13" s="37"/>
      <c r="H13" s="37"/>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1" t="s">
        <v>20</v>
      </c>
      <c r="C14" s="15"/>
      <c r="D14" s="38"/>
      <c r="E14" s="69">
        <f ca="1">E10+1</f>
        <v>45103</v>
      </c>
      <c r="F14" s="69">
        <f ca="1">E14+2</f>
        <v>45105</v>
      </c>
      <c r="G14" s="37"/>
      <c r="H14" s="37">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39" t="s">
        <v>45</v>
      </c>
      <c r="C15" s="16"/>
      <c r="D15" s="40"/>
      <c r="E15" s="70"/>
      <c r="F15" s="71"/>
      <c r="G15" s="37"/>
      <c r="H15" s="37"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2" t="s">
        <v>77</v>
      </c>
      <c r="C16" s="22" t="s">
        <v>67</v>
      </c>
      <c r="D16" s="41">
        <v>1</v>
      </c>
      <c r="E16" s="72">
        <f ca="1">E14-5</f>
        <v>45098</v>
      </c>
      <c r="F16" s="72">
        <f ca="1">E16+6</f>
        <v>45104</v>
      </c>
      <c r="G16" s="37"/>
      <c r="H16" s="37">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2" t="s">
        <v>77</v>
      </c>
      <c r="C17" s="22" t="s">
        <v>68</v>
      </c>
      <c r="D17" s="41">
        <v>1</v>
      </c>
      <c r="E17" s="72">
        <f ca="1">E16+1</f>
        <v>45099</v>
      </c>
      <c r="F17" s="72">
        <f ca="1">E17+5</f>
        <v>45104</v>
      </c>
      <c r="G17" s="37"/>
      <c r="H17" s="37">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2" t="s">
        <v>77</v>
      </c>
      <c r="C18" s="22" t="s">
        <v>69</v>
      </c>
      <c r="D18" s="41">
        <v>1</v>
      </c>
      <c r="E18" s="72">
        <f ca="1">E17</f>
        <v>45099</v>
      </c>
      <c r="F18" s="72">
        <f ca="1">E18+3</f>
        <v>45102</v>
      </c>
      <c r="G18" s="37"/>
      <c r="H18" s="37">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2" t="s">
        <v>78</v>
      </c>
      <c r="C19" s="22" t="s">
        <v>70</v>
      </c>
      <c r="D19" s="41">
        <v>0.6</v>
      </c>
      <c r="E19" s="72">
        <f ca="1">E18+4</f>
        <v>45103</v>
      </c>
      <c r="F19" s="72">
        <f ca="1">E19+4</f>
        <v>45107</v>
      </c>
      <c r="G19" s="37"/>
      <c r="H19" s="37">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2" t="s">
        <v>79</v>
      </c>
      <c r="C20" s="22" t="s">
        <v>71</v>
      </c>
      <c r="D20" s="41">
        <v>1</v>
      </c>
      <c r="E20" s="72">
        <f ca="1">E19</f>
        <v>45103</v>
      </c>
      <c r="F20" s="72">
        <f t="shared" ref="F20:F22" ca="1" si="6">E20+2</f>
        <v>45105</v>
      </c>
      <c r="G20" s="37"/>
      <c r="H20" s="37"/>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2" t="s">
        <v>60</v>
      </c>
      <c r="C21" s="22" t="s">
        <v>72</v>
      </c>
      <c r="D21" s="41">
        <v>1</v>
      </c>
      <c r="E21" s="72">
        <f ca="1">E17</f>
        <v>45099</v>
      </c>
      <c r="F21" s="72">
        <f ca="1">E21+2</f>
        <v>45101</v>
      </c>
      <c r="G21" s="37"/>
      <c r="H21" s="37"/>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2" t="s">
        <v>60</v>
      </c>
      <c r="C22" s="22" t="s">
        <v>73</v>
      </c>
      <c r="D22" s="41">
        <v>1</v>
      </c>
      <c r="E22" s="72">
        <f ca="1">E21</f>
        <v>45099</v>
      </c>
      <c r="F22" s="72">
        <f t="shared" ca="1" si="6"/>
        <v>45101</v>
      </c>
      <c r="G22" s="37"/>
      <c r="H22" s="37"/>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2" t="s">
        <v>60</v>
      </c>
      <c r="C23" s="22" t="s">
        <v>74</v>
      </c>
      <c r="D23" s="41">
        <v>1</v>
      </c>
      <c r="E23" s="72">
        <f ca="1">E17</f>
        <v>45099</v>
      </c>
      <c r="F23" s="72">
        <f ca="1">E23+3</f>
        <v>45102</v>
      </c>
      <c r="G23" s="37"/>
      <c r="H23" s="37">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2" t="s">
        <v>61</v>
      </c>
      <c r="C24" s="22" t="s">
        <v>75</v>
      </c>
      <c r="D24" s="41">
        <v>1</v>
      </c>
      <c r="E24" s="72">
        <f ca="1">E19</f>
        <v>45103</v>
      </c>
      <c r="F24" s="72">
        <f t="shared" ref="F24" ca="1" si="7">E24+3</f>
        <v>45106</v>
      </c>
      <c r="G24" s="37"/>
      <c r="H24" s="37"/>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2" t="s">
        <v>61</v>
      </c>
      <c r="C25" s="22" t="s">
        <v>82</v>
      </c>
      <c r="D25" s="41">
        <v>1</v>
      </c>
      <c r="E25" s="72">
        <f ca="1">E24</f>
        <v>45103</v>
      </c>
      <c r="F25" s="72">
        <f ca="1">F24</f>
        <v>45106</v>
      </c>
      <c r="G25" s="37"/>
      <c r="H25" s="37"/>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t="s">
        <v>81</v>
      </c>
      <c r="B26" s="22" t="s">
        <v>62</v>
      </c>
      <c r="C26" s="22" t="s">
        <v>76</v>
      </c>
      <c r="D26" s="41">
        <v>0.8</v>
      </c>
      <c r="E26" s="72">
        <f ca="1">E21</f>
        <v>45099</v>
      </c>
      <c r="F26" s="72">
        <f ca="1">E26+6</f>
        <v>45105</v>
      </c>
      <c r="G26" s="37"/>
      <c r="H26" s="37"/>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2" t="s">
        <v>62</v>
      </c>
      <c r="C27" s="22" t="s">
        <v>80</v>
      </c>
      <c r="D27" s="41">
        <v>0.7</v>
      </c>
      <c r="E27" s="72">
        <f ca="1">E26</f>
        <v>45099</v>
      </c>
      <c r="F27" s="72">
        <f ca="1">E27+6</f>
        <v>45105</v>
      </c>
      <c r="G27" s="37"/>
      <c r="H27" s="37"/>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t="s">
        <v>11</v>
      </c>
      <c r="B28" s="42" t="s">
        <v>46</v>
      </c>
      <c r="C28" s="17"/>
      <c r="D28" s="43"/>
      <c r="E28" s="73"/>
      <c r="F28" s="74"/>
      <c r="G28" s="37"/>
      <c r="H28" s="37"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3" t="s">
        <v>16</v>
      </c>
      <c r="C29" s="18"/>
      <c r="D29" s="44"/>
      <c r="E29" s="75">
        <f ca="1">E9+15</f>
        <v>45114</v>
      </c>
      <c r="F29" s="75">
        <f ca="1">E29+5</f>
        <v>45119</v>
      </c>
      <c r="G29" s="37"/>
      <c r="H29" s="37">
        <f t="shared" ca="1" si="5"/>
        <v>6</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3" t="s">
        <v>17</v>
      </c>
      <c r="C30" s="18"/>
      <c r="D30" s="44"/>
      <c r="E30" s="75">
        <f ca="1">F29+1</f>
        <v>45120</v>
      </c>
      <c r="F30" s="75">
        <f ca="1">E30+4</f>
        <v>45124</v>
      </c>
      <c r="G30" s="37"/>
      <c r="H30" s="37">
        <f t="shared" ca="1" si="5"/>
        <v>5</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3" t="s">
        <v>18</v>
      </c>
      <c r="C31" s="18"/>
      <c r="D31" s="44"/>
      <c r="E31" s="75">
        <f ca="1">E30+5</f>
        <v>45125</v>
      </c>
      <c r="F31" s="75">
        <f ca="1">E31+5</f>
        <v>45130</v>
      </c>
      <c r="G31" s="37"/>
      <c r="H31" s="37">
        <f t="shared" ca="1" si="5"/>
        <v>6</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3" t="s">
        <v>19</v>
      </c>
      <c r="C32" s="18"/>
      <c r="D32" s="44"/>
      <c r="E32" s="75">
        <f ca="1">F31+1</f>
        <v>45131</v>
      </c>
      <c r="F32" s="75">
        <f ca="1">E32+4</f>
        <v>45135</v>
      </c>
      <c r="G32" s="37"/>
      <c r="H32" s="37">
        <f t="shared" ca="1" si="5"/>
        <v>5</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3" t="s">
        <v>20</v>
      </c>
      <c r="C33" s="18"/>
      <c r="D33" s="44"/>
      <c r="E33" s="75">
        <f ca="1">E31</f>
        <v>45125</v>
      </c>
      <c r="F33" s="75">
        <f ca="1">E33+4</f>
        <v>45129</v>
      </c>
      <c r="G33" s="37"/>
      <c r="H33" s="37">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11</v>
      </c>
      <c r="B34" s="45" t="s">
        <v>47</v>
      </c>
      <c r="C34" s="19"/>
      <c r="D34" s="46"/>
      <c r="E34" s="76"/>
      <c r="F34" s="77"/>
      <c r="G34" s="37"/>
      <c r="H34" s="37"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4" t="s">
        <v>16</v>
      </c>
      <c r="C35" s="20"/>
      <c r="D35" s="47"/>
      <c r="E35" s="78" t="s">
        <v>26</v>
      </c>
      <c r="F35" s="78" t="s">
        <v>26</v>
      </c>
      <c r="G35" s="37"/>
      <c r="H35" s="37"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17</v>
      </c>
      <c r="C36" s="20"/>
      <c r="D36" s="47"/>
      <c r="E36" s="78" t="s">
        <v>26</v>
      </c>
      <c r="F36" s="78" t="s">
        <v>26</v>
      </c>
      <c r="G36" s="37"/>
      <c r="H36" s="37"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4" t="s">
        <v>18</v>
      </c>
      <c r="C37" s="20"/>
      <c r="D37" s="47"/>
      <c r="E37" s="78" t="s">
        <v>26</v>
      </c>
      <c r="F37" s="78" t="s">
        <v>26</v>
      </c>
      <c r="G37" s="37"/>
      <c r="H37" s="37"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4" t="s">
        <v>19</v>
      </c>
      <c r="C38" s="20"/>
      <c r="D38" s="47"/>
      <c r="E38" s="78" t="s">
        <v>26</v>
      </c>
      <c r="F38" s="78" t="s">
        <v>26</v>
      </c>
      <c r="G38" s="37"/>
      <c r="H38" s="37"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4" t="s">
        <v>20</v>
      </c>
      <c r="C39" s="20"/>
      <c r="D39" s="47"/>
      <c r="E39" s="78" t="s">
        <v>26</v>
      </c>
      <c r="F39" s="78" t="s">
        <v>26</v>
      </c>
      <c r="G39" s="37"/>
      <c r="H39" s="37"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4"/>
      <c r="C40" s="20"/>
      <c r="D40" s="47"/>
      <c r="E40" s="78"/>
      <c r="F40" s="78"/>
      <c r="G40" s="37"/>
      <c r="H40" s="37"/>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t="s">
        <v>12</v>
      </c>
      <c r="B41" s="87" t="s">
        <v>48</v>
      </c>
      <c r="C41" s="84"/>
      <c r="D41" s="85"/>
      <c r="E41" s="86"/>
      <c r="F41" s="86"/>
      <c r="G41" s="37"/>
      <c r="H41" s="37"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8" t="s">
        <v>49</v>
      </c>
      <c r="C42" s="91" t="s">
        <v>50</v>
      </c>
      <c r="D42" s="89">
        <v>0</v>
      </c>
      <c r="E42" s="90"/>
      <c r="F42" s="90"/>
      <c r="G42" s="37"/>
      <c r="H42" s="37"/>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8" t="s">
        <v>49</v>
      </c>
      <c r="C43" s="91" t="s">
        <v>51</v>
      </c>
      <c r="D43" s="89">
        <v>0</v>
      </c>
      <c r="E43" s="90"/>
      <c r="F43" s="90"/>
      <c r="G43" s="37"/>
      <c r="H43" s="37"/>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8" t="s">
        <v>52</v>
      </c>
      <c r="C44" s="91" t="s">
        <v>53</v>
      </c>
      <c r="D44" s="89">
        <v>0.5</v>
      </c>
      <c r="E44" s="90">
        <v>45092</v>
      </c>
      <c r="F44" s="90">
        <v>45093</v>
      </c>
      <c r="G44" s="37"/>
      <c r="H44" s="3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8" t="s">
        <v>54</v>
      </c>
      <c r="C45" s="91" t="s">
        <v>55</v>
      </c>
      <c r="D45" s="89">
        <v>0.9</v>
      </c>
      <c r="E45" s="90">
        <v>45093</v>
      </c>
      <c r="F45" s="90">
        <v>45093</v>
      </c>
      <c r="G45" s="37"/>
      <c r="H45" s="37"/>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8" t="s">
        <v>60</v>
      </c>
      <c r="C46" s="91" t="s">
        <v>56</v>
      </c>
      <c r="D46" s="89">
        <v>0</v>
      </c>
      <c r="E46" s="90"/>
      <c r="F46" s="90"/>
      <c r="G46" s="37"/>
      <c r="H46" s="37"/>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8" t="s">
        <v>60</v>
      </c>
      <c r="C47" s="91" t="s">
        <v>57</v>
      </c>
      <c r="D47" s="89">
        <v>0</v>
      </c>
      <c r="E47" s="90"/>
      <c r="F47" s="90"/>
      <c r="G47" s="37"/>
      <c r="H47" s="37"/>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8" t="s">
        <v>61</v>
      </c>
      <c r="C48" s="91" t="s">
        <v>63</v>
      </c>
      <c r="D48" s="89">
        <v>0</v>
      </c>
      <c r="E48" s="90"/>
      <c r="F48" s="90"/>
      <c r="G48" s="37"/>
      <c r="H48" s="37"/>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8" t="s">
        <v>61</v>
      </c>
      <c r="C49" s="91" t="s">
        <v>58</v>
      </c>
      <c r="D49" s="89">
        <v>0</v>
      </c>
      <c r="E49" s="90"/>
      <c r="F49" s="90"/>
      <c r="G49" s="37"/>
      <c r="H49" s="37"/>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88" t="s">
        <v>62</v>
      </c>
      <c r="C50" s="91" t="s">
        <v>59</v>
      </c>
      <c r="D50" s="89">
        <v>0</v>
      </c>
      <c r="E50" s="90"/>
      <c r="F50" s="90"/>
      <c r="G50" s="37"/>
      <c r="H50" s="37"/>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9" t="s">
        <v>13</v>
      </c>
      <c r="B51" s="48" t="s">
        <v>21</v>
      </c>
      <c r="C51" s="49"/>
      <c r="D51" s="50"/>
      <c r="E51" s="79"/>
      <c r="F51" s="80"/>
      <c r="G51" s="51"/>
      <c r="H51" s="51"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35">
      <c r="G52" s="3"/>
    </row>
    <row r="53" spans="1:64" ht="30" customHeight="1" x14ac:dyDescent="0.35">
      <c r="C53" s="52"/>
      <c r="F53" s="53"/>
    </row>
    <row r="54" spans="1:64" ht="30" customHeight="1" x14ac:dyDescent="0.35">
      <c r="C54" s="54"/>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5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30:F31 E3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3.5" x14ac:dyDescent="0.3"/>
  <cols>
    <col min="1" max="1" width="87" style="55" customWidth="1"/>
    <col min="2" max="16384" width="9" style="56"/>
  </cols>
  <sheetData>
    <row r="1" spans="1:2" ht="46.5" customHeight="1" x14ac:dyDescent="0.3"/>
    <row r="2" spans="1:2" s="58" customFormat="1" ht="16" x14ac:dyDescent="0.35">
      <c r="A2" s="57" t="s">
        <v>29</v>
      </c>
      <c r="B2" s="57"/>
    </row>
    <row r="3" spans="1:2" s="61" customFormat="1" ht="27" customHeight="1" x14ac:dyDescent="0.35">
      <c r="A3" s="59" t="s">
        <v>30</v>
      </c>
      <c r="B3" s="60"/>
    </row>
    <row r="4" spans="1:2" s="63" customFormat="1" ht="26.5" x14ac:dyDescent="0.55000000000000004">
      <c r="A4" s="62" t="s">
        <v>31</v>
      </c>
    </row>
    <row r="5" spans="1:2" ht="60" customHeight="1" x14ac:dyDescent="0.3">
      <c r="A5" s="64" t="s">
        <v>32</v>
      </c>
    </row>
    <row r="6" spans="1:2" ht="26.25" customHeight="1" x14ac:dyDescent="0.3">
      <c r="A6" s="62" t="s">
        <v>33</v>
      </c>
    </row>
    <row r="7" spans="1:2" s="55" customFormat="1" ht="205" customHeight="1" x14ac:dyDescent="0.35">
      <c r="A7" s="65" t="s">
        <v>43</v>
      </c>
    </row>
    <row r="8" spans="1:2" s="63" customFormat="1" ht="26.5" x14ac:dyDescent="0.55000000000000004">
      <c r="A8" s="62" t="s">
        <v>34</v>
      </c>
    </row>
    <row r="9" spans="1:2" ht="45" x14ac:dyDescent="0.3">
      <c r="A9" s="64" t="s">
        <v>35</v>
      </c>
    </row>
    <row r="10" spans="1:2" s="55" customFormat="1" ht="28" customHeight="1" x14ac:dyDescent="0.35">
      <c r="A10" s="66" t="s">
        <v>36</v>
      </c>
    </row>
    <row r="11" spans="1:2" s="63" customFormat="1" ht="26.5" x14ac:dyDescent="0.55000000000000004">
      <c r="A11" s="62" t="s">
        <v>37</v>
      </c>
    </row>
    <row r="12" spans="1:2" ht="30" x14ac:dyDescent="0.3">
      <c r="A12" s="64" t="s">
        <v>38</v>
      </c>
    </row>
    <row r="13" spans="1:2" s="55" customFormat="1" ht="28" customHeight="1" x14ac:dyDescent="0.35">
      <c r="A13" s="66" t="s">
        <v>39</v>
      </c>
    </row>
    <row r="14" spans="1:2" s="63" customFormat="1" ht="26.5" x14ac:dyDescent="0.55000000000000004">
      <c r="A14" s="62" t="s">
        <v>40</v>
      </c>
    </row>
    <row r="15" spans="1:2" ht="64.5" customHeight="1" x14ac:dyDescent="0.3">
      <c r="A15" s="64" t="s">
        <v>41</v>
      </c>
    </row>
    <row r="16" spans="1:2" ht="45" x14ac:dyDescent="0.3">
      <c r="A16" s="64"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2023-06-22T07:47:54Z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