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6956D207-38D2-4739-ABC2-56D5935B17D8}" xr6:coauthVersionLast="46" xr6:coauthVersionMax="46" xr10:uidLastSave="{00000000-0000-0000-0000-000000000000}"/>
  <bookViews>
    <workbookView xWindow="1909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9" i="11" s="1"/>
  <c r="H7" i="11"/>
  <c r="E10" i="11" l="1"/>
  <c r="E12" i="11"/>
  <c r="E11" i="11"/>
  <c r="E22" i="11"/>
  <c r="F22" i="11" s="1"/>
  <c r="E23" i="11" s="1"/>
  <c r="F23" i="11" l="1"/>
  <c r="H23" i="11" s="1"/>
  <c r="E24" i="11"/>
  <c r="F9" i="11"/>
  <c r="I5" i="11"/>
  <c r="I6" i="11" s="1"/>
  <c r="H44" i="11"/>
  <c r="H34" i="11"/>
  <c r="H32" i="11"/>
  <c r="H31" i="11"/>
  <c r="H30" i="11"/>
  <c r="H29" i="11"/>
  <c r="H27" i="11"/>
  <c r="H22" i="11"/>
  <c r="H21" i="11"/>
  <c r="H15" i="11"/>
  <c r="H8" i="11"/>
  <c r="H9" i="11" l="1"/>
  <c r="F24" i="11"/>
  <c r="E26" i="11"/>
  <c r="F10" i="11"/>
  <c r="E14" i="11"/>
  <c r="E16" i="11" s="1"/>
  <c r="E17" i="11" s="1"/>
  <c r="H28" i="11" l="1"/>
  <c r="F26" i="11"/>
  <c r="H26" i="11" s="1"/>
  <c r="H10" i="11"/>
  <c r="E25" i="11"/>
  <c r="H24" i="11"/>
  <c r="F17" i="11"/>
  <c r="F16" i="11"/>
  <c r="H16" i="11" s="1"/>
  <c r="F14" i="11"/>
  <c r="H14" i="11" s="1"/>
  <c r="F11" i="11"/>
  <c r="J5" i="11"/>
  <c r="K5" i="11" l="1"/>
  <c r="L5" i="11" l="1"/>
  <c r="M5" i="11" l="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<sst xmlns="http://schemas.openxmlformats.org/spreadsheetml/2006/main" count="104" uniqueCount="77">
  <si>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</si>
  <si>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</si>
  <si>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</si>
  <si>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</si>
  <si>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</si>
  <si>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</si>
  <si>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</si>
  <si>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</si>
  <si>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</si>
  <si>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</si>
  <si>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</si>
  <si>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</si>
  <si>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</si>
  <si>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</si>
  <si>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</si>
  <si>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</si>
  <si>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</si>
  <si>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</si>
  <si>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</si>
  <si>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</si>
  <si>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</si>
  <si>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</si>
  <si>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</si>
  <si>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</si>
  <si>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</si>
  <si>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</si>
  <si>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</si>
  <si>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</si>
  <si>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</si>
  <si>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</si>
  <si>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</si>
  <si>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</si>
  <si>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</si>
  <si>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</si>
  <si>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</si>
  <si>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</si>
  <si>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</si>
  <si>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</si>
  <si>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</si>
  <si>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</si>
  <si>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</si>
  <si>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</si>
  <si>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</si>
  <si>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</si>
  <si>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</si>
  <si>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</si>
  <si>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</si>
  <si>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</si>
  <si>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</si>
  <si>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</si>
  <si>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</si>
  <si>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</si>
  <si>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</si>
  <si>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</si>
  <si>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</si>
  <si>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</si>
  <si>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</si>
  <si>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</si>
  <si>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</si>
  <si>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</si>
  <si>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</si>
  <si>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</si>
  <si>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</si>
  <si>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</si>
  <si>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</si>
  <si>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</si>
  <si>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</si>
  <si>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servlet</t>
    <phoneticPr fontId="29"/>
  </si>
  <si>
    <t>SlideServlet.java</t>
    <phoneticPr fontId="29"/>
  </si>
  <si>
    <t>dao</t>
    <phoneticPr fontId="29"/>
  </si>
  <si>
    <t>model</t>
    <phoneticPr fontId="29"/>
  </si>
  <si>
    <t>ManageDao.java</t>
    <phoneticPr fontId="29"/>
  </si>
  <si>
    <t>Manage.java</t>
    <phoneticPr fontId="29"/>
  </si>
  <si>
    <t>Slide.jsp</t>
    <phoneticPr fontId="29"/>
  </si>
  <si>
    <t>javascript</t>
    <phoneticPr fontId="29"/>
  </si>
  <si>
    <t>Slide.js</t>
    <phoneticPr fontId="29"/>
  </si>
  <si>
    <t>slide.css</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</si>
</sst>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72" zoomScaleNormal="55" zoomScalePageLayoutView="70" workbookViewId="0">
      <pane ySplit="6" topLeftCell="A7" activePane="bottomLeft" state="frozen"/>
      <selection pane="bottomLeft" activeCell="D12" sqref="D12"/>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7" t="s">
        <v>22</v>
      </c>
      <c r="D3" s="98"/>
      <c r="E3" s="96">
        <f ca="1">TODAY()</f>
        <v>45093</v>
      </c>
      <c r="F3" s="96"/>
    </row>
    <row r="4" spans="1:64" ht="30" customHeight="1" x14ac:dyDescent="0.35">
      <c r="A4" s="9" t="s">
        <v>3</v>
      </c>
      <c r="C4" s="97" t="s">
        <v>23</v>
      </c>
      <c r="D4" s="98"/>
      <c r="E4" s="4">
        <v>1</v>
      </c>
      <c r="I4" s="93">
        <f ca="1">I5</f>
        <v>45089</v>
      </c>
      <c r="J4" s="94"/>
      <c r="K4" s="94"/>
      <c r="L4" s="94"/>
      <c r="M4" s="94"/>
      <c r="N4" s="94"/>
      <c r="O4" s="95"/>
      <c r="P4" s="93">
        <f ca="1">P5</f>
        <v>45096</v>
      </c>
      <c r="Q4" s="94"/>
      <c r="R4" s="94"/>
      <c r="S4" s="94"/>
      <c r="T4" s="94"/>
      <c r="U4" s="94"/>
      <c r="V4" s="95"/>
      <c r="W4" s="93">
        <f ca="1">W5</f>
        <v>45103</v>
      </c>
      <c r="X4" s="94"/>
      <c r="Y4" s="94"/>
      <c r="Z4" s="94"/>
      <c r="AA4" s="94"/>
      <c r="AB4" s="94"/>
      <c r="AC4" s="95"/>
      <c r="AD4" s="93">
        <f ca="1">AD5</f>
        <v>45110</v>
      </c>
      <c r="AE4" s="94"/>
      <c r="AF4" s="94"/>
      <c r="AG4" s="94"/>
      <c r="AH4" s="94"/>
      <c r="AI4" s="94"/>
      <c r="AJ4" s="95"/>
      <c r="AK4" s="93">
        <f ca="1">AK5</f>
        <v>45117</v>
      </c>
      <c r="AL4" s="94"/>
      <c r="AM4" s="94"/>
      <c r="AN4" s="94"/>
      <c r="AO4" s="94"/>
      <c r="AP4" s="94"/>
      <c r="AQ4" s="95"/>
      <c r="AR4" s="93">
        <f ca="1">AR5</f>
        <v>45124</v>
      </c>
      <c r="AS4" s="94"/>
      <c r="AT4" s="94"/>
      <c r="AU4" s="94"/>
      <c r="AV4" s="94"/>
      <c r="AW4" s="94"/>
      <c r="AX4" s="95"/>
      <c r="AY4" s="93">
        <f ca="1">AY5</f>
        <v>45131</v>
      </c>
      <c r="AZ4" s="94"/>
      <c r="BA4" s="94"/>
      <c r="BB4" s="94"/>
      <c r="BC4" s="94"/>
      <c r="BD4" s="94"/>
      <c r="BE4" s="95"/>
      <c r="BF4" s="93">
        <f ca="1">BF5</f>
        <v>45138</v>
      </c>
      <c r="BG4" s="94"/>
      <c r="BH4" s="94"/>
      <c r="BI4" s="94"/>
      <c r="BJ4" s="94"/>
      <c r="BK4" s="94"/>
      <c r="BL4" s="95"/>
    </row>
    <row r="5" spans="1:64" ht="15" customHeight="1" x14ac:dyDescent="0.35">
      <c r="A5" s="9" t="s">
        <v>4</v>
      </c>
      <c r="B5" s="26"/>
      <c r="C5" s="26"/>
      <c r="D5" s="26"/>
      <c r="E5" s="26"/>
      <c r="F5" s="26"/>
      <c r="G5" s="26"/>
      <c r="I5" s="82">
        <f ca="1">プロジェクトの開始-WEEKDAY(プロジェクトの開始,1)+2+7*(週表示-1)</f>
        <v>45089</v>
      </c>
      <c r="J5" s="83">
        <f ca="1">I5+1</f>
        <v>45090</v>
      </c>
      <c r="K5" s="83">
        <f t="shared" ref="K5:AX5" ca="1" si="0">J5+1</f>
        <v>45091</v>
      </c>
      <c r="L5" s="83">
        <f t="shared" ca="1" si="0"/>
        <v>45092</v>
      </c>
      <c r="M5" s="83">
        <f t="shared" ca="1" si="0"/>
        <v>45093</v>
      </c>
      <c r="N5" s="83">
        <f t="shared" ca="1" si="0"/>
        <v>45094</v>
      </c>
      <c r="O5" s="84">
        <f t="shared" ca="1" si="0"/>
        <v>45095</v>
      </c>
      <c r="P5" s="82">
        <f ca="1">O5+1</f>
        <v>45096</v>
      </c>
      <c r="Q5" s="83">
        <f ca="1">P5+1</f>
        <v>45097</v>
      </c>
      <c r="R5" s="83">
        <f t="shared" ca="1" si="0"/>
        <v>45098</v>
      </c>
      <c r="S5" s="83">
        <f t="shared" ca="1" si="0"/>
        <v>45099</v>
      </c>
      <c r="T5" s="83">
        <f t="shared" ca="1" si="0"/>
        <v>45100</v>
      </c>
      <c r="U5" s="83">
        <f t="shared" ca="1" si="0"/>
        <v>45101</v>
      </c>
      <c r="V5" s="84">
        <f t="shared" ca="1" si="0"/>
        <v>45102</v>
      </c>
      <c r="W5" s="82">
        <f ca="1">V5+1</f>
        <v>45103</v>
      </c>
      <c r="X5" s="83">
        <f ca="1">W5+1</f>
        <v>45104</v>
      </c>
      <c r="Y5" s="83">
        <f t="shared" ca="1" si="0"/>
        <v>45105</v>
      </c>
      <c r="Z5" s="83">
        <f t="shared" ca="1" si="0"/>
        <v>45106</v>
      </c>
      <c r="AA5" s="83">
        <f t="shared" ca="1" si="0"/>
        <v>45107</v>
      </c>
      <c r="AB5" s="83">
        <f t="shared" ca="1" si="0"/>
        <v>45108</v>
      </c>
      <c r="AC5" s="84">
        <f t="shared" ca="1" si="0"/>
        <v>45109</v>
      </c>
      <c r="AD5" s="82">
        <f ca="1">AC5+1</f>
        <v>45110</v>
      </c>
      <c r="AE5" s="83">
        <f ca="1">AD5+1</f>
        <v>45111</v>
      </c>
      <c r="AF5" s="83">
        <f t="shared" ca="1" si="0"/>
        <v>45112</v>
      </c>
      <c r="AG5" s="83">
        <f t="shared" ca="1" si="0"/>
        <v>45113</v>
      </c>
      <c r="AH5" s="83">
        <f t="shared" ca="1" si="0"/>
        <v>45114</v>
      </c>
      <c r="AI5" s="83">
        <f t="shared" ca="1" si="0"/>
        <v>45115</v>
      </c>
      <c r="AJ5" s="84">
        <f t="shared" ca="1" si="0"/>
        <v>45116</v>
      </c>
      <c r="AK5" s="82">
        <f ca="1">AJ5+1</f>
        <v>45117</v>
      </c>
      <c r="AL5" s="83">
        <f ca="1">AK5+1</f>
        <v>45118</v>
      </c>
      <c r="AM5" s="83">
        <f t="shared" ca="1" si="0"/>
        <v>45119</v>
      </c>
      <c r="AN5" s="83">
        <f t="shared" ca="1" si="0"/>
        <v>45120</v>
      </c>
      <c r="AO5" s="83">
        <f t="shared" ca="1" si="0"/>
        <v>45121</v>
      </c>
      <c r="AP5" s="83">
        <f t="shared" ca="1" si="0"/>
        <v>45122</v>
      </c>
      <c r="AQ5" s="84">
        <f t="shared" ca="1" si="0"/>
        <v>45123</v>
      </c>
      <c r="AR5" s="82">
        <f ca="1">AQ5+1</f>
        <v>45124</v>
      </c>
      <c r="AS5" s="83">
        <f ca="1">AR5+1</f>
        <v>45125</v>
      </c>
      <c r="AT5" s="83">
        <f t="shared" ca="1" si="0"/>
        <v>45126</v>
      </c>
      <c r="AU5" s="83">
        <f t="shared" ca="1" si="0"/>
        <v>45127</v>
      </c>
      <c r="AV5" s="83">
        <f t="shared" ca="1" si="0"/>
        <v>45128</v>
      </c>
      <c r="AW5" s="83">
        <f t="shared" ca="1" si="0"/>
        <v>45129</v>
      </c>
      <c r="AX5" s="84">
        <f t="shared" ca="1" si="0"/>
        <v>45130</v>
      </c>
      <c r="AY5" s="82">
        <f ca="1">AX5+1</f>
        <v>45131</v>
      </c>
      <c r="AZ5" s="83">
        <f ca="1">AY5+1</f>
        <v>45132</v>
      </c>
      <c r="BA5" s="83">
        <f t="shared" ref="BA5:BE5" ca="1" si="1">AZ5+1</f>
        <v>45133</v>
      </c>
      <c r="BB5" s="83">
        <f t="shared" ca="1" si="1"/>
        <v>45134</v>
      </c>
      <c r="BC5" s="83">
        <f t="shared" ca="1" si="1"/>
        <v>45135</v>
      </c>
      <c r="BD5" s="83">
        <f t="shared" ca="1" si="1"/>
        <v>45136</v>
      </c>
      <c r="BE5" s="84">
        <f t="shared" ca="1" si="1"/>
        <v>45137</v>
      </c>
      <c r="BF5" s="82">
        <f ca="1">BE5+1</f>
        <v>45138</v>
      </c>
      <c r="BG5" s="83">
        <f ca="1">BF5+1</f>
        <v>45139</v>
      </c>
      <c r="BH5" s="83">
        <f t="shared" ref="BH5:BL5" ca="1" si="2">BG5+1</f>
        <v>45140</v>
      </c>
      <c r="BI5" s="83">
        <f t="shared" ca="1" si="2"/>
        <v>45141</v>
      </c>
      <c r="BJ5" s="83">
        <f t="shared" ca="1" si="2"/>
        <v>45142</v>
      </c>
      <c r="BK5" s="83">
        <f t="shared" ca="1" si="2"/>
        <v>45143</v>
      </c>
      <c r="BL5" s="84">
        <f t="shared" ca="1" si="2"/>
        <v>45144</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44"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67</v>
      </c>
      <c r="C9" s="15" t="s">
        <v>68</v>
      </c>
      <c r="D9" s="39">
        <v>0.3</v>
      </c>
      <c r="E9" s="70">
        <f ca="1">プロジェクトの開始</f>
        <v>45093</v>
      </c>
      <c r="F9" s="70">
        <f ca="1">E9+3</f>
        <v>45096</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69</v>
      </c>
      <c r="C10" s="15" t="s">
        <v>71</v>
      </c>
      <c r="D10" s="39">
        <v>0</v>
      </c>
      <c r="E10" s="70">
        <f ca="1">プロジェクトの開始</f>
        <v>45093</v>
      </c>
      <c r="F10" s="70">
        <f ca="1">E10+2</f>
        <v>45095</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70</v>
      </c>
      <c r="C11" s="15" t="s">
        <v>72</v>
      </c>
      <c r="D11" s="39">
        <v>0.5</v>
      </c>
      <c r="E11" s="70">
        <f ca="1">プロジェクトの開始</f>
        <v>45093</v>
      </c>
      <c r="F11" s="70">
        <f ca="1">E11+4</f>
        <v>45097</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60</v>
      </c>
      <c r="C12" s="15" t="s">
        <v>73</v>
      </c>
      <c r="D12" s="39">
        <v>0.4</v>
      </c>
      <c r="E12" s="70">
        <f ca="1">プロジェクトの開始</f>
        <v>45093</v>
      </c>
      <c r="F12" s="70">
        <f ca="1">E12+5</f>
        <v>45098</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t="s">
        <v>74</v>
      </c>
      <c r="C13" s="15" t="s">
        <v>75</v>
      </c>
      <c r="D13" s="39">
        <v>0</v>
      </c>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62</v>
      </c>
      <c r="C14" s="15" t="s">
        <v>76</v>
      </c>
      <c r="D14" s="39">
        <v>0.4</v>
      </c>
      <c r="E14" s="70">
        <f ca="1">E10+1</f>
        <v>45094</v>
      </c>
      <c r="F14" s="70">
        <f ca="1">E14+2</f>
        <v>45096</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16</v>
      </c>
      <c r="C16" s="17"/>
      <c r="D16" s="42">
        <v>0.5</v>
      </c>
      <c r="E16" s="73">
        <f ca="1">E14+1</f>
        <v>45095</v>
      </c>
      <c r="F16" s="73">
        <f ca="1">E16+4</f>
        <v>45099</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17</v>
      </c>
      <c r="C17" s="17"/>
      <c r="D17" s="42">
        <v>0.5</v>
      </c>
      <c r="E17" s="73">
        <f ca="1">E16+2</f>
        <v>45097</v>
      </c>
      <c r="F17" s="73">
        <f ca="1">E17+5</f>
        <v>45102</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18</v>
      </c>
      <c r="C18" s="17"/>
      <c r="D18" s="42"/>
      <c r="E18" s="73">
        <f ca="1">F17</f>
        <v>45102</v>
      </c>
      <c r="F18" s="73">
        <f ca="1">E18+3</f>
        <v>45105</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19</v>
      </c>
      <c r="C19" s="17"/>
      <c r="D19" s="42"/>
      <c r="E19" s="73">
        <f ca="1">E18</f>
        <v>45102</v>
      </c>
      <c r="F19" s="73">
        <f ca="1">E19+2</f>
        <v>45104</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20</v>
      </c>
      <c r="C20" s="17"/>
      <c r="D20" s="42"/>
      <c r="E20" s="73">
        <f ca="1">E19</f>
        <v>45102</v>
      </c>
      <c r="F20" s="73">
        <f ca="1">E20+3</f>
        <v>45105</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t="s">
        <v>11</v>
      </c>
      <c r="B21" s="43" t="s">
        <v>46</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4" t="s">
        <v>16</v>
      </c>
      <c r="C22" s="19"/>
      <c r="D22" s="45"/>
      <c r="E22" s="76">
        <f ca="1">E9+15</f>
        <v>45108</v>
      </c>
      <c r="F22" s="76">
        <f ca="1">E22+5</f>
        <v>45113</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4" t="s">
        <v>17</v>
      </c>
      <c r="C23" s="19"/>
      <c r="D23" s="45"/>
      <c r="E23" s="76">
        <f ca="1">F22+1</f>
        <v>45114</v>
      </c>
      <c r="F23" s="76">
        <f ca="1">E23+4</f>
        <v>45118</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4" t="s">
        <v>18</v>
      </c>
      <c r="C24" s="19"/>
      <c r="D24" s="45"/>
      <c r="E24" s="76">
        <f ca="1">E23+5</f>
        <v>45119</v>
      </c>
      <c r="F24" s="76">
        <f ca="1">E24+5</f>
        <v>45124</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4" t="s">
        <v>19</v>
      </c>
      <c r="C25" s="19"/>
      <c r="D25" s="45"/>
      <c r="E25" s="76">
        <f ca="1">F24+1</f>
        <v>45125</v>
      </c>
      <c r="F25" s="76">
        <f ca="1">E25+4</f>
        <v>45129</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4" t="s">
        <v>20</v>
      </c>
      <c r="C26" s="19"/>
      <c r="D26" s="45"/>
      <c r="E26" s="76">
        <f ca="1">E24</f>
        <v>45119</v>
      </c>
      <c r="F26" s="76">
        <f ca="1">E26+4</f>
        <v>45123</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t="s">
        <v>11</v>
      </c>
      <c r="B27" s="46" t="s">
        <v>47</v>
      </c>
      <c r="C27" s="20"/>
      <c r="D27" s="47"/>
      <c r="E27" s="77"/>
      <c r="F27" s="78"/>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5" t="s">
        <v>16</v>
      </c>
      <c r="C28" s="21"/>
      <c r="D28" s="48"/>
      <c r="E28" s="79" t="s">
        <v>26</v>
      </c>
      <c r="F28" s="79" t="s">
        <v>26</v>
      </c>
      <c r="G28" s="38"/>
      <c r="H28" s="38"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25" t="s">
        <v>17</v>
      </c>
      <c r="C29" s="21"/>
      <c r="D29" s="48"/>
      <c r="E29" s="79" t="s">
        <v>26</v>
      </c>
      <c r="F29" s="79" t="s">
        <v>26</v>
      </c>
      <c r="G29" s="38"/>
      <c r="H29" s="38"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5" t="s">
        <v>18</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5" t="s">
        <v>19</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5" t="s">
        <v>20</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5"/>
      <c r="C33" s="21"/>
      <c r="D33" s="48"/>
      <c r="E33" s="79"/>
      <c r="F33" s="79"/>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12</v>
      </c>
      <c r="B34" s="88" t="s">
        <v>48</v>
      </c>
      <c r="C34" s="85"/>
      <c r="D34" s="86"/>
      <c r="E34" s="87"/>
      <c r="F34" s="87"/>
      <c r="G34" s="38"/>
      <c r="H34" s="38"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89" t="s">
        <v>49</v>
      </c>
      <c r="C35" s="92" t="s">
        <v>50</v>
      </c>
      <c r="D35" s="90">
        <v>0</v>
      </c>
      <c r="E35" s="91"/>
      <c r="F35" s="91"/>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89" t="s">
        <v>49</v>
      </c>
      <c r="C36" s="92" t="s">
        <v>51</v>
      </c>
      <c r="D36" s="90">
        <v>0</v>
      </c>
      <c r="E36" s="91"/>
      <c r="F36" s="91"/>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89" t="s">
        <v>52</v>
      </c>
      <c r="C37" s="92" t="s">
        <v>53</v>
      </c>
      <c r="D37" s="90">
        <v>0.5</v>
      </c>
      <c r="E37" s="91">
        <v>45092</v>
      </c>
      <c r="F37" s="91">
        <v>45093</v>
      </c>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89" t="s">
        <v>54</v>
      </c>
      <c r="C38" s="92" t="s">
        <v>55</v>
      </c>
      <c r="D38" s="90">
        <v>0.9</v>
      </c>
      <c r="E38" s="91">
        <v>45093</v>
      </c>
      <c r="F38" s="91">
        <v>45093</v>
      </c>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89" t="s">
        <v>60</v>
      </c>
      <c r="C39" s="92" t="s">
        <v>56</v>
      </c>
      <c r="D39" s="90">
        <v>0</v>
      </c>
      <c r="E39" s="91"/>
      <c r="F39" s="91"/>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89" t="s">
        <v>60</v>
      </c>
      <c r="C40" s="92" t="s">
        <v>57</v>
      </c>
      <c r="D40" s="90">
        <v>0</v>
      </c>
      <c r="E40" s="91"/>
      <c r="F40" s="91"/>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9" t="s">
        <v>61</v>
      </c>
      <c r="C41" s="92" t="s">
        <v>63</v>
      </c>
      <c r="D41" s="90">
        <v>0</v>
      </c>
      <c r="E41" s="91"/>
      <c r="F41" s="91"/>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61</v>
      </c>
      <c r="C42" s="92" t="s">
        <v>58</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62</v>
      </c>
      <c r="C43" s="92" t="s">
        <v>59</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9" t="s">
        <v>13</v>
      </c>
      <c r="B44" s="49" t="s">
        <v>21</v>
      </c>
      <c r="C44" s="50"/>
      <c r="D44" s="51"/>
      <c r="E44" s="80"/>
      <c r="F44" s="81"/>
      <c r="G44" s="52"/>
      <c r="H44" s="52" t="str">
        <f t="shared" si="5"/>
        <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row>
    <row r="45" spans="1:64" ht="30" customHeight="1" x14ac:dyDescent="0.35">
      <c r="G45" s="3"/>
    </row>
    <row r="46" spans="1:64" ht="30" customHeight="1" x14ac:dyDescent="0.35">
      <c r="C46" s="53"/>
      <c r="F46" s="54"/>
    </row>
    <row r="47" spans="1:64" ht="30" customHeight="1" x14ac:dyDescent="0.35">
      <c r="C47"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4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3">
      <formula>AND(TODAY()&gt;=I$5,TODAY()&lt;J$5)</formula>
    </cfRule>
  </conditionalFormatting>
  <conditionalFormatting sqref="I7:BL44">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3" max="16383" man="1"/>
  </row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2023-06-16T07:50:11Z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