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E5316DFC-DD06-496F-9B8D-ABB3AA73F0F0}" xr6:coauthVersionLast="46" xr6:coauthVersionMax="47" xr10:uidLastSave="{00000000-0000-0000-0000-000000000000}"/>
  <bookViews>
    <workbookView xWindow="1530" yWindow="1060" windowWidth="16730" windowHeight="85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l="1"/>
  <c r="E23" i="11" s="1"/>
  <c r="E24" i="11" s="1"/>
  <c r="F9" i="11"/>
  <c r="E10" i="11" s="1"/>
  <c r="I5" i="11"/>
  <c r="I6" i="11" s="1"/>
  <c r="H44" i="11"/>
  <c r="H34" i="11"/>
  <c r="H32" i="11"/>
  <c r="H31" i="11"/>
  <c r="H30" i="11"/>
  <c r="H29" i="11"/>
  <c r="H21" i="11"/>
  <c r="H15" i="11"/>
  <c r="H8" i="11"/>
  <c r="F22" i="11" l="1"/>
  <c r="F23" i="11"/>
  <c r="E26" i="11"/>
  <c r="F26" i="11" s="1"/>
  <c r="H9" i="11"/>
  <c r="F10" i="11"/>
  <c r="E11" i="11" s="1"/>
  <c r="E14" i="11"/>
  <c r="E16" i="11" s="1"/>
  <c r="E17" i="11" s="1"/>
  <c r="H22" i="11" l="1"/>
  <c r="H10" i="11"/>
  <c r="F17" i="11"/>
  <c r="F16" i="11"/>
  <c r="H16" i="11" s="1"/>
  <c r="F14" i="11"/>
  <c r="H14" i="11" s="1"/>
  <c r="F11" i="11"/>
  <c r="E12" i="11" s="1"/>
  <c r="J5" i="11"/>
  <c r="F24" i="11" l="1"/>
  <c r="E25" i="11" s="1"/>
  <c r="H27" i="11"/>
  <c r="K5" i="11"/>
  <c r="E28" i="11" l="1"/>
  <c r="F28" i="11" s="1"/>
  <c r="H26" i="11" s="1"/>
  <c r="H24" i="11"/>
  <c r="L5" i="11"/>
  <c r="H28" i="11" l="1"/>
  <c r="M5" i="1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<sst xmlns="http://schemas.openxmlformats.org/spreadsheetml/2006/main" count="106" uniqueCount="77">
  <si>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</si>
  <si>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</si>
  <si>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</si>
  <si>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</si>
  <si>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</si>
  <si>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</si>
  <si>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</si>
  <si>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</si>
  <si>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</si>
  <si>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</si>
  <si>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</si>
  <si>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</si>
  <si>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</si>
  <si>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</si>
  <si>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</si>
  <si>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</si>
  <si>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</si>
  <si>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</si>
  <si>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</si>
  <si>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</si>
  <si>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</si>
  <si>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</si>
  <si>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</si>
  <si>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</si>
  <si>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</si>
  <si>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</si>
  <si>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</si>
  <si>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</si>
  <si>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</si>
  <si>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</si>
  <si>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</si>
  <si>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</si>
  <si>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</si>
  <si>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</si>
  <si>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</si>
  <si>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</si>
  <si>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</si>
  <si>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</si>
  <si>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</si>
  <si>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</si>
  <si>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</si>
  <si>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</si>
  <si>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</si>
  <si>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</si>
  <si>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</si>
  <si>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</si>
  <si>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</si>
  <si>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</si>
  <si>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</si>
  <si>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</si>
  <si>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</si>
  <si>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</si>
  <si>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</si>
  <si>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</si>
  <si>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</si>
  <si>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</si>
  <si>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</si>
  <si>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</si>
  <si>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</si>
  <si>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</si>
  <si>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</si>
  <si>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</si>
  <si>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</si>
  <si>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</si>
  <si>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</si>
  <si>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</si>
  <si>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</si>
  <si>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</si>
  <si>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dao</t>
    <phoneticPr fontId="29"/>
  </si>
  <si>
    <t>model</t>
    <phoneticPr fontId="29"/>
  </si>
  <si>
    <t>board.js</t>
    <phoneticPr fontId="29"/>
  </si>
  <si>
    <t>BoardServlet.java</t>
    <phoneticPr fontId="29"/>
  </si>
  <si>
    <t>BbsDAO.java</t>
    <phoneticPr fontId="29"/>
  </si>
  <si>
    <t>Bbs.java</t>
    <phoneticPr fontId="29"/>
  </si>
  <si>
    <t>board.jsp</t>
    <phoneticPr fontId="29"/>
  </si>
  <si>
    <t>board.css</t>
    <phoneticPr fontId="29"/>
  </si>
  <si>
    <t>header.css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</si>
</sst>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55" zoomScaleNormal="55" zoomScalePageLayoutView="70" workbookViewId="0">
      <pane ySplit="6" topLeftCell="A21" activePane="bottomLeft" state="frozen"/>
      <selection pane="bottomLeft" activeCell="D26" sqref="D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45104</v>
      </c>
      <c r="F3" s="96"/>
    </row>
    <row r="4" spans="1:64" ht="30" customHeight="1" x14ac:dyDescent="0.35">
      <c r="A4" s="9" t="s">
        <v>3</v>
      </c>
      <c r="C4" s="97" t="s">
        <v>23</v>
      </c>
      <c r="D4" s="98"/>
      <c r="E4" s="4">
        <v>1</v>
      </c>
      <c r="I4" s="93">
        <f ca="1">I5</f>
        <v>45103</v>
      </c>
      <c r="J4" s="94"/>
      <c r="K4" s="94"/>
      <c r="L4" s="94"/>
      <c r="M4" s="94"/>
      <c r="N4" s="94"/>
      <c r="O4" s="95"/>
      <c r="P4" s="93">
        <f ca="1">P5</f>
        <v>45110</v>
      </c>
      <c r="Q4" s="94"/>
      <c r="R4" s="94"/>
      <c r="S4" s="94"/>
      <c r="T4" s="94"/>
      <c r="U4" s="94"/>
      <c r="V4" s="95"/>
      <c r="W4" s="93">
        <f ca="1">W5</f>
        <v>45117</v>
      </c>
      <c r="X4" s="94"/>
      <c r="Y4" s="94"/>
      <c r="Z4" s="94"/>
      <c r="AA4" s="94"/>
      <c r="AB4" s="94"/>
      <c r="AC4" s="95"/>
      <c r="AD4" s="93">
        <f ca="1">AD5</f>
        <v>45124</v>
      </c>
      <c r="AE4" s="94"/>
      <c r="AF4" s="94"/>
      <c r="AG4" s="94"/>
      <c r="AH4" s="94"/>
      <c r="AI4" s="94"/>
      <c r="AJ4" s="95"/>
      <c r="AK4" s="93">
        <f ca="1">AK5</f>
        <v>45131</v>
      </c>
      <c r="AL4" s="94"/>
      <c r="AM4" s="94"/>
      <c r="AN4" s="94"/>
      <c r="AO4" s="94"/>
      <c r="AP4" s="94"/>
      <c r="AQ4" s="95"/>
      <c r="AR4" s="93">
        <f ca="1">AR5</f>
        <v>45138</v>
      </c>
      <c r="AS4" s="94"/>
      <c r="AT4" s="94"/>
      <c r="AU4" s="94"/>
      <c r="AV4" s="94"/>
      <c r="AW4" s="94"/>
      <c r="AX4" s="95"/>
      <c r="AY4" s="93">
        <f ca="1">AY5</f>
        <v>45145</v>
      </c>
      <c r="AZ4" s="94"/>
      <c r="BA4" s="94"/>
      <c r="BB4" s="94"/>
      <c r="BC4" s="94"/>
      <c r="BD4" s="94"/>
      <c r="BE4" s="95"/>
      <c r="BF4" s="93">
        <f ca="1">BF5</f>
        <v>45152</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45104</v>
      </c>
      <c r="F9" s="70">
        <f ca="1">E9+3</f>
        <v>45107</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45107</v>
      </c>
      <c r="F10" s="70">
        <f ca="1">E10+2</f>
        <v>45109</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45109</v>
      </c>
      <c r="F11" s="70">
        <f ca="1">E11+4</f>
        <v>45113</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45113</v>
      </c>
      <c r="F12" s="70">
        <f ca="1">E12+5</f>
        <v>45118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45108</v>
      </c>
      <c r="F14" s="70">
        <f ca="1">E14+2</f>
        <v>45110</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45109</v>
      </c>
      <c r="F16" s="73">
        <f ca="1">E16+4</f>
        <v>45113</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45111</v>
      </c>
      <c r="F17" s="73">
        <f ca="1">E17+5</f>
        <v>45116</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45116</v>
      </c>
      <c r="F18" s="73">
        <f ca="1">E18+3</f>
        <v>45119</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45116</v>
      </c>
      <c r="F19" s="73">
        <f ca="1">E19+2</f>
        <v>45118</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45116</v>
      </c>
      <c r="F20" s="73">
        <f ca="1">E20+3</f>
        <v>45119</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67</v>
      </c>
      <c r="C22" s="19" t="s">
        <v>71</v>
      </c>
      <c r="D22" s="45">
        <v>1</v>
      </c>
      <c r="E22" s="76">
        <f ca="1">E9+M2215</f>
        <v>45104</v>
      </c>
      <c r="F22" s="76">
        <f ca="1">E22+5</f>
        <v>45109</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68</v>
      </c>
      <c r="C23" s="19" t="s">
        <v>72</v>
      </c>
      <c r="D23" s="45">
        <v>1</v>
      </c>
      <c r="E23" s="76">
        <f ca="1">E22+M2315</f>
        <v>45104</v>
      </c>
      <c r="F23" s="76">
        <f ca="1">E23+4</f>
        <v>45108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69</v>
      </c>
      <c r="C24" s="19" t="s">
        <v>73</v>
      </c>
      <c r="D24" s="45">
        <v>1</v>
      </c>
      <c r="E24" s="76">
        <f ca="1">E23+M245</f>
        <v>45104</v>
      </c>
      <c r="F24" s="76">
        <f ca="1">E24+5</f>
        <v>45109</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60</v>
      </c>
      <c r="C25" s="19" t="s">
        <v>74</v>
      </c>
      <c r="D25" s="45">
        <v>0.9</v>
      </c>
      <c r="E25" s="76">
        <f ca="1">F24+1</f>
        <v>45110</v>
      </c>
      <c r="F25" s="76">
        <f ca="1">E25+4</f>
        <v>45114</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61</v>
      </c>
      <c r="C26" s="19" t="s">
        <v>70</v>
      </c>
      <c r="D26" s="45">
        <v>1</v>
      </c>
      <c r="E26" s="76">
        <f ca="1">E22</f>
        <v>45104</v>
      </c>
      <c r="F26" s="76">
        <f ca="1">E26+4</f>
        <v>45108</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24" t="s">
        <v>62</v>
      </c>
      <c r="C27" s="19" t="s">
        <v>75</v>
      </c>
      <c r="D27" s="45">
        <v>0.9</v>
      </c>
      <c r="E27" s="76"/>
      <c r="F27" s="76"/>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62</v>
      </c>
      <c r="C28" s="19" t="s">
        <v>76</v>
      </c>
      <c r="D28" s="45">
        <v>1</v>
      </c>
      <c r="E28" s="76">
        <f ca="1">E24</f>
        <v>45104</v>
      </c>
      <c r="F28" s="76">
        <f ca="1">E28+4</f>
        <v>45108</v>
      </c>
      <c r="G28" s="38"/>
      <c r="H28" s="38">
        <f t="shared" ca="1"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8" t="s">
        <v>48</v>
      </c>
      <c r="C36" s="85"/>
      <c r="D36" s="86"/>
      <c r="E36" s="87"/>
      <c r="F36" s="87"/>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89" t="s">
        <v>61</v>
      </c>
      <c r="C44" s="92" t="s">
        <v>58</v>
      </c>
      <c r="D44" s="90">
        <v>0</v>
      </c>
      <c r="E44" s="91"/>
      <c r="F44" s="9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thickBot="1" x14ac:dyDescent="0.4">
      <c r="B45" s="89" t="s">
        <v>62</v>
      </c>
      <c r="C45" s="92" t="s">
        <v>59</v>
      </c>
      <c r="D45" s="90">
        <v>0</v>
      </c>
      <c r="E45" s="91"/>
      <c r="F45" s="91"/>
      <c r="G45" s="3"/>
    </row>
    <row r="46" spans="1:64" ht="30" customHeight="1" thickBot="1" x14ac:dyDescent="0.4">
      <c r="B46" s="49" t="s">
        <v>21</v>
      </c>
      <c r="C46" s="50"/>
      <c r="D46" s="51"/>
      <c r="E46" s="80"/>
      <c r="F46" s="81"/>
    </row>
    <row r="48" spans="1:64" ht="30" customHeight="1" x14ac:dyDescent="0.35">
      <c r="C48" s="53"/>
      <c r="F48" s="54"/>
    </row>
    <row r="49" spans="3:3" ht="30" customHeight="1" x14ac:dyDescent="0.35">
      <c r="C49"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25 D27:D4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4">
      <formula>AND(TODAY()&gt;=I$5,TODAY()&lt;J$5)</formula>
    </cfRule>
  </conditionalFormatting>
  <conditionalFormatting sqref="I7:BL44">
    <cfRule type="expression" dxfId="1" priority="28">
      <formula>AND(タスク_開始&lt;=I$5,ROUNDDOWN((タスク_終了-タスク_開始+1)*タスク_進捗状況,0)+タスク_開始-1&gt;=I$5)</formula>
    </cfRule>
    <cfRule type="expression" dxfId="0" priority="29" stopIfTrue="1">
      <formula>AND(タスク_終了&gt;=I$5,タスク_開始&lt;J$5)</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{FC5D2347-5FB4-4446-87CB-FD34C397D678}</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D27:D46</xm:sqref>
        </x14:conditionalFormatting>
        <x14:conditionalFormatting xmlns:xm="http://schemas.microsoft.com/office/excel/2006/main">
          <x14:cfRule type="dataBar" id="{FC5D2347-5FB4-4446-87CB-FD34C397D678}">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2023-06-27T00:38:56Z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