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korea\Downloads\"/>
    </mc:Choice>
  </mc:AlternateContent>
  <xr:revisionPtr revIDLastSave="0" documentId="8_{5E4C7147-4F1E-49FF-BA33-0C90F8F49BD3}" xr6:coauthVersionLast="47" xr6:coauthVersionMax="47" xr10:uidLastSave="{00000000-0000-0000-0000-000000000000}"/>
  <bookViews>
    <workbookView xWindow="-120" yWindow="-120" windowWidth="43440" windowHeight="26520" tabRatio="976" activeTab="1" xr2:uid="{00000000-000D-0000-FFFF-FFFF00000000}"/>
  </bookViews>
  <sheets>
    <sheet name="Scenario Check Summary" sheetId="24" r:id="rId1"/>
    <sheet name="Title &amp; Summary" sheetId="1" r:id="rId2"/>
    <sheet name="Port Reference" sheetId="48" r:id="rId3"/>
    <sheet name="Tray Pocket ID Rule" sheetId="55" r:id="rId4"/>
    <sheet name="Recipe Security UI" sheetId="56" r:id="rId5"/>
    <sheet name="Recipe Number 설비 조건" sheetId="60" r:id="rId6"/>
    <sheet name="Get Attr Object Type 정의" sheetId="61" r:id="rId7"/>
    <sheet name="Revision" sheetId="45" r:id="rId8"/>
    <sheet name="ISSUE" sheetId="49" r:id="rId9"/>
    <sheet name="Connection" sheetId="8" r:id="rId10"/>
    <sheet name="Initial" sheetId="9" r:id="rId11"/>
    <sheet name="RMS" sheetId="12" r:id="rId12"/>
    <sheet name="ECM" sheetId="10" r:id="rId13"/>
    <sheet name="FDC" sheetId="11" r:id="rId14"/>
    <sheet name="Alarm" sheetId="19" r:id="rId15"/>
    <sheet name="EQP State" sheetId="18" r:id="rId16"/>
    <sheet name="Tracking" sheetId="14" r:id="rId17"/>
    <sheet name="Material" sheetId="13" r:id="rId18"/>
    <sheet name="APC" sheetId="16" r:id="rId19"/>
    <sheet name="OP Call" sheetId="15" r:id="rId20"/>
    <sheet name="Interlock" sheetId="47" r:id="rId21"/>
    <sheet name="Carrier Process" sheetId="39" r:id="rId22"/>
    <sheet name="ETC" sheetId="43" r:id="rId23"/>
    <sheet name="RMS(S7F26) Log" sheetId="52" r:id="rId24"/>
    <sheet name="ECM(S2F30) Log" sheetId="54" r:id="rId25"/>
    <sheet name="FDC(S1F12) Log" sheetId="53" r:id="rId26"/>
    <sheet name="Alarm(S5F1) Log" sheetId="58" r:id="rId27"/>
    <sheet name="Track Out Log" sheetId="51" r:id="rId28"/>
    <sheet name="TPM LOSS CODE UI" sheetId="59" r:id="rId29"/>
  </sheets>
  <definedNames>
    <definedName name="_xlnm.Print_Area" localSheetId="26">'Alarm(S5F1) Log'!$A$2:$D$302</definedName>
    <definedName name="_xlnm.Print_Area" localSheetId="18">APC!$A$2:$K$252</definedName>
    <definedName name="_xlnm.Print_Area" localSheetId="21">'Carrier Process'!$A$2:$J$1886</definedName>
    <definedName name="_xlnm.Print_Area" localSheetId="9">Connection!$A$2:$K$186</definedName>
    <definedName name="_xlnm.Print_Area" localSheetId="12">ECM!$A$2:$K$138</definedName>
    <definedName name="_xlnm.Print_Area" localSheetId="24">'ECM(S2F30) Log'!$A$2:$D$302</definedName>
    <definedName name="_xlnm.Print_Area" localSheetId="15">'EQP State'!$A$2:$K$648</definedName>
    <definedName name="_xlnm.Print_Area" localSheetId="22">ETC!$A$2:$K$537</definedName>
    <definedName name="_xlnm.Print_Area" localSheetId="13">FDC!$A$2:$K$310</definedName>
    <definedName name="_xlnm.Print_Area" localSheetId="25">'FDC(S1F12) Log'!$A$2:$D$302</definedName>
    <definedName name="_xlnm.Print_Area" localSheetId="10">Initial!$A$2:$K$463</definedName>
    <definedName name="_xlnm.Print_Area" localSheetId="20">Interlock!$A$2:$K$394</definedName>
    <definedName name="_xlnm.Print_Area" localSheetId="8">ISSUE!$A$2:$J$49</definedName>
    <definedName name="_xlnm.Print_Area" localSheetId="19">'OP Call'!$A$2:$K$56</definedName>
    <definedName name="_xlnm.Print_Area" localSheetId="11">RMS!$A$2:$K$555</definedName>
    <definedName name="_xlnm.Print_Area" localSheetId="23">'RMS(S7F26) Log'!$A$2:$D$302</definedName>
    <definedName name="_xlnm.Print_Area" localSheetId="0">'Scenario Check Summary'!$A$2:$I$82</definedName>
    <definedName name="_xlnm.Print_Area" localSheetId="1">'Title &amp; Summary'!$B$2:$K$41</definedName>
    <definedName name="_xlnm.Print_Area" localSheetId="28">'TPM LOSS CODE UI'!$A$2:$D$82</definedName>
    <definedName name="_xlnm.Print_Area" localSheetId="27">'Track Out Log'!$A$2:$D$302</definedName>
    <definedName name="_xlnm.Print_Area" localSheetId="16">Tracking!$A$1:$K$415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71" i="39" l="1"/>
  <c r="G72" i="24" s="1"/>
  <c r="I1771" i="39"/>
  <c r="E72" i="24" s="1"/>
  <c r="H1771" i="39"/>
  <c r="D72" i="24" s="1"/>
  <c r="J1674" i="39"/>
  <c r="G71" i="24" s="1"/>
  <c r="I1674" i="39"/>
  <c r="E71" i="24" s="1"/>
  <c r="H1674" i="39"/>
  <c r="D71" i="24" s="1"/>
  <c r="F71" i="24" l="1"/>
  <c r="H71" i="24"/>
  <c r="F72" i="24"/>
  <c r="H72" i="24"/>
  <c r="J1296" i="39" l="1"/>
  <c r="G70" i="24" s="1"/>
  <c r="I1296" i="39"/>
  <c r="E70" i="24" s="1"/>
  <c r="H1296" i="39"/>
  <c r="D70" i="24" s="1"/>
  <c r="J952" i="39"/>
  <c r="G69" i="24" s="1"/>
  <c r="I952" i="39"/>
  <c r="E69" i="24" s="1"/>
  <c r="H952" i="39"/>
  <c r="D69" i="24" s="1"/>
  <c r="J809" i="39"/>
  <c r="G68" i="24" s="1"/>
  <c r="I809" i="39"/>
  <c r="E68" i="24" s="1"/>
  <c r="H809" i="39"/>
  <c r="D68" i="24" s="1"/>
  <c r="H299" i="14"/>
  <c r="I299" i="14"/>
  <c r="J299" i="14"/>
  <c r="H334" i="14"/>
  <c r="D45" i="24" s="1"/>
  <c r="J334" i="14"/>
  <c r="G45" i="24" s="1"/>
  <c r="I334" i="14"/>
  <c r="E45" i="24" s="1"/>
  <c r="F68" i="24" l="1"/>
  <c r="H68" i="24"/>
  <c r="H69" i="24"/>
  <c r="F69" i="24"/>
  <c r="H70" i="24"/>
  <c r="F70" i="24"/>
  <c r="H45" i="24"/>
  <c r="F45" i="24"/>
  <c r="J201" i="19"/>
  <c r="G35" i="24" s="1"/>
  <c r="I201" i="19"/>
  <c r="E35" i="24" s="1"/>
  <c r="H201" i="19"/>
  <c r="D35" i="24" s="1"/>
  <c r="F35" i="24" l="1"/>
  <c r="H35" i="24"/>
  <c r="H56" i="9"/>
  <c r="J90" i="10" l="1"/>
  <c r="G27" i="24" s="1"/>
  <c r="I90" i="10"/>
  <c r="E27" i="24" s="1"/>
  <c r="H90" i="10"/>
  <c r="D27" i="24" s="1"/>
  <c r="H27" i="24" s="1"/>
  <c r="F27" i="24" l="1"/>
  <c r="D252" i="12"/>
  <c r="B250" i="12"/>
  <c r="J135" i="43" l="1"/>
  <c r="I135" i="43"/>
  <c r="H135" i="43"/>
  <c r="G52" i="24"/>
  <c r="J437" i="13"/>
  <c r="I437" i="13"/>
  <c r="E52" i="24" s="1"/>
  <c r="H437" i="13"/>
  <c r="D52" i="24" s="1"/>
  <c r="J404" i="13"/>
  <c r="I404" i="13"/>
  <c r="E51" i="24" s="1"/>
  <c r="H404" i="13"/>
  <c r="D51" i="24" s="1"/>
  <c r="J288" i="13"/>
  <c r="I288" i="13"/>
  <c r="E50" i="24" s="1"/>
  <c r="H288" i="13"/>
  <c r="D50" i="24" s="1"/>
  <c r="E53" i="24" l="1"/>
  <c r="F51" i="24"/>
  <c r="H52" i="24"/>
  <c r="F50" i="24"/>
  <c r="F52" i="24"/>
  <c r="H532" i="12" l="1"/>
  <c r="H519" i="12"/>
  <c r="H473" i="12"/>
  <c r="B401" i="12"/>
  <c r="B295" i="12"/>
  <c r="B227" i="12"/>
  <c r="D398" i="12"/>
  <c r="D292" i="12"/>
  <c r="D224" i="12"/>
  <c r="D456" i="12"/>
  <c r="D450" i="12"/>
  <c r="D444" i="12"/>
  <c r="D438" i="12"/>
  <c r="D432" i="12"/>
  <c r="D420" i="12"/>
  <c r="D414" i="12"/>
  <c r="D395" i="12"/>
  <c r="D372" i="12"/>
  <c r="D344" i="12"/>
  <c r="D338" i="12"/>
  <c r="D326" i="12"/>
  <c r="D320" i="12"/>
  <c r="D314" i="12"/>
  <c r="D308" i="12"/>
  <c r="D289" i="12"/>
  <c r="D276" i="12"/>
  <c r="D270" i="12"/>
  <c r="D264" i="12"/>
  <c r="D258" i="12"/>
  <c r="D246" i="12"/>
  <c r="D240" i="12"/>
  <c r="D221" i="12"/>
  <c r="B454" i="12"/>
  <c r="B448" i="12"/>
  <c r="B442" i="12"/>
  <c r="B436" i="12"/>
  <c r="B430" i="12"/>
  <c r="B418" i="12"/>
  <c r="B412" i="12"/>
  <c r="B393" i="12"/>
  <c r="B370" i="12"/>
  <c r="B342" i="12"/>
  <c r="B336" i="12"/>
  <c r="B324" i="12"/>
  <c r="B318" i="12"/>
  <c r="B312" i="12"/>
  <c r="B306" i="12"/>
  <c r="B287" i="12"/>
  <c r="B274" i="12"/>
  <c r="B268" i="12"/>
  <c r="B262" i="12"/>
  <c r="B256" i="12"/>
  <c r="B244" i="12"/>
  <c r="B238" i="12"/>
  <c r="B219" i="12"/>
  <c r="B206" i="12"/>
  <c r="F139" i="12" l="1"/>
  <c r="F125" i="12"/>
  <c r="F104" i="12"/>
  <c r="B112" i="16"/>
  <c r="D109" i="16"/>
  <c r="B84" i="16"/>
  <c r="D81" i="16"/>
  <c r="H209" i="12"/>
  <c r="B140" i="12"/>
  <c r="B126" i="12"/>
  <c r="B105" i="12"/>
  <c r="D137" i="12"/>
  <c r="D123" i="12"/>
  <c r="D102" i="12"/>
  <c r="H12" i="18" l="1"/>
  <c r="J209" i="12" l="1"/>
  <c r="I209" i="12"/>
  <c r="J232" i="14" l="1"/>
  <c r="I232" i="14"/>
  <c r="H232" i="14"/>
  <c r="H210" i="14"/>
  <c r="H209" i="13" l="1"/>
  <c r="J12" i="13"/>
  <c r="I12" i="13"/>
  <c r="H12" i="13"/>
  <c r="H26" i="9" l="1"/>
  <c r="H28" i="10" l="1"/>
  <c r="I67" i="16" l="1"/>
  <c r="D24" i="24" l="1"/>
  <c r="G24" i="24"/>
  <c r="E24" i="24"/>
  <c r="H24" i="24" l="1"/>
  <c r="F24" i="24"/>
  <c r="H347" i="47"/>
  <c r="J122" i="47"/>
  <c r="I122" i="47"/>
  <c r="H122" i="47"/>
  <c r="D44" i="24"/>
  <c r="G44" i="24" l="1"/>
  <c r="E44" i="24"/>
  <c r="H44" i="24"/>
  <c r="F44" i="24" l="1"/>
  <c r="J502" i="18"/>
  <c r="G38" i="24" s="1"/>
  <c r="I502" i="18"/>
  <c r="E38" i="24" s="1"/>
  <c r="H502" i="18"/>
  <c r="D38" i="24" s="1"/>
  <c r="F38" i="24" l="1"/>
  <c r="H38" i="24"/>
  <c r="J347" i="47" l="1"/>
  <c r="G63" i="24" s="1"/>
  <c r="I347" i="47"/>
  <c r="E63" i="24" s="1"/>
  <c r="D63" i="24"/>
  <c r="J12" i="47"/>
  <c r="I12" i="47"/>
  <c r="H12" i="47"/>
  <c r="H6" i="47" s="1"/>
  <c r="I7" i="47" l="1"/>
  <c r="I6" i="47"/>
  <c r="H7" i="47"/>
  <c r="J7" i="47" l="1"/>
  <c r="J6" i="47"/>
  <c r="G62" i="24" l="1"/>
  <c r="E62" i="24"/>
  <c r="D62" i="24"/>
  <c r="G61" i="24"/>
  <c r="E61" i="24"/>
  <c r="D61" i="24"/>
  <c r="G64" i="24" l="1"/>
  <c r="E64" i="24"/>
  <c r="G26" i="1" s="1"/>
  <c r="H61" i="24"/>
  <c r="H62" i="24"/>
  <c r="F62" i="24"/>
  <c r="F61" i="24"/>
  <c r="D64" i="24"/>
  <c r="F26" i="1" s="1"/>
  <c r="H63" i="24"/>
  <c r="F63" i="24"/>
  <c r="H59" i="14"/>
  <c r="I26" i="1" l="1"/>
  <c r="J383" i="43"/>
  <c r="I383" i="43"/>
  <c r="H383" i="43"/>
  <c r="D80" i="24" l="1"/>
  <c r="G80" i="24"/>
  <c r="E80" i="24"/>
  <c r="J56" i="9"/>
  <c r="I56" i="9"/>
  <c r="H751" i="39"/>
  <c r="J372" i="39"/>
  <c r="I372" i="39"/>
  <c r="H372" i="39"/>
  <c r="H80" i="24" l="1"/>
  <c r="F80" i="24"/>
  <c r="I751" i="39"/>
  <c r="J751" i="39"/>
  <c r="J29" i="39" l="1"/>
  <c r="I7" i="39" s="1"/>
  <c r="I29" i="39"/>
  <c r="I6" i="39" s="1"/>
  <c r="H29" i="39"/>
  <c r="H6" i="39" s="1"/>
  <c r="J12" i="18" l="1"/>
  <c r="I7" i="18" s="1"/>
  <c r="I12" i="18"/>
  <c r="I6" i="18" s="1"/>
  <c r="H6" i="18"/>
  <c r="H7" i="18" l="1"/>
  <c r="J7" i="18" s="1"/>
  <c r="H7" i="39"/>
  <c r="J7" i="39" s="1"/>
  <c r="J6" i="18" l="1"/>
  <c r="J6" i="39"/>
  <c r="H207" i="43"/>
  <c r="J146" i="8"/>
  <c r="I146" i="8"/>
  <c r="H146" i="8"/>
  <c r="J85" i="8"/>
  <c r="I85" i="8"/>
  <c r="H85" i="8"/>
  <c r="J12" i="8"/>
  <c r="I12" i="8"/>
  <c r="H12" i="8"/>
  <c r="D66" i="24"/>
  <c r="D67" i="24"/>
  <c r="J346" i="43"/>
  <c r="I346" i="43"/>
  <c r="H346" i="43"/>
  <c r="J305" i="43"/>
  <c r="I305" i="43"/>
  <c r="H305" i="43"/>
  <c r="J64" i="43"/>
  <c r="I64" i="43"/>
  <c r="H64" i="43"/>
  <c r="G67" i="24"/>
  <c r="E67" i="24"/>
  <c r="G66" i="24"/>
  <c r="E66" i="24"/>
  <c r="G65" i="24"/>
  <c r="E65" i="24"/>
  <c r="D65" i="24"/>
  <c r="G393" i="53"/>
  <c r="G25" i="53"/>
  <c r="G437" i="54"/>
  <c r="F618" i="52"/>
  <c r="F43" i="53"/>
  <c r="F302" i="53"/>
  <c r="F14" i="54"/>
  <c r="H916" i="54"/>
  <c r="G81" i="52"/>
  <c r="G610" i="53"/>
  <c r="G516" i="53"/>
  <c r="F308" i="52"/>
  <c r="F235" i="52"/>
  <c r="F222" i="53"/>
  <c r="G988" i="54"/>
  <c r="H203" i="54"/>
  <c r="F283" i="52"/>
  <c r="F445" i="54"/>
  <c r="F254" i="54"/>
  <c r="F931" i="52"/>
  <c r="G974" i="53"/>
  <c r="F699" i="52"/>
  <c r="G734" i="52"/>
  <c r="H448" i="54"/>
  <c r="F895" i="52"/>
  <c r="G221" i="52"/>
  <c r="G954" i="53"/>
  <c r="F74" i="52"/>
  <c r="G146" i="53"/>
  <c r="G656" i="52"/>
  <c r="G247" i="54"/>
  <c r="F672" i="52"/>
  <c r="F148" i="54"/>
  <c r="G558" i="54"/>
  <c r="F963" i="52"/>
  <c r="G417" i="53"/>
  <c r="G58" i="54"/>
  <c r="F267" i="53"/>
  <c r="F442" i="54"/>
  <c r="F945" i="54"/>
  <c r="G216" i="54"/>
  <c r="G390" i="54"/>
  <c r="F347" i="54"/>
  <c r="H275" i="54"/>
  <c r="G345" i="52"/>
  <c r="G87" i="52"/>
  <c r="F199" i="53"/>
  <c r="F548" i="53"/>
  <c r="G425" i="53"/>
  <c r="F537" i="54"/>
  <c r="H726" i="54"/>
  <c r="F471" i="53"/>
  <c r="G306" i="52"/>
  <c r="G768" i="54"/>
  <c r="H109" i="54"/>
  <c r="G382" i="54"/>
  <c r="G911" i="53"/>
  <c r="G743" i="53"/>
  <c r="H733" i="54"/>
  <c r="G883" i="53"/>
  <c r="H586" i="54"/>
  <c r="F818" i="53"/>
  <c r="H178" i="54"/>
  <c r="G970" i="54"/>
  <c r="F186" i="53"/>
  <c r="F888" i="53"/>
  <c r="G337" i="53"/>
  <c r="H966" i="54"/>
  <c r="G996" i="52"/>
  <c r="F986" i="54"/>
  <c r="F808" i="52"/>
  <c r="G990" i="52"/>
  <c r="G840" i="52"/>
  <c r="F292" i="53"/>
  <c r="F544" i="53"/>
  <c r="G392" i="54"/>
  <c r="F415" i="52"/>
  <c r="G343" i="52"/>
  <c r="G465" i="52"/>
  <c r="G776" i="54"/>
  <c r="G926" i="53"/>
  <c r="G589" i="54"/>
  <c r="F587" i="54"/>
  <c r="H937" i="54"/>
  <c r="H4" i="54"/>
  <c r="F168" i="54"/>
  <c r="G1004" i="52"/>
  <c r="H600" i="54"/>
  <c r="G374" i="52"/>
  <c r="F429" i="54"/>
  <c r="G355" i="53"/>
  <c r="F351" i="54"/>
  <c r="F631" i="53"/>
  <c r="F535" i="54"/>
  <c r="F205" i="53"/>
  <c r="G801" i="54"/>
  <c r="G680" i="54"/>
  <c r="G273" i="52"/>
  <c r="H635" i="54"/>
  <c r="F577" i="54"/>
  <c r="H434" i="54"/>
  <c r="F893" i="54"/>
  <c r="G367" i="53"/>
  <c r="G717" i="53"/>
  <c r="F859" i="53"/>
  <c r="G652" i="54"/>
  <c r="F991" i="54"/>
  <c r="F53" i="53"/>
  <c r="F132" i="54"/>
  <c r="G514" i="54"/>
  <c r="G581" i="53"/>
  <c r="G47" i="52"/>
  <c r="G852" i="52"/>
  <c r="G838" i="52"/>
  <c r="H33" i="54"/>
  <c r="G13" i="52"/>
  <c r="G634" i="53"/>
  <c r="G90" i="53"/>
  <c r="F81" i="53"/>
  <c r="F996" i="52"/>
  <c r="F9" i="54"/>
  <c r="G896" i="52"/>
  <c r="F239" i="54"/>
  <c r="F549" i="53"/>
  <c r="F1001" i="53"/>
  <c r="F740" i="52"/>
  <c r="G288" i="53"/>
  <c r="H432" i="54"/>
  <c r="F671" i="52"/>
  <c r="G435" i="53"/>
  <c r="F742" i="52"/>
  <c r="G332" i="54"/>
  <c r="G38" i="52"/>
  <c r="G879" i="53"/>
  <c r="G218" i="52"/>
  <c r="G815" i="52"/>
  <c r="F725" i="52"/>
  <c r="F760" i="53"/>
  <c r="F777" i="53"/>
  <c r="F614" i="53"/>
  <c r="G318" i="53"/>
  <c r="G218" i="53"/>
  <c r="G921" i="53"/>
  <c r="G207" i="54"/>
  <c r="F52" i="53"/>
  <c r="G480" i="53"/>
  <c r="F170" i="54"/>
  <c r="H636" i="54"/>
  <c r="G496" i="54"/>
  <c r="G295" i="52"/>
  <c r="G244" i="52"/>
  <c r="F947" i="52"/>
  <c r="G767" i="53"/>
  <c r="H74" i="54"/>
  <c r="F448" i="53"/>
  <c r="F913" i="52"/>
  <c r="F438" i="53"/>
  <c r="H571" i="54"/>
  <c r="F290" i="53"/>
  <c r="G445" i="54"/>
  <c r="G811" i="53"/>
  <c r="F278" i="53"/>
  <c r="F191" i="52"/>
  <c r="F246" i="52"/>
  <c r="F953" i="54"/>
  <c r="F130" i="53"/>
  <c r="G858" i="53"/>
  <c r="F725" i="53"/>
  <c r="G3" i="54"/>
  <c r="G394" i="52"/>
  <c r="H630" i="54"/>
  <c r="F688" i="53"/>
  <c r="F589" i="54"/>
  <c r="F654" i="53"/>
  <c r="G347" i="54"/>
  <c r="H227" i="54"/>
  <c r="F98" i="54"/>
  <c r="F590" i="52"/>
  <c r="F201" i="54"/>
  <c r="F966" i="54"/>
  <c r="H180" i="54"/>
  <c r="F366" i="52"/>
  <c r="F318" i="54"/>
  <c r="F468" i="53"/>
  <c r="F120" i="53"/>
  <c r="F406" i="52"/>
  <c r="G210" i="53"/>
  <c r="F8" i="53"/>
  <c r="H407" i="54"/>
  <c r="G252" i="53"/>
  <c r="G991" i="54"/>
  <c r="G96" i="54"/>
  <c r="H707" i="54"/>
  <c r="F630" i="53"/>
  <c r="G376" i="52"/>
  <c r="F440" i="52"/>
  <c r="F77" i="52"/>
  <c r="G254" i="54"/>
  <c r="G556" i="54"/>
  <c r="G417" i="54"/>
  <c r="G235" i="53"/>
  <c r="F226" i="53"/>
  <c r="G85" i="52"/>
  <c r="G365" i="53"/>
  <c r="G921" i="54"/>
  <c r="G97" i="54"/>
  <c r="G98" i="53"/>
  <c r="F467" i="53"/>
  <c r="F247" i="52"/>
  <c r="G724" i="53"/>
  <c r="G696" i="53"/>
  <c r="G564" i="54"/>
  <c r="F768" i="54"/>
  <c r="F519" i="53"/>
  <c r="F377" i="53"/>
  <c r="H430" i="54"/>
  <c r="G392" i="53"/>
  <c r="F734" i="54"/>
  <c r="F905" i="53"/>
  <c r="F518" i="52"/>
  <c r="G549" i="53"/>
  <c r="F404" i="53"/>
  <c r="F276" i="52"/>
  <c r="H512" i="54"/>
  <c r="F664" i="53"/>
  <c r="F22" i="52"/>
  <c r="G190" i="53"/>
  <c r="G296" i="52"/>
  <c r="G1001" i="53"/>
  <c r="G352" i="54"/>
  <c r="F909" i="53"/>
  <c r="G448" i="52"/>
  <c r="G426" i="53"/>
  <c r="H490" i="54"/>
  <c r="G846" i="53"/>
  <c r="G695" i="54"/>
  <c r="F30" i="53"/>
  <c r="F823" i="53"/>
  <c r="G550" i="52"/>
  <c r="H119" i="54"/>
  <c r="F856" i="52"/>
  <c r="G165" i="53"/>
  <c r="H479" i="54"/>
  <c r="F769" i="52"/>
  <c r="H390" i="54"/>
  <c r="G778" i="53"/>
  <c r="G227" i="52"/>
  <c r="F63" i="53"/>
  <c r="F507" i="53"/>
  <c r="G447" i="54"/>
  <c r="G163" i="53"/>
  <c r="G584" i="53"/>
  <c r="F732" i="53"/>
  <c r="G84" i="52"/>
  <c r="F582" i="53"/>
  <c r="F784" i="54"/>
  <c r="H127" i="54"/>
  <c r="G389" i="54"/>
  <c r="G65" i="54"/>
  <c r="F504" i="53"/>
  <c r="H447" i="54"/>
  <c r="H209" i="54"/>
  <c r="F634" i="53"/>
  <c r="G462" i="54"/>
  <c r="H7" i="54"/>
  <c r="G56" i="52"/>
  <c r="G638" i="54"/>
  <c r="G169" i="53"/>
  <c r="G178" i="53"/>
  <c r="F912" i="52"/>
  <c r="G615" i="53"/>
  <c r="G165" i="54"/>
  <c r="F355" i="52"/>
  <c r="F744" i="52"/>
  <c r="G754" i="53"/>
  <c r="F679" i="53"/>
  <c r="G289" i="52"/>
  <c r="F580" i="52"/>
  <c r="F47" i="52"/>
  <c r="G443" i="53"/>
  <c r="F111" i="53"/>
  <c r="F401" i="52"/>
  <c r="G452" i="54"/>
  <c r="F899" i="54"/>
  <c r="F915" i="52"/>
  <c r="G169" i="52"/>
  <c r="G727" i="52"/>
  <c r="H720" i="54"/>
  <c r="G808" i="52"/>
  <c r="H298" i="54"/>
  <c r="G658" i="52"/>
  <c r="G987" i="54"/>
  <c r="G565" i="52"/>
  <c r="G71" i="52"/>
  <c r="H10" i="54"/>
  <c r="F812" i="52"/>
  <c r="F967" i="53"/>
  <c r="F329" i="53"/>
  <c r="G106" i="54"/>
  <c r="F635" i="53"/>
  <c r="F188" i="54"/>
  <c r="F89" i="52"/>
  <c r="G271" i="53"/>
  <c r="F566" i="54"/>
  <c r="G315" i="52"/>
  <c r="G661" i="52"/>
  <c r="G956" i="53"/>
  <c r="F917" i="54"/>
  <c r="G382" i="53"/>
  <c r="G599" i="53"/>
  <c r="H851" i="54"/>
  <c r="F224" i="52"/>
  <c r="F714" i="53"/>
  <c r="G759" i="54"/>
  <c r="G579" i="53"/>
  <c r="H591" i="54"/>
  <c r="F522" i="54"/>
  <c r="F630" i="52"/>
  <c r="G649" i="53"/>
  <c r="H164" i="54"/>
  <c r="H281" i="54"/>
  <c r="G16" i="52"/>
  <c r="F926" i="54"/>
  <c r="H711" i="54"/>
  <c r="G898" i="53"/>
  <c r="G196" i="53"/>
  <c r="F761" i="52"/>
  <c r="F922" i="52"/>
  <c r="F315" i="54"/>
  <c r="G994" i="53"/>
  <c r="G559" i="52"/>
  <c r="H183" i="54"/>
  <c r="H287" i="54"/>
  <c r="G568" i="53"/>
  <c r="G326" i="52"/>
  <c r="F110" i="54"/>
  <c r="F220" i="52"/>
  <c r="G880" i="52"/>
  <c r="F286" i="52"/>
  <c r="F705" i="52"/>
  <c r="G213" i="53"/>
  <c r="F673" i="52"/>
  <c r="F676" i="52"/>
  <c r="F202" i="52"/>
  <c r="G519" i="52"/>
  <c r="F370" i="53"/>
  <c r="H437" i="54"/>
  <c r="G85" i="53"/>
  <c r="F820" i="52"/>
  <c r="H392" i="54"/>
  <c r="H220" i="54"/>
  <c r="G593" i="54"/>
  <c r="G209" i="54"/>
  <c r="F642" i="53"/>
  <c r="F943" i="53"/>
  <c r="G181" i="53"/>
  <c r="H108" i="54"/>
  <c r="F904" i="54"/>
  <c r="G798" i="53"/>
  <c r="G135" i="53"/>
  <c r="G756" i="53"/>
  <c r="G590" i="52"/>
  <c r="F975" i="53"/>
  <c r="G134" i="53"/>
  <c r="G803" i="54"/>
  <c r="F309" i="54"/>
  <c r="G123" i="53"/>
  <c r="G113" i="53"/>
  <c r="G922" i="53"/>
  <c r="F55" i="52"/>
  <c r="F836" i="52"/>
  <c r="H929" i="54"/>
  <c r="H743" i="54"/>
  <c r="H419" i="54"/>
  <c r="G660" i="53"/>
  <c r="F776" i="53"/>
  <c r="F313" i="54"/>
  <c r="H96" i="54"/>
  <c r="F682" i="53"/>
  <c r="H737" i="54"/>
  <c r="F868" i="53"/>
  <c r="G882" i="53"/>
  <c r="F120" i="52"/>
  <c r="F531" i="53"/>
  <c r="H725" i="54"/>
  <c r="F808" i="53"/>
  <c r="G299" i="53"/>
  <c r="F655" i="52"/>
  <c r="G916" i="52"/>
  <c r="G386" i="54"/>
  <c r="G8" i="53"/>
  <c r="G509" i="53"/>
  <c r="G605" i="52"/>
  <c r="H665" i="54"/>
  <c r="F101" i="52"/>
  <c r="G316" i="54"/>
  <c r="G711" i="52"/>
  <c r="F454" i="53"/>
  <c r="H761" i="54"/>
  <c r="G385" i="52"/>
  <c r="G153" i="53"/>
  <c r="H703" i="54"/>
  <c r="G915" i="54"/>
  <c r="G35" i="54"/>
  <c r="F494" i="53"/>
  <c r="G205" i="53"/>
  <c r="F743" i="54"/>
  <c r="F315" i="52"/>
  <c r="G75" i="53"/>
  <c r="F34" i="54"/>
  <c r="G159" i="54"/>
  <c r="H963" i="54"/>
  <c r="G275" i="52"/>
  <c r="G706" i="52"/>
  <c r="H842" i="54"/>
  <c r="G85" i="54"/>
  <c r="F670" i="53"/>
  <c r="G945" i="52"/>
  <c r="H255" i="54"/>
  <c r="G572" i="52"/>
  <c r="F969" i="52"/>
  <c r="F860" i="52"/>
  <c r="F413" i="52"/>
  <c r="G38" i="54"/>
  <c r="H290" i="54"/>
  <c r="G815" i="53"/>
  <c r="F408" i="54"/>
  <c r="F277" i="54"/>
  <c r="F731" i="53"/>
  <c r="H110" i="54"/>
  <c r="G890" i="54"/>
  <c r="F423" i="53"/>
  <c r="H182" i="54"/>
  <c r="G770" i="53"/>
  <c r="G237" i="54"/>
  <c r="G771" i="52"/>
  <c r="F634" i="54"/>
  <c r="H649" i="54"/>
  <c r="F28" i="52"/>
  <c r="G572" i="54"/>
  <c r="F762" i="53"/>
  <c r="F690" i="54"/>
  <c r="G48" i="52"/>
  <c r="F767" i="52"/>
  <c r="H588" i="54"/>
  <c r="G17" i="54"/>
  <c r="F131" i="53"/>
  <c r="G751" i="52"/>
  <c r="G359" i="54"/>
  <c r="F879" i="53"/>
  <c r="G582" i="53"/>
  <c r="G88" i="54"/>
  <c r="F917" i="52"/>
  <c r="F98" i="52"/>
  <c r="G964" i="52"/>
  <c r="F252" i="54"/>
  <c r="F425" i="53"/>
  <c r="G858" i="52"/>
  <c r="G543" i="53"/>
  <c r="F723" i="53"/>
  <c r="G205" i="54"/>
  <c r="H692" i="54"/>
  <c r="G734" i="54"/>
  <c r="G808" i="53"/>
  <c r="F223" i="52"/>
  <c r="H556" i="54"/>
  <c r="F508" i="52"/>
  <c r="G29" i="54"/>
  <c r="F394" i="53"/>
  <c r="F186" i="52"/>
  <c r="G653" i="52"/>
  <c r="G185" i="53"/>
  <c r="G349" i="53"/>
  <c r="F248" i="52"/>
  <c r="G139" i="52"/>
  <c r="G649" i="54"/>
  <c r="F962" i="53"/>
  <c r="F218" i="53"/>
  <c r="F308" i="53"/>
  <c r="F151" i="54"/>
  <c r="F53" i="54"/>
  <c r="G554" i="52"/>
  <c r="G939" i="53"/>
  <c r="G178" i="52"/>
  <c r="F668" i="54"/>
  <c r="F173" i="53"/>
  <c r="F306" i="54"/>
  <c r="G518" i="54"/>
  <c r="F793" i="52"/>
  <c r="F207" i="54"/>
  <c r="G529" i="53"/>
  <c r="H850" i="54"/>
  <c r="G849" i="54"/>
  <c r="F982" i="53"/>
  <c r="H247" i="54"/>
  <c r="G918" i="53"/>
  <c r="F461" i="54"/>
  <c r="F706" i="53"/>
  <c r="F286" i="54"/>
  <c r="G828" i="54"/>
  <c r="G829" i="52"/>
  <c r="G574" i="53"/>
  <c r="F321" i="52"/>
  <c r="G593" i="53"/>
  <c r="F1003" i="52"/>
  <c r="G334" i="52"/>
  <c r="F390" i="54"/>
  <c r="H94" i="54"/>
  <c r="F417" i="52"/>
  <c r="G599" i="52"/>
  <c r="F163" i="54"/>
  <c r="F491" i="53"/>
  <c r="G68" i="52"/>
  <c r="H935" i="54"/>
  <c r="G951" i="53"/>
  <c r="G21" i="53"/>
  <c r="H775" i="54"/>
  <c r="G947" i="52"/>
  <c r="F626" i="53"/>
  <c r="F496" i="54"/>
  <c r="F421" i="53"/>
  <c r="F206" i="53"/>
  <c r="F273" i="53"/>
  <c r="F687" i="53"/>
  <c r="H173" i="54"/>
  <c r="G86" i="54"/>
  <c r="G523" i="54"/>
  <c r="H189" i="54"/>
  <c r="G989" i="53"/>
  <c r="G399" i="53"/>
  <c r="H276" i="54"/>
  <c r="H123" i="54"/>
  <c r="F918" i="53"/>
  <c r="F641" i="53"/>
  <c r="H305" i="54"/>
  <c r="F444" i="53"/>
  <c r="G232" i="52"/>
  <c r="G114" i="52"/>
  <c r="G827" i="52"/>
  <c r="H637" i="54"/>
  <c r="G762" i="53"/>
  <c r="F582" i="52"/>
  <c r="H63" i="54"/>
  <c r="G332" i="53"/>
  <c r="G91" i="53"/>
  <c r="F783" i="52"/>
  <c r="H854" i="54"/>
  <c r="H384" i="54"/>
  <c r="G965" i="53"/>
  <c r="G37" i="53"/>
  <c r="F28" i="54"/>
  <c r="F815" i="53"/>
  <c r="G833" i="53"/>
  <c r="G263" i="54"/>
  <c r="G246" i="54"/>
  <c r="G566" i="54"/>
  <c r="G107" i="52"/>
  <c r="G74" i="53"/>
  <c r="F450" i="53"/>
  <c r="H45" i="54"/>
  <c r="G931" i="53"/>
  <c r="F865" i="53"/>
  <c r="G86" i="53"/>
  <c r="F622" i="53"/>
  <c r="H980" i="54"/>
  <c r="G749" i="53"/>
  <c r="F811" i="53"/>
  <c r="F155" i="52"/>
  <c r="G186" i="54"/>
  <c r="F934" i="54"/>
  <c r="F747" i="54"/>
  <c r="H355" i="54"/>
  <c r="F596" i="53"/>
  <c r="G936" i="52"/>
  <c r="F583" i="52"/>
  <c r="G125" i="53"/>
  <c r="G698" i="52"/>
  <c r="G405" i="54"/>
  <c r="F127" i="52"/>
  <c r="G735" i="53"/>
  <c r="F813" i="54"/>
  <c r="F560" i="54"/>
  <c r="G487" i="53"/>
  <c r="F925" i="53"/>
  <c r="G284" i="52"/>
  <c r="G467" i="52"/>
  <c r="G233" i="52"/>
  <c r="G45" i="53"/>
  <c r="F776" i="52"/>
  <c r="G790" i="52"/>
  <c r="G968" i="53"/>
  <c r="G671" i="54"/>
  <c r="H46" i="54"/>
  <c r="F568" i="53"/>
  <c r="G305" i="54"/>
  <c r="F273" i="52"/>
  <c r="G380" i="52"/>
  <c r="G877" i="54"/>
  <c r="F440" i="53"/>
  <c r="F927" i="53"/>
  <c r="H243" i="54"/>
  <c r="G464" i="53"/>
  <c r="G997" i="54"/>
  <c r="F494" i="52"/>
  <c r="G431" i="52"/>
  <c r="G117" i="52"/>
  <c r="G260" i="53"/>
  <c r="F354" i="52"/>
  <c r="F144" i="53"/>
  <c r="H545" i="54"/>
  <c r="F834" i="52"/>
  <c r="G938" i="52"/>
  <c r="F628" i="52"/>
  <c r="F659" i="53"/>
  <c r="G438" i="53"/>
  <c r="G796" i="52"/>
  <c r="G869" i="53"/>
  <c r="G778" i="54"/>
  <c r="F188" i="52"/>
  <c r="G924" i="52"/>
  <c r="G446" i="53"/>
  <c r="G278" i="53"/>
  <c r="G885" i="53"/>
  <c r="G29" i="52"/>
  <c r="F376" i="54"/>
  <c r="H834" i="54"/>
  <c r="F827" i="54"/>
  <c r="F188" i="53"/>
  <c r="G398" i="54"/>
  <c r="G864" i="54"/>
  <c r="F857" i="53"/>
  <c r="F60" i="54"/>
  <c r="F521" i="54"/>
  <c r="G574" i="54"/>
  <c r="F561" i="53"/>
  <c r="H816" i="54"/>
  <c r="H716" i="54"/>
  <c r="F285" i="52"/>
  <c r="F502" i="52"/>
  <c r="G478" i="53"/>
  <c r="F177" i="52"/>
  <c r="G707" i="52"/>
  <c r="F602" i="53"/>
  <c r="G172" i="53"/>
  <c r="F709" i="52"/>
  <c r="G826" i="52"/>
  <c r="H940" i="54"/>
  <c r="G396" i="52"/>
  <c r="G650" i="54"/>
  <c r="G881" i="54"/>
  <c r="F379" i="52"/>
  <c r="F271" i="54"/>
  <c r="F141" i="52"/>
  <c r="G544" i="53"/>
  <c r="G423" i="52"/>
  <c r="G892" i="54"/>
  <c r="F526" i="53"/>
  <c r="F646" i="53"/>
  <c r="G156" i="53"/>
  <c r="H809" i="54"/>
  <c r="G262" i="54"/>
  <c r="G622" i="53"/>
  <c r="G782" i="52"/>
  <c r="G36" i="53"/>
  <c r="H413" i="54"/>
  <c r="G756" i="52"/>
  <c r="F652" i="53"/>
  <c r="H729" i="54"/>
  <c r="G828" i="53"/>
  <c r="F486" i="52"/>
  <c r="G501" i="54"/>
  <c r="G114" i="54"/>
  <c r="G687" i="54"/>
  <c r="H999" i="54"/>
  <c r="F139" i="53"/>
  <c r="F935" i="52"/>
  <c r="G258" i="53"/>
  <c r="F59" i="52"/>
  <c r="F431" i="53"/>
  <c r="F395" i="53"/>
  <c r="F305" i="54"/>
  <c r="H528" i="54"/>
  <c r="F15" i="53"/>
  <c r="G715" i="54"/>
  <c r="G297" i="53"/>
  <c r="F292" i="54"/>
  <c r="F1001" i="54"/>
  <c r="F296" i="52"/>
  <c r="G723" i="53"/>
  <c r="F606" i="54"/>
  <c r="G564" i="52"/>
  <c r="H124" i="54"/>
  <c r="G609" i="53"/>
  <c r="F388" i="54"/>
  <c r="F887" i="54"/>
  <c r="G832" i="53"/>
  <c r="F640" i="53"/>
  <c r="F281" i="53"/>
  <c r="F145" i="53"/>
  <c r="G489" i="54"/>
  <c r="H201" i="54"/>
  <c r="G175" i="53"/>
  <c r="G233" i="53"/>
  <c r="G878" i="53"/>
  <c r="G909" i="53"/>
  <c r="G284" i="54"/>
  <c r="F646" i="54"/>
  <c r="F221" i="52"/>
  <c r="F18" i="54"/>
  <c r="G740" i="53"/>
  <c r="G176" i="52"/>
  <c r="F741" i="53"/>
  <c r="H387" i="54"/>
  <c r="F719" i="54"/>
  <c r="G433" i="52"/>
  <c r="H341" i="54"/>
  <c r="G871" i="52"/>
  <c r="H749" i="54"/>
  <c r="G510" i="53"/>
  <c r="F203" i="52"/>
  <c r="F933" i="52"/>
  <c r="G539" i="54"/>
  <c r="G1000" i="54"/>
  <c r="F974" i="54"/>
  <c r="F936" i="54"/>
  <c r="H15" i="54"/>
  <c r="G177" i="52"/>
  <c r="F180" i="53"/>
  <c r="H955" i="54"/>
  <c r="F768" i="52"/>
  <c r="G574" i="52"/>
  <c r="F253" i="53"/>
  <c r="F582" i="54"/>
  <c r="H846" i="54"/>
  <c r="G34" i="53"/>
  <c r="F297" i="53"/>
  <c r="H921" i="54"/>
  <c r="F318" i="53"/>
  <c r="H65" i="54"/>
  <c r="F981" i="54"/>
  <c r="F664" i="52"/>
  <c r="F825" i="52"/>
  <c r="G16" i="54"/>
  <c r="H394" i="54"/>
  <c r="F859" i="52"/>
  <c r="F464" i="52"/>
  <c r="F242" i="54"/>
  <c r="H172" i="54"/>
  <c r="G466" i="54"/>
  <c r="G236" i="53"/>
  <c r="G136" i="53"/>
  <c r="G317" i="54"/>
  <c r="G426" i="52"/>
  <c r="G417" i="52"/>
  <c r="G369" i="52"/>
  <c r="F753" i="53"/>
  <c r="F717" i="53"/>
  <c r="G120" i="54"/>
  <c r="G515" i="53"/>
  <c r="F790" i="54"/>
  <c r="G31" i="52"/>
  <c r="H740" i="54"/>
  <c r="F935" i="53"/>
  <c r="F674" i="53"/>
  <c r="G86" i="52"/>
  <c r="G699" i="53"/>
  <c r="G308" i="52"/>
  <c r="H518" i="54"/>
  <c r="F701" i="53"/>
  <c r="F146" i="54"/>
  <c r="F682" i="54"/>
  <c r="F963" i="54"/>
  <c r="G899" i="53"/>
  <c r="F311" i="54"/>
  <c r="F858" i="53"/>
  <c r="G865" i="52"/>
  <c r="G874" i="53"/>
  <c r="F13" i="54"/>
  <c r="G964" i="54"/>
  <c r="G224" i="53"/>
  <c r="F692" i="53"/>
  <c r="G548" i="53"/>
  <c r="F702" i="54"/>
  <c r="F348" i="53"/>
  <c r="F998" i="53"/>
  <c r="F213" i="54"/>
  <c r="F16" i="54"/>
  <c r="F293" i="53"/>
  <c r="H549" i="54"/>
  <c r="H835" i="54"/>
  <c r="G910" i="53"/>
  <c r="G400" i="52"/>
  <c r="F589" i="52"/>
  <c r="G133" i="52"/>
  <c r="F568" i="54"/>
  <c r="F426" i="52"/>
  <c r="F842" i="53"/>
  <c r="H358" i="54"/>
  <c r="F26" i="52"/>
  <c r="H163" i="54"/>
  <c r="F999" i="54"/>
  <c r="F868" i="52"/>
  <c r="G9" i="54"/>
  <c r="F684" i="54"/>
  <c r="H289" i="54"/>
  <c r="H196" i="54"/>
  <c r="G48" i="53"/>
  <c r="G384" i="54"/>
  <c r="G752" i="53"/>
  <c r="G632" i="52"/>
  <c r="G361" i="54"/>
  <c r="H871" i="54"/>
  <c r="G526" i="54"/>
  <c r="F201" i="53"/>
  <c r="F683" i="52"/>
  <c r="F897" i="53"/>
  <c r="F469" i="52"/>
  <c r="G703" i="54"/>
  <c r="G570" i="53"/>
  <c r="G579" i="54"/>
  <c r="G376" i="53"/>
  <c r="F511" i="52"/>
  <c r="F174" i="54"/>
  <c r="H596" i="54"/>
  <c r="F326" i="53"/>
  <c r="F666" i="54"/>
  <c r="H730" i="54"/>
  <c r="F841" i="54"/>
  <c r="H605" i="54"/>
  <c r="F621" i="54"/>
  <c r="F925" i="52"/>
  <c r="G892" i="53"/>
  <c r="G308" i="54"/>
  <c r="G453" i="52"/>
  <c r="H926" i="54"/>
  <c r="H301" i="54"/>
  <c r="F165" i="54"/>
  <c r="G119" i="54"/>
  <c r="F313" i="53"/>
  <c r="G363" i="53"/>
  <c r="G648" i="52"/>
  <c r="H24" i="54"/>
  <c r="F50" i="52"/>
  <c r="F682" i="52"/>
  <c r="F69" i="53"/>
  <c r="G102" i="53"/>
  <c r="F307" i="54"/>
  <c r="G788" i="53"/>
  <c r="G274" i="54"/>
  <c r="G780" i="52"/>
  <c r="H364" i="54"/>
  <c r="F973" i="52"/>
  <c r="F578" i="52"/>
  <c r="G23" i="54"/>
  <c r="G377" i="54"/>
  <c r="G105" i="53"/>
  <c r="G100" i="54"/>
  <c r="H303" i="54"/>
  <c r="G998" i="54"/>
  <c r="G819" i="54"/>
  <c r="F321" i="54"/>
  <c r="G601" i="53"/>
  <c r="F489" i="54"/>
  <c r="F360" i="54"/>
  <c r="H768" i="54"/>
  <c r="G930" i="53"/>
  <c r="H574" i="54"/>
  <c r="F399" i="54"/>
  <c r="G70" i="52"/>
  <c r="H169" i="54"/>
  <c r="F775" i="53"/>
  <c r="G861" i="53"/>
  <c r="G160" i="52"/>
  <c r="F243" i="53"/>
  <c r="F212" i="53"/>
  <c r="F79" i="53"/>
  <c r="F738" i="53"/>
  <c r="F374" i="54"/>
  <c r="F200" i="52"/>
  <c r="G983" i="53"/>
  <c r="F528" i="52"/>
  <c r="G313" i="54"/>
  <c r="H658" i="54"/>
  <c r="G352" i="52"/>
  <c r="F172" i="52"/>
  <c r="F873" i="54"/>
  <c r="F209" i="52"/>
  <c r="G711" i="53"/>
  <c r="F148" i="53"/>
  <c r="F603" i="53"/>
  <c r="G263" i="52"/>
  <c r="F773" i="53"/>
  <c r="G875" i="54"/>
  <c r="G790" i="54"/>
  <c r="H367" i="54"/>
  <c r="F222" i="52"/>
  <c r="G764" i="52"/>
  <c r="H81" i="54"/>
  <c r="F250" i="53"/>
  <c r="F169" i="54"/>
  <c r="F976" i="52"/>
  <c r="F649" i="54"/>
  <c r="F685" i="54"/>
  <c r="H824" i="54"/>
  <c r="G932" i="53"/>
  <c r="F671" i="53"/>
  <c r="G244" i="54"/>
  <c r="F518" i="54"/>
  <c r="F709" i="53"/>
  <c r="G230" i="53"/>
  <c r="G617" i="54"/>
  <c r="F666" i="53"/>
  <c r="H930" i="54"/>
  <c r="G138" i="54"/>
  <c r="F829" i="53"/>
  <c r="G201" i="53"/>
  <c r="F644" i="52"/>
  <c r="G117" i="54"/>
  <c r="F449" i="53"/>
  <c r="G191" i="54"/>
  <c r="G631" i="53"/>
  <c r="F506" i="53"/>
  <c r="G801" i="53"/>
  <c r="G506" i="52"/>
  <c r="G49" i="52"/>
  <c r="G543" i="52"/>
  <c r="H616" i="54"/>
  <c r="G381" i="54"/>
  <c r="G978" i="53"/>
  <c r="G512" i="54"/>
  <c r="G559" i="54"/>
  <c r="G514" i="52"/>
  <c r="G827" i="53"/>
  <c r="G173" i="54"/>
  <c r="F883" i="52"/>
  <c r="F10" i="52"/>
  <c r="F6" i="54"/>
  <c r="G477" i="52"/>
  <c r="F830" i="54"/>
  <c r="G330" i="53"/>
  <c r="H987" i="54"/>
  <c r="F26" i="53"/>
  <c r="F636" i="53"/>
  <c r="F719" i="53"/>
  <c r="G939" i="52"/>
  <c r="F677" i="52"/>
  <c r="G170" i="54"/>
  <c r="F320" i="53"/>
  <c r="F654" i="54"/>
  <c r="F863" i="54"/>
  <c r="G651" i="52"/>
  <c r="G838" i="53"/>
  <c r="G905" i="52"/>
  <c r="G379" i="53"/>
  <c r="G418" i="54"/>
  <c r="F741" i="54"/>
  <c r="F693" i="52"/>
  <c r="G809" i="54"/>
  <c r="F488" i="53"/>
  <c r="G629" i="53"/>
  <c r="G50" i="53"/>
  <c r="F155" i="54"/>
  <c r="G713" i="54"/>
  <c r="F703" i="53"/>
  <c r="F581" i="54"/>
  <c r="G287" i="53"/>
  <c r="G289" i="53"/>
  <c r="G285" i="53"/>
  <c r="F788" i="53"/>
  <c r="H256" i="54"/>
  <c r="F747" i="53"/>
  <c r="F110" i="52"/>
  <c r="G128" i="53"/>
  <c r="G215" i="53"/>
  <c r="F597" i="53"/>
  <c r="G158" i="54"/>
  <c r="F338" i="53"/>
  <c r="F21" i="53"/>
  <c r="F540" i="52"/>
  <c r="F39" i="54"/>
  <c r="H459" i="54"/>
  <c r="G544" i="52"/>
  <c r="F367" i="53"/>
  <c r="F334" i="52"/>
  <c r="F235" i="53"/>
  <c r="G675" i="54"/>
  <c r="G445" i="52"/>
  <c r="G689" i="53"/>
  <c r="G351" i="52"/>
  <c r="F477" i="54"/>
  <c r="G932" i="54"/>
  <c r="H670" i="54"/>
  <c r="F209" i="54"/>
  <c r="F234" i="52"/>
  <c r="F258" i="52"/>
  <c r="G949" i="53"/>
  <c r="G295" i="53"/>
  <c r="F274" i="53"/>
  <c r="F798" i="53"/>
  <c r="H333" i="54"/>
  <c r="G731" i="52"/>
  <c r="G584" i="52"/>
  <c r="F889" i="53"/>
  <c r="F356" i="54"/>
  <c r="F353" i="53"/>
  <c r="G586" i="53"/>
  <c r="F924" i="53"/>
  <c r="G956" i="52"/>
  <c r="H810" i="54"/>
  <c r="G290" i="53"/>
  <c r="G1003" i="52"/>
  <c r="F332" i="52"/>
  <c r="F697" i="52"/>
  <c r="F999" i="53"/>
  <c r="G39" i="53"/>
  <c r="F570" i="53"/>
  <c r="F4" i="53"/>
  <c r="G395" i="52"/>
  <c r="F585" i="53"/>
  <c r="F808" i="54"/>
  <c r="G44" i="52"/>
  <c r="G551" i="54"/>
  <c r="F59" i="53"/>
  <c r="F635" i="54"/>
  <c r="G652" i="53"/>
  <c r="G182" i="53"/>
  <c r="G202" i="54"/>
  <c r="F550" i="52"/>
  <c r="G386" i="53"/>
  <c r="F698" i="53"/>
  <c r="G479" i="54"/>
  <c r="F742" i="53"/>
  <c r="F750" i="54"/>
  <c r="H240" i="54"/>
  <c r="G447" i="53"/>
  <c r="F700" i="54"/>
  <c r="F906" i="53"/>
  <c r="F551" i="52"/>
  <c r="F498" i="53"/>
  <c r="H229" i="54"/>
  <c r="G521" i="52"/>
  <c r="H902" i="54"/>
  <c r="G953" i="54"/>
  <c r="G299" i="54"/>
  <c r="G44" i="54"/>
  <c r="G484" i="54"/>
  <c r="F227" i="52"/>
  <c r="F500" i="54"/>
  <c r="G140" i="54"/>
  <c r="F201" i="52"/>
  <c r="G850" i="53"/>
  <c r="G850" i="52"/>
  <c r="F78" i="54"/>
  <c r="G370" i="54"/>
  <c r="F23" i="54"/>
  <c r="F435" i="52"/>
  <c r="F689" i="52"/>
  <c r="F231" i="54"/>
  <c r="G653" i="53"/>
  <c r="F246" i="53"/>
  <c r="F530" i="53"/>
  <c r="G65" i="52"/>
  <c r="G263" i="53"/>
  <c r="F419" i="52"/>
  <c r="H244" i="54"/>
  <c r="H552" i="54"/>
  <c r="F423" i="54"/>
  <c r="G984" i="53"/>
  <c r="G232" i="54"/>
  <c r="F77" i="54"/>
  <c r="F485" i="54"/>
  <c r="F368" i="54"/>
  <c r="G981" i="53"/>
  <c r="G339" i="54"/>
  <c r="H603" i="54"/>
  <c r="H89" i="54"/>
  <c r="H550" i="54"/>
  <c r="F625" i="54"/>
  <c r="F388" i="53"/>
  <c r="G573" i="53"/>
  <c r="F369" i="54"/>
  <c r="G906" i="53"/>
  <c r="F579" i="54"/>
  <c r="F11" i="52"/>
  <c r="H494" i="54"/>
  <c r="G111" i="53"/>
  <c r="G320" i="53"/>
  <c r="G688" i="54"/>
  <c r="G319" i="53"/>
  <c r="G721" i="54"/>
  <c r="G735" i="52"/>
  <c r="F912" i="53"/>
  <c r="F512" i="53"/>
  <c r="F129" i="54"/>
  <c r="F991" i="52"/>
  <c r="F827" i="52"/>
  <c r="F511" i="54"/>
  <c r="G620" i="53"/>
  <c r="G699" i="54"/>
  <c r="F758" i="54"/>
  <c r="G551" i="52"/>
  <c r="G804" i="54"/>
  <c r="G940" i="52"/>
  <c r="G99" i="53"/>
  <c r="F528" i="53"/>
  <c r="G180" i="54"/>
  <c r="H817" i="54"/>
  <c r="H404" i="54"/>
  <c r="F142" i="54"/>
  <c r="F984" i="52"/>
  <c r="G821" i="52"/>
  <c r="H198" i="54"/>
  <c r="F931" i="53"/>
  <c r="F587" i="53"/>
  <c r="H73" i="54"/>
  <c r="H542" i="54"/>
  <c r="F86" i="53"/>
  <c r="F138" i="54"/>
  <c r="G697" i="54"/>
  <c r="F712" i="53"/>
  <c r="F983" i="52"/>
  <c r="G223" i="54"/>
  <c r="F405" i="54"/>
  <c r="G821" i="53"/>
  <c r="F600" i="54"/>
  <c r="G401" i="52"/>
  <c r="F940" i="53"/>
  <c r="G463" i="52"/>
  <c r="G483" i="53"/>
  <c r="G321" i="54"/>
  <c r="G739" i="54"/>
  <c r="G206" i="52"/>
  <c r="G412" i="54"/>
  <c r="F22" i="53"/>
  <c r="F810" i="52"/>
  <c r="G319" i="54"/>
  <c r="G301" i="54"/>
  <c r="H160" i="54"/>
  <c r="G581" i="52"/>
  <c r="G158" i="52"/>
  <c r="F612" i="53"/>
  <c r="G569" i="52"/>
  <c r="F313" i="52"/>
  <c r="F394" i="52"/>
  <c r="F328" i="53"/>
  <c r="F563" i="54"/>
  <c r="F715" i="52"/>
  <c r="G54" i="54"/>
  <c r="G373" i="52"/>
  <c r="G633" i="53"/>
  <c r="G730" i="52"/>
  <c r="G32" i="54"/>
  <c r="F684" i="53"/>
  <c r="F21" i="52"/>
  <c r="G769" i="52"/>
  <c r="G425" i="52"/>
  <c r="F796" i="53"/>
  <c r="G911" i="54"/>
  <c r="F881" i="52"/>
  <c r="G763" i="54"/>
  <c r="F71" i="53"/>
  <c r="F701" i="54"/>
  <c r="F598" i="53"/>
  <c r="F426" i="54"/>
  <c r="F34" i="52"/>
  <c r="G346" i="53"/>
  <c r="F13" i="52"/>
  <c r="G633" i="52"/>
  <c r="F18" i="53"/>
  <c r="F759" i="53"/>
  <c r="F257" i="53"/>
  <c r="F817" i="53"/>
  <c r="H508" i="54"/>
  <c r="H1001" i="54"/>
  <c r="H998" i="54"/>
  <c r="F515" i="53"/>
  <c r="G681" i="53"/>
  <c r="H49" i="54"/>
  <c r="H582" i="54"/>
  <c r="F446" i="52"/>
  <c r="F235" i="54"/>
  <c r="G450" i="53"/>
  <c r="G856" i="52"/>
  <c r="F479" i="53"/>
  <c r="H328" i="54"/>
  <c r="F507" i="54"/>
  <c r="F563" i="53"/>
  <c r="G22" i="54"/>
  <c r="F903" i="53"/>
  <c r="F870" i="53"/>
  <c r="H683" i="54"/>
  <c r="F118" i="54"/>
  <c r="G512" i="52"/>
  <c r="H376" i="54"/>
  <c r="G779" i="54"/>
  <c r="G625" i="54"/>
  <c r="G447" i="52"/>
  <c r="G819" i="52"/>
  <c r="G593" i="52"/>
  <c r="F807" i="54"/>
  <c r="G582" i="52"/>
  <c r="H51" i="54"/>
  <c r="H504" i="54"/>
  <c r="G516" i="52"/>
  <c r="F972" i="54"/>
  <c r="G58" i="53"/>
  <c r="G510" i="52"/>
  <c r="H953" i="54"/>
  <c r="F137" i="52"/>
  <c r="G585" i="54"/>
  <c r="G542" i="54"/>
  <c r="G92" i="53"/>
  <c r="G125" i="54"/>
  <c r="G184" i="53"/>
  <c r="H251" i="54"/>
  <c r="F817" i="54"/>
  <c r="H911" i="54"/>
  <c r="F525" i="53"/>
  <c r="H859" i="54"/>
  <c r="G266" i="52"/>
  <c r="F78" i="53"/>
  <c r="F506" i="52"/>
  <c r="F612" i="54"/>
  <c r="G327" i="52"/>
  <c r="F482" i="52"/>
  <c r="F545" i="52"/>
  <c r="G695" i="52"/>
  <c r="G439" i="52"/>
  <c r="G592" i="54"/>
  <c r="G668" i="52"/>
  <c r="F159" i="53"/>
  <c r="F143" i="53"/>
  <c r="G418" i="53"/>
  <c r="F412" i="53"/>
  <c r="G461" i="52"/>
  <c r="F593" i="53"/>
  <c r="G242" i="54"/>
  <c r="H804" i="54"/>
  <c r="F90" i="54"/>
  <c r="G571" i="53"/>
  <c r="G640" i="54"/>
  <c r="F175" i="52"/>
  <c r="F979" i="54"/>
  <c r="H184" i="54"/>
  <c r="H412" i="54"/>
  <c r="G461" i="53"/>
  <c r="F880" i="54"/>
  <c r="F801" i="53"/>
  <c r="G631" i="52"/>
  <c r="F248" i="53"/>
  <c r="G29" i="53"/>
  <c r="F51" i="54"/>
  <c r="H795" i="54"/>
  <c r="F859" i="54"/>
  <c r="G67" i="52"/>
  <c r="G163" i="54"/>
  <c r="G43" i="52"/>
  <c r="F800" i="52"/>
  <c r="F195" i="53"/>
  <c r="F769" i="53"/>
  <c r="G763" i="53"/>
  <c r="F962" i="52"/>
  <c r="H634" i="54"/>
  <c r="G357" i="53"/>
  <c r="G809" i="52"/>
  <c r="G436" i="52"/>
  <c r="G51" i="53"/>
  <c r="G687" i="52"/>
  <c r="F522" i="53"/>
  <c r="F182" i="53"/>
  <c r="G665" i="53"/>
  <c r="G736" i="54"/>
  <c r="G42" i="53"/>
  <c r="G493" i="52"/>
  <c r="G328" i="52"/>
  <c r="F192" i="53"/>
  <c r="G185" i="54"/>
  <c r="H814" i="54"/>
  <c r="G982" i="52"/>
  <c r="H577" i="54"/>
  <c r="F526" i="52"/>
  <c r="F420" i="53"/>
  <c r="H19" i="54"/>
  <c r="F191" i="53"/>
  <c r="G385" i="53"/>
  <c r="F727" i="54"/>
  <c r="F152" i="52"/>
  <c r="F122" i="53"/>
  <c r="G960" i="53"/>
  <c r="G989" i="54"/>
  <c r="H700" i="54"/>
  <c r="F737" i="52"/>
  <c r="G149" i="54"/>
  <c r="G124" i="53"/>
  <c r="H717" i="54"/>
  <c r="F735" i="52"/>
  <c r="F554" i="52"/>
  <c r="F660" i="53"/>
  <c r="G409" i="53"/>
  <c r="G635" i="52"/>
  <c r="F902" i="53"/>
  <c r="G481" i="53"/>
  <c r="F14" i="52"/>
  <c r="G496" i="52"/>
  <c r="G236" i="54"/>
  <c r="F971" i="53"/>
  <c r="G362" i="54"/>
  <c r="F245" i="54"/>
  <c r="F411" i="54"/>
  <c r="F290" i="52"/>
  <c r="F10" i="54"/>
  <c r="F82" i="52"/>
  <c r="F578" i="53"/>
  <c r="F610" i="52"/>
  <c r="G993" i="52"/>
  <c r="G783" i="52"/>
  <c r="F404" i="54"/>
  <c r="G441" i="54"/>
  <c r="F714" i="54"/>
  <c r="G456" i="52"/>
  <c r="G356" i="53"/>
  <c r="G536" i="54"/>
  <c r="H868" i="54"/>
  <c r="G204" i="53"/>
  <c r="G240" i="54"/>
  <c r="F742" i="54"/>
  <c r="F38" i="52"/>
  <c r="G502" i="54"/>
  <c r="F373" i="53"/>
  <c r="F146" i="53"/>
  <c r="G14" i="54"/>
  <c r="G339" i="52"/>
  <c r="F802" i="52"/>
  <c r="G594" i="53"/>
  <c r="G155" i="54"/>
  <c r="F372" i="53"/>
  <c r="H233" i="54"/>
  <c r="G358" i="53"/>
  <c r="G790" i="53"/>
  <c r="F628" i="53"/>
  <c r="F853" i="53"/>
  <c r="F388" i="52"/>
  <c r="H428" i="54"/>
  <c r="F192" i="52"/>
  <c r="F103" i="52"/>
  <c r="F731" i="52"/>
  <c r="F992" i="52"/>
  <c r="G428" i="53"/>
  <c r="G192" i="54"/>
  <c r="H995" i="54"/>
  <c r="F984" i="54"/>
  <c r="G286" i="52"/>
  <c r="G722" i="54"/>
  <c r="G806" i="54"/>
  <c r="F67" i="53"/>
  <c r="G66" i="53"/>
  <c r="G242" i="53"/>
  <c r="F823" i="52"/>
  <c r="F168" i="53"/>
  <c r="F923" i="53"/>
  <c r="H146" i="54"/>
  <c r="G604" i="54"/>
  <c r="G527" i="53"/>
  <c r="G314" i="54"/>
  <c r="F484" i="52"/>
  <c r="F35" i="53"/>
  <c r="F202" i="54"/>
  <c r="G264" i="54"/>
  <c r="F44" i="52"/>
  <c r="H876" i="54"/>
  <c r="H910" i="54"/>
  <c r="G901" i="52"/>
  <c r="G241" i="54"/>
  <c r="H150" i="54"/>
  <c r="H638" i="54"/>
  <c r="F683" i="53"/>
  <c r="G937" i="53"/>
  <c r="F181" i="53"/>
  <c r="F804" i="54"/>
  <c r="F523" i="54"/>
  <c r="F147" i="54"/>
  <c r="F294" i="52"/>
  <c r="F162" i="54"/>
  <c r="F982" i="54"/>
  <c r="H200" i="54"/>
  <c r="H890" i="54"/>
  <c r="H909" i="54"/>
  <c r="H755" i="54"/>
  <c r="G146" i="54"/>
  <c r="F558" i="52"/>
  <c r="G130" i="53"/>
  <c r="F835" i="53"/>
  <c r="G448" i="53"/>
  <c r="H983" i="54"/>
  <c r="F609" i="52"/>
  <c r="F543" i="52"/>
  <c r="G90" i="54"/>
  <c r="G410" i="52"/>
  <c r="F428" i="52"/>
  <c r="G171" i="52"/>
  <c r="G52" i="53"/>
  <c r="F120" i="54"/>
  <c r="G904" i="52"/>
  <c r="H655" i="54"/>
  <c r="G555" i="52"/>
  <c r="F268" i="54"/>
  <c r="G751" i="53"/>
  <c r="F863" i="53"/>
  <c r="F437" i="54"/>
  <c r="G704" i="53"/>
  <c r="F658" i="54"/>
  <c r="F128" i="52"/>
  <c r="G650" i="52"/>
  <c r="G724" i="54"/>
  <c r="F289" i="54"/>
  <c r="F330" i="54"/>
  <c r="F737" i="53"/>
  <c r="G702" i="53"/>
  <c r="G840" i="54"/>
  <c r="G148" i="54"/>
  <c r="G679" i="52"/>
  <c r="G784" i="52"/>
  <c r="F854" i="52"/>
  <c r="G596" i="53"/>
  <c r="H351" i="54"/>
  <c r="F311" i="53"/>
  <c r="G776" i="53"/>
  <c r="G709" i="54"/>
  <c r="F51" i="53"/>
  <c r="F616" i="53"/>
  <c r="H925" i="54"/>
  <c r="G847" i="52"/>
  <c r="F483" i="52"/>
  <c r="F843" i="52"/>
  <c r="G437" i="52"/>
  <c r="F595" i="54"/>
  <c r="F663" i="53"/>
  <c r="F389" i="52"/>
  <c r="H284" i="54"/>
  <c r="F726" i="52"/>
  <c r="F193" i="53"/>
  <c r="G75" i="52"/>
  <c r="F571" i="53"/>
  <c r="G238" i="52"/>
  <c r="F26" i="54"/>
  <c r="G566" i="53"/>
  <c r="F610" i="54"/>
  <c r="H858" i="54"/>
  <c r="F777" i="52"/>
  <c r="H738" i="54"/>
  <c r="G118" i="53"/>
  <c r="G852" i="53"/>
  <c r="G854" i="52"/>
  <c r="G619" i="54"/>
  <c r="G558" i="53"/>
  <c r="F867" i="53"/>
  <c r="F441" i="52"/>
  <c r="H693" i="54"/>
  <c r="G64" i="54"/>
  <c r="G493" i="53"/>
  <c r="F291" i="53"/>
  <c r="G882" i="52"/>
  <c r="G13" i="53"/>
  <c r="G992" i="53"/>
  <c r="G342" i="53"/>
  <c r="H190" i="54"/>
  <c r="G719" i="54"/>
  <c r="F289" i="53"/>
  <c r="G731" i="54"/>
  <c r="G362" i="53"/>
  <c r="H628" i="54"/>
  <c r="F936" i="53"/>
  <c r="G294" i="53"/>
  <c r="G173" i="53"/>
  <c r="G764" i="53"/>
  <c r="F901" i="52"/>
  <c r="G265" i="54"/>
  <c r="H931" i="54"/>
  <c r="F704" i="52"/>
  <c r="G955" i="54"/>
  <c r="F792" i="54"/>
  <c r="F118" i="52"/>
  <c r="H756" i="54"/>
  <c r="H776" i="54"/>
  <c r="G624" i="53"/>
  <c r="F525" i="54"/>
  <c r="G732" i="54"/>
  <c r="F584" i="52"/>
  <c r="G752" i="52"/>
  <c r="F339" i="54"/>
  <c r="F908" i="53"/>
  <c r="G753" i="53"/>
  <c r="F27" i="52"/>
  <c r="G849" i="53"/>
  <c r="F626" i="52"/>
  <c r="F348" i="54"/>
  <c r="G806" i="53"/>
  <c r="F520" i="52"/>
  <c r="F7" i="52"/>
  <c r="F172" i="54"/>
  <c r="G971" i="52"/>
  <c r="G969" i="54"/>
  <c r="F510" i="53"/>
  <c r="G113" i="54"/>
  <c r="G282" i="52"/>
  <c r="G968" i="52"/>
  <c r="G854" i="53"/>
  <c r="G798" i="54"/>
  <c r="G255" i="54"/>
  <c r="H262" i="54"/>
  <c r="F412" i="52"/>
  <c r="G568" i="54"/>
  <c r="G976" i="54"/>
  <c r="G577" i="52"/>
  <c r="G53" i="52"/>
  <c r="F339" i="53"/>
  <c r="G23" i="53"/>
  <c r="G563" i="54"/>
  <c r="H659" i="54"/>
  <c r="F893" i="53"/>
  <c r="G813" i="52"/>
  <c r="F565" i="54"/>
  <c r="H271" i="54"/>
  <c r="G435" i="52"/>
  <c r="G780" i="54"/>
  <c r="F533" i="52"/>
  <c r="G222" i="54"/>
  <c r="F356" i="52"/>
  <c r="F527" i="53"/>
  <c r="H837" i="54"/>
  <c r="F948" i="54"/>
  <c r="F987" i="52"/>
  <c r="H324" i="54"/>
  <c r="G383" i="53"/>
  <c r="H393" i="54"/>
  <c r="G78" i="53"/>
  <c r="F285" i="53"/>
  <c r="G565" i="54"/>
  <c r="F617" i="54"/>
  <c r="G870" i="54"/>
  <c r="H873" i="54"/>
  <c r="F608" i="53"/>
  <c r="F854" i="53"/>
  <c r="F212" i="52"/>
  <c r="G41" i="53"/>
  <c r="F890" i="53"/>
  <c r="F322" i="52"/>
  <c r="G415" i="53"/>
  <c r="G602" i="52"/>
  <c r="G182" i="54"/>
  <c r="G926" i="54"/>
  <c r="F262" i="54"/>
  <c r="G709" i="53"/>
  <c r="G920" i="53"/>
  <c r="G958" i="52"/>
  <c r="H534" i="54"/>
  <c r="F233" i="53"/>
  <c r="G406" i="54"/>
  <c r="H302" i="54"/>
  <c r="G409" i="52"/>
  <c r="G222" i="53"/>
  <c r="F322" i="53"/>
  <c r="H895" i="54"/>
  <c r="H248" i="54"/>
  <c r="G933" i="54"/>
  <c r="G420" i="54"/>
  <c r="G59" i="52"/>
  <c r="F359" i="53"/>
  <c r="G12" i="54"/>
  <c r="H841" i="54"/>
  <c r="F189" i="54"/>
  <c r="F17" i="54"/>
  <c r="F276" i="53"/>
  <c r="G614" i="52"/>
  <c r="F905" i="54"/>
  <c r="H973" i="54"/>
  <c r="G603" i="53"/>
  <c r="H587" i="54"/>
  <c r="F889" i="54"/>
  <c r="G753" i="52"/>
  <c r="G10" i="52"/>
  <c r="G188" i="53"/>
  <c r="F335" i="53"/>
  <c r="G650" i="53"/>
  <c r="H927" i="54"/>
  <c r="F375" i="53"/>
  <c r="F100" i="54"/>
  <c r="F858" i="54"/>
  <c r="F409" i="53"/>
  <c r="F114" i="53"/>
  <c r="H345" i="54"/>
  <c r="F561" i="54"/>
  <c r="G413" i="53"/>
  <c r="G923" i="54"/>
  <c r="H41" i="54"/>
  <c r="F462" i="53"/>
  <c r="H424" i="54"/>
  <c r="H342" i="54"/>
  <c r="H188" i="54"/>
  <c r="G469" i="52"/>
  <c r="F534" i="53"/>
  <c r="H964" i="54"/>
  <c r="F978" i="53"/>
  <c r="F177" i="53"/>
  <c r="F331" i="54"/>
  <c r="F520" i="53"/>
  <c r="H218" i="54"/>
  <c r="F743" i="53"/>
  <c r="F486" i="54"/>
  <c r="G546" i="53"/>
  <c r="F954" i="54"/>
  <c r="G626" i="53"/>
  <c r="H936" i="54"/>
  <c r="F759" i="54"/>
  <c r="H382" i="54"/>
  <c r="G858" i="54"/>
  <c r="G736" i="53"/>
  <c r="F211" i="53"/>
  <c r="F197" i="54"/>
  <c r="G655" i="53"/>
  <c r="F33" i="54"/>
  <c r="G168" i="54"/>
  <c r="G865" i="54"/>
  <c r="F576" i="54"/>
  <c r="G444" i="54"/>
  <c r="F115" i="54"/>
  <c r="F301" i="54"/>
  <c r="F556" i="54"/>
  <c r="G505" i="54"/>
  <c r="F282" i="54"/>
  <c r="H848" i="54"/>
  <c r="F240" i="53"/>
  <c r="G835" i="52"/>
  <c r="G215" i="52"/>
  <c r="G148" i="53"/>
  <c r="F564" i="53"/>
  <c r="F780" i="53"/>
  <c r="G677" i="52"/>
  <c r="G627" i="52"/>
  <c r="F900" i="54"/>
  <c r="F52" i="54"/>
  <c r="F464" i="54"/>
  <c r="H709" i="54"/>
  <c r="G620" i="54"/>
  <c r="G920" i="54"/>
  <c r="G450" i="52"/>
  <c r="H28" i="54"/>
  <c r="F647" i="53"/>
  <c r="H379" i="54"/>
  <c r="H107" i="54"/>
  <c r="G683" i="53"/>
  <c r="H40" i="54"/>
  <c r="F379" i="54"/>
  <c r="G947" i="53"/>
  <c r="G409" i="54"/>
  <c r="F154" i="53"/>
  <c r="G215" i="54"/>
  <c r="F243" i="54"/>
  <c r="G355" i="52"/>
  <c r="G177" i="53"/>
  <c r="H592" i="54"/>
  <c r="F611" i="54"/>
  <c r="F253" i="54"/>
  <c r="G777" i="52"/>
  <c r="H383" i="54"/>
  <c r="G639" i="53"/>
  <c r="G76" i="54"/>
  <c r="H191" i="54"/>
  <c r="G974" i="54"/>
  <c r="G972" i="54"/>
  <c r="H787" i="54"/>
  <c r="F920" i="52"/>
  <c r="G874" i="54"/>
  <c r="G753" i="54"/>
  <c r="F416" i="54"/>
  <c r="H101" i="54"/>
  <c r="G22" i="53"/>
  <c r="G583" i="52"/>
  <c r="F672" i="54"/>
  <c r="F565" i="53"/>
  <c r="G491" i="53"/>
  <c r="G474" i="52"/>
  <c r="F92" i="54"/>
  <c r="G395" i="54"/>
  <c r="F433" i="52"/>
  <c r="G13" i="54"/>
  <c r="G927" i="52"/>
  <c r="H313" i="54"/>
  <c r="F632" i="53"/>
  <c r="G921" i="52"/>
  <c r="F365" i="52"/>
  <c r="G296" i="54"/>
  <c r="F748" i="53"/>
  <c r="F202" i="53"/>
  <c r="G49" i="54"/>
  <c r="H470" i="54"/>
  <c r="G986" i="54"/>
  <c r="F1000" i="54"/>
  <c r="H686" i="54"/>
  <c r="H610" i="54"/>
  <c r="F466" i="54"/>
  <c r="F272" i="54"/>
  <c r="F930" i="53"/>
  <c r="G924" i="54"/>
  <c r="F625" i="52"/>
  <c r="G555" i="54"/>
  <c r="F113" i="52"/>
  <c r="H798" i="54"/>
  <c r="G824" i="53"/>
  <c r="F38" i="54"/>
  <c r="H745" i="54"/>
  <c r="H451" i="54"/>
  <c r="H48" i="54"/>
  <c r="F336" i="52"/>
  <c r="F78" i="52"/>
  <c r="F771" i="52"/>
  <c r="G729" i="52"/>
  <c r="H38" i="54"/>
  <c r="G220" i="53"/>
  <c r="G886" i="54"/>
  <c r="F640" i="52"/>
  <c r="F574" i="54"/>
  <c r="G542" i="52"/>
  <c r="F193" i="52"/>
  <c r="F45" i="53"/>
  <c r="H666" i="54"/>
  <c r="F97" i="53"/>
  <c r="H288" i="54"/>
  <c r="F179" i="54"/>
  <c r="G659" i="53"/>
  <c r="G956" i="54"/>
  <c r="G299" i="52"/>
  <c r="G834" i="53"/>
  <c r="G274" i="53"/>
  <c r="G945" i="53"/>
  <c r="F213" i="52"/>
  <c r="F227" i="53"/>
  <c r="H456" i="54"/>
  <c r="F288" i="53"/>
  <c r="G342" i="54"/>
  <c r="G152" i="53"/>
  <c r="G600" i="54"/>
  <c r="F485" i="52"/>
  <c r="G898" i="52"/>
  <c r="G333" i="53"/>
  <c r="F568" i="52"/>
  <c r="F988" i="54"/>
  <c r="G488" i="53"/>
  <c r="H241" i="54"/>
  <c r="F994" i="54"/>
  <c r="H523" i="54"/>
  <c r="G647" i="52"/>
  <c r="G640" i="53"/>
  <c r="F647" i="54"/>
  <c r="F849" i="53"/>
  <c r="F473" i="54"/>
  <c r="F355" i="54"/>
  <c r="F640" i="54"/>
  <c r="F64" i="54"/>
  <c r="F600" i="53"/>
  <c r="G121" i="54"/>
  <c r="G572" i="53"/>
  <c r="F895" i="53"/>
  <c r="G279" i="53"/>
  <c r="H126" i="54"/>
  <c r="F731" i="54"/>
  <c r="F463" i="54"/>
  <c r="F164" i="54"/>
  <c r="F308" i="54"/>
  <c r="F786" i="52"/>
  <c r="H359" i="54"/>
  <c r="H402" i="54"/>
  <c r="H484" i="54"/>
  <c r="H938" i="54"/>
  <c r="F47" i="53"/>
  <c r="H356" i="54"/>
  <c r="F124" i="52"/>
  <c r="G681" i="52"/>
  <c r="F370" i="52"/>
  <c r="F692" i="54"/>
  <c r="H736" i="54"/>
  <c r="G731" i="53"/>
  <c r="F835" i="54"/>
  <c r="F678" i="52"/>
  <c r="H886" i="54"/>
  <c r="F605" i="54"/>
  <c r="G210" i="54"/>
  <c r="F663" i="52"/>
  <c r="H882" i="54"/>
  <c r="F160" i="52"/>
  <c r="G104" i="52"/>
  <c r="G369" i="53"/>
  <c r="F405" i="52"/>
  <c r="F180" i="52"/>
  <c r="G219" i="54"/>
  <c r="F580" i="53"/>
  <c r="H346" i="54"/>
  <c r="F892" i="54"/>
  <c r="F696" i="53"/>
  <c r="G89" i="54"/>
  <c r="G95" i="53"/>
  <c r="F54" i="54"/>
  <c r="G673" i="53"/>
  <c r="F482" i="54"/>
  <c r="G125" i="52"/>
  <c r="H21" i="54"/>
  <c r="F549" i="52"/>
  <c r="H821" i="54"/>
  <c r="H156" i="54"/>
  <c r="F746" i="53"/>
  <c r="G612" i="52"/>
  <c r="G729" i="53"/>
  <c r="F415" i="54"/>
  <c r="G115" i="53"/>
  <c r="G144" i="52"/>
  <c r="F81" i="52"/>
  <c r="F707" i="54"/>
  <c r="G672" i="54"/>
  <c r="G390" i="53"/>
  <c r="F83" i="54"/>
  <c r="G547" i="53"/>
  <c r="F749" i="52"/>
  <c r="G600" i="52"/>
  <c r="F736" i="54"/>
  <c r="F604" i="54"/>
  <c r="G104" i="53"/>
  <c r="G637" i="54"/>
  <c r="G738" i="52"/>
  <c r="F694" i="53"/>
  <c r="G277" i="52"/>
  <c r="F430" i="52"/>
  <c r="G944" i="54"/>
  <c r="G468" i="53"/>
  <c r="G63" i="52"/>
  <c r="G137" i="54"/>
  <c r="H273" i="54"/>
  <c r="F382" i="54"/>
  <c r="G14" i="53"/>
  <c r="G721" i="52"/>
  <c r="G132" i="53"/>
  <c r="F711" i="52"/>
  <c r="G324" i="52"/>
  <c r="F300" i="53"/>
  <c r="G528" i="52"/>
  <c r="F208" i="54"/>
  <c r="F580" i="54"/>
  <c r="F750" i="52"/>
  <c r="G156" i="52"/>
  <c r="G531" i="54"/>
  <c r="G161" i="52"/>
  <c r="F957" i="54"/>
  <c r="G296" i="53"/>
  <c r="F704" i="53"/>
  <c r="F312" i="52"/>
  <c r="G991" i="52"/>
  <c r="G221" i="54"/>
  <c r="F244" i="54"/>
  <c r="F327" i="52"/>
  <c r="F681" i="54"/>
  <c r="F813" i="52"/>
  <c r="F130" i="54"/>
  <c r="G728" i="54"/>
  <c r="F529" i="53"/>
  <c r="G625" i="53"/>
  <c r="F537" i="52"/>
  <c r="F506" i="54"/>
  <c r="F885" i="54"/>
  <c r="G228" i="54"/>
  <c r="G682" i="52"/>
  <c r="H149" i="54"/>
  <c r="F712" i="52"/>
  <c r="G399" i="52"/>
  <c r="G774" i="54"/>
  <c r="F667" i="52"/>
  <c r="F887" i="53"/>
  <c r="F99" i="54"/>
  <c r="F409" i="54"/>
  <c r="H406" i="54"/>
  <c r="G934" i="54"/>
  <c r="F502" i="54"/>
  <c r="G469" i="54"/>
  <c r="G700" i="52"/>
  <c r="H505" i="54"/>
  <c r="H608" i="54"/>
  <c r="F802" i="54"/>
  <c r="F665" i="54"/>
  <c r="G597" i="54"/>
  <c r="G537" i="52"/>
  <c r="F417" i="54"/>
  <c r="F234" i="54"/>
  <c r="F531" i="54"/>
  <c r="H125" i="54"/>
  <c r="G506" i="53"/>
  <c r="G913" i="53"/>
  <c r="H884" i="54"/>
  <c r="G314" i="52"/>
  <c r="G710" i="53"/>
  <c r="H618" i="54"/>
  <c r="G429" i="53"/>
  <c r="F860" i="53"/>
  <c r="F873" i="52"/>
  <c r="G282" i="53"/>
  <c r="H159" i="54"/>
  <c r="G643" i="52"/>
  <c r="F900" i="53"/>
  <c r="G317" i="53"/>
  <c r="G515" i="52"/>
  <c r="G374" i="53"/>
  <c r="F378" i="53"/>
  <c r="F949" i="54"/>
  <c r="F879" i="54"/>
  <c r="F834" i="54"/>
  <c r="F803" i="53"/>
  <c r="G765" i="53"/>
  <c r="G150" i="54"/>
  <c r="F382" i="53"/>
  <c r="F93" i="52"/>
  <c r="H801" i="54"/>
  <c r="F492" i="53"/>
  <c r="G175" i="52"/>
  <c r="H532" i="54"/>
  <c r="F493" i="53"/>
  <c r="F962" i="54"/>
  <c r="G755" i="53"/>
  <c r="F749" i="53"/>
  <c r="H918" i="54"/>
  <c r="F452" i="54"/>
  <c r="H473" i="54"/>
  <c r="G710" i="54"/>
  <c r="F234" i="53"/>
  <c r="G783" i="53"/>
  <c r="H607" i="54"/>
  <c r="G444" i="52"/>
  <c r="G942" i="54"/>
  <c r="F58" i="52"/>
  <c r="F396" i="53"/>
  <c r="G80" i="52"/>
  <c r="F123" i="53"/>
  <c r="F866" i="53"/>
  <c r="F230" i="54"/>
  <c r="G963" i="54"/>
  <c r="F109" i="52"/>
  <c r="H464" i="54"/>
  <c r="G849" i="52"/>
  <c r="H113" i="54"/>
  <c r="G341" i="54"/>
  <c r="F644" i="54"/>
  <c r="F829" i="54"/>
  <c r="G97" i="52"/>
  <c r="G99" i="52"/>
  <c r="G967" i="53"/>
  <c r="G669" i="53"/>
  <c r="G546" i="54"/>
  <c r="F74" i="54"/>
  <c r="G164" i="53"/>
  <c r="H991" i="54"/>
  <c r="F405" i="53"/>
  <c r="F347" i="53"/>
  <c r="F774" i="52"/>
  <c r="F299" i="53"/>
  <c r="H368" i="54"/>
  <c r="G335" i="54"/>
  <c r="F853" i="52"/>
  <c r="F430" i="54"/>
  <c r="G627" i="54"/>
  <c r="H405" i="54"/>
  <c r="G340" i="52"/>
  <c r="G517" i="52"/>
  <c r="G371" i="54"/>
  <c r="F670" i="52"/>
  <c r="F546" i="52"/>
  <c r="H906" i="54"/>
  <c r="F778" i="54"/>
  <c r="G474" i="53"/>
  <c r="G563" i="52"/>
  <c r="F289" i="52"/>
  <c r="G371" i="53"/>
  <c r="G201" i="52"/>
  <c r="F299" i="52"/>
  <c r="F823" i="54"/>
  <c r="F237" i="54"/>
  <c r="F418" i="53"/>
  <c r="F740" i="53"/>
  <c r="G742" i="53"/>
  <c r="G385" i="54"/>
  <c r="F561" i="52"/>
  <c r="F183" i="54"/>
  <c r="G778" i="52"/>
  <c r="F229" i="52"/>
  <c r="G333" i="54"/>
  <c r="F185" i="53"/>
  <c r="H170" i="54"/>
  <c r="G902" i="54"/>
  <c r="H625" i="54"/>
  <c r="G888" i="54"/>
  <c r="H934" i="54"/>
  <c r="G709" i="52"/>
  <c r="G523" i="53"/>
  <c r="F541" i="54"/>
  <c r="F834" i="53"/>
  <c r="G325" i="53"/>
  <c r="H546" i="54"/>
  <c r="G198" i="53"/>
  <c r="F362" i="53"/>
  <c r="H915" i="54"/>
  <c r="F918" i="52"/>
  <c r="F908" i="52"/>
  <c r="H920" i="54"/>
  <c r="G400" i="54"/>
  <c r="F304" i="54"/>
  <c r="F811" i="54"/>
  <c r="G980" i="54"/>
  <c r="F108" i="54"/>
  <c r="F884" i="54"/>
  <c r="G186" i="52"/>
  <c r="F708" i="53"/>
  <c r="G345" i="54"/>
  <c r="G772" i="54"/>
  <c r="G844" i="53"/>
  <c r="F21" i="54"/>
  <c r="G550" i="54"/>
  <c r="F871" i="52"/>
  <c r="F179" i="52"/>
  <c r="G894" i="54"/>
  <c r="G123" i="52"/>
  <c r="G817" i="52"/>
  <c r="G259" i="53"/>
  <c r="H311" i="54"/>
  <c r="G515" i="54"/>
  <c r="G223" i="53"/>
  <c r="G471" i="52"/>
  <c r="G358" i="54"/>
  <c r="F741" i="52"/>
  <c r="G374" i="54"/>
  <c r="H949" i="54"/>
  <c r="G50" i="52"/>
  <c r="G697" i="52"/>
  <c r="G984" i="54"/>
  <c r="G407" i="54"/>
  <c r="F208" i="53"/>
  <c r="F341" i="54"/>
  <c r="G486" i="52"/>
  <c r="G783" i="54"/>
  <c r="F767" i="54"/>
  <c r="H258" i="54"/>
  <c r="F371" i="52"/>
  <c r="G252" i="52"/>
  <c r="F88" i="52"/>
  <c r="F760" i="52"/>
  <c r="G181" i="52"/>
  <c r="F648" i="53"/>
  <c r="G168" i="53"/>
  <c r="F798" i="52"/>
  <c r="F838" i="53"/>
  <c r="F204" i="54"/>
  <c r="G620" i="52"/>
  <c r="F83" i="53"/>
  <c r="F515" i="52"/>
  <c r="F676" i="54"/>
  <c r="F93" i="54"/>
  <c r="F810" i="54"/>
  <c r="G525" i="52"/>
  <c r="G203" i="53"/>
  <c r="F19" i="54"/>
  <c r="H751" i="54"/>
  <c r="F956" i="54"/>
  <c r="F340" i="53"/>
  <c r="F84" i="54"/>
  <c r="F988" i="53"/>
  <c r="F544" i="52"/>
  <c r="G116" i="52"/>
  <c r="F114" i="52"/>
  <c r="H735" i="54"/>
  <c r="F434" i="52"/>
  <c r="F740" i="54"/>
  <c r="F638" i="52"/>
  <c r="G427" i="53"/>
  <c r="F738" i="54"/>
  <c r="F72" i="54"/>
  <c r="G107" i="53"/>
  <c r="F509" i="52"/>
  <c r="F579" i="52"/>
  <c r="F33" i="53"/>
  <c r="F411" i="53"/>
  <c r="F383" i="53"/>
  <c r="F86" i="52"/>
  <c r="G577" i="53"/>
  <c r="F190" i="53"/>
  <c r="G101" i="53"/>
  <c r="F629" i="52"/>
  <c r="G408" i="53"/>
  <c r="F251" i="53"/>
  <c r="H482" i="54"/>
  <c r="H836" i="54"/>
  <c r="F882" i="54"/>
  <c r="G251" i="54"/>
  <c r="G892" i="52"/>
  <c r="G662" i="52"/>
  <c r="F318" i="52"/>
  <c r="G526" i="53"/>
  <c r="F211" i="54"/>
  <c r="G353" i="52"/>
  <c r="H491" i="54"/>
  <c r="H663" i="54"/>
  <c r="G655" i="54"/>
  <c r="G183" i="54"/>
  <c r="H54" i="54"/>
  <c r="G693" i="53"/>
  <c r="F187" i="52"/>
  <c r="G714" i="52"/>
  <c r="F922" i="54"/>
  <c r="G366" i="53"/>
  <c r="G191" i="52"/>
  <c r="G403" i="54"/>
  <c r="G706" i="54"/>
  <c r="G501" i="53"/>
  <c r="G243" i="54"/>
  <c r="G668" i="53"/>
  <c r="F470" i="54"/>
  <c r="G484" i="53"/>
  <c r="H912" i="54"/>
  <c r="G946" i="53"/>
  <c r="F547" i="52"/>
  <c r="F718" i="52"/>
  <c r="G354" i="54"/>
  <c r="F838" i="54"/>
  <c r="F476" i="54"/>
  <c r="G70" i="53"/>
  <c r="F839" i="54"/>
  <c r="G293" i="52"/>
  <c r="G92" i="54"/>
  <c r="G55" i="53"/>
  <c r="G624" i="54"/>
  <c r="F876" i="52"/>
  <c r="F204" i="52"/>
  <c r="F277" i="53"/>
  <c r="G198" i="54"/>
  <c r="G697" i="53"/>
  <c r="F777" i="54"/>
  <c r="G585" i="52"/>
  <c r="F91" i="53"/>
  <c r="G793" i="53"/>
  <c r="F461" i="53"/>
  <c r="G748" i="54"/>
  <c r="G603" i="52"/>
  <c r="G693" i="54"/>
  <c r="G825" i="53"/>
  <c r="F332" i="54"/>
  <c r="F392" i="52"/>
  <c r="H905" i="54"/>
  <c r="G480" i="54"/>
  <c r="G547" i="54"/>
  <c r="G864" i="53"/>
  <c r="F366" i="54"/>
  <c r="F567" i="52"/>
  <c r="F221" i="54"/>
  <c r="G766" i="54"/>
  <c r="G906" i="54"/>
  <c r="F910" i="53"/>
  <c r="H959" i="54"/>
  <c r="F902" i="54"/>
  <c r="F707" i="53"/>
  <c r="F789" i="52"/>
  <c r="F35" i="54"/>
  <c r="F686" i="53"/>
  <c r="H329" i="54"/>
  <c r="F616" i="54"/>
  <c r="G381" i="52"/>
  <c r="H498" i="54"/>
  <c r="F855" i="52"/>
  <c r="F606" i="52"/>
  <c r="F615" i="52"/>
  <c r="G466" i="52"/>
  <c r="G797" i="52"/>
  <c r="F290" i="54"/>
  <c r="F574" i="52"/>
  <c r="F353" i="54"/>
  <c r="F753" i="54"/>
  <c r="H272" i="54"/>
  <c r="H67" i="54"/>
  <c r="G214" i="53"/>
  <c r="G726" i="54"/>
  <c r="G450" i="54"/>
  <c r="F987" i="53"/>
  <c r="F103" i="53"/>
  <c r="G236" i="52"/>
  <c r="F254" i="52"/>
  <c r="G966" i="53"/>
  <c r="G559" i="53"/>
  <c r="G982" i="53"/>
  <c r="G229" i="52"/>
  <c r="G126" i="54"/>
  <c r="G889" i="53"/>
  <c r="F381" i="53"/>
  <c r="F397" i="52"/>
  <c r="G427" i="54"/>
  <c r="G875" i="52"/>
  <c r="F623" i="54"/>
  <c r="F445" i="53"/>
  <c r="F198" i="52"/>
  <c r="G234" i="52"/>
  <c r="F1000" i="53"/>
  <c r="F745" i="52"/>
  <c r="G657" i="53"/>
  <c r="F667" i="53"/>
  <c r="H147" i="54"/>
  <c r="G618" i="52"/>
  <c r="G497" i="54"/>
  <c r="F37" i="54"/>
  <c r="H118" i="54"/>
  <c r="H559" i="54"/>
  <c r="F534" i="54"/>
  <c r="F310" i="53"/>
  <c r="F169" i="52"/>
  <c r="G162" i="54"/>
  <c r="G95" i="54"/>
  <c r="G143" i="53"/>
  <c r="H318" i="54"/>
  <c r="F56" i="54"/>
  <c r="G430" i="53"/>
  <c r="F185" i="54"/>
  <c r="F669" i="53"/>
  <c r="F488" i="52"/>
  <c r="F55" i="54"/>
  <c r="F485" i="53"/>
  <c r="F151" i="53"/>
  <c r="F550" i="54"/>
  <c r="F844" i="54"/>
  <c r="G11" i="54"/>
  <c r="G175" i="54"/>
  <c r="H129" i="54"/>
  <c r="G893" i="54"/>
  <c r="F297" i="52"/>
  <c r="F164" i="53"/>
  <c r="F722" i="52"/>
  <c r="F255" i="53"/>
  <c r="G168" i="52"/>
  <c r="F624" i="52"/>
  <c r="G302" i="52"/>
  <c r="G794" i="52"/>
  <c r="G561" i="53"/>
  <c r="F24" i="52"/>
  <c r="H646" i="54"/>
  <c r="G908" i="52"/>
  <c r="G157" i="53"/>
  <c r="F989" i="53"/>
  <c r="G588" i="54"/>
  <c r="G698" i="53"/>
  <c r="F82" i="54"/>
  <c r="F926" i="53"/>
  <c r="H501" i="54"/>
  <c r="G55" i="52"/>
  <c r="F632" i="52"/>
  <c r="F979" i="53"/>
  <c r="H391" i="54"/>
  <c r="F463" i="53"/>
  <c r="H461" i="54"/>
  <c r="F99" i="53"/>
  <c r="F484" i="53"/>
  <c r="F434" i="53"/>
  <c r="G529" i="52"/>
  <c r="F826" i="52"/>
  <c r="F754" i="54"/>
  <c r="F594" i="52"/>
  <c r="G340" i="54"/>
  <c r="G712" i="52"/>
  <c r="F969" i="54"/>
  <c r="G863" i="54"/>
  <c r="G28" i="53"/>
  <c r="G851" i="52"/>
  <c r="F460" i="52"/>
  <c r="G960" i="54"/>
  <c r="F878" i="53"/>
  <c r="H697" i="54"/>
  <c r="G817" i="53"/>
  <c r="F183" i="53"/>
  <c r="G246" i="52"/>
  <c r="G46" i="52"/>
  <c r="H252" i="54"/>
  <c r="F161" i="53"/>
  <c r="G272" i="53"/>
  <c r="F475" i="52"/>
  <c r="F29" i="53"/>
  <c r="G406" i="52"/>
  <c r="F513" i="53"/>
  <c r="F135" i="54"/>
  <c r="F785" i="53"/>
  <c r="F569" i="54"/>
  <c r="G380" i="54"/>
  <c r="H887" i="54"/>
  <c r="G541" i="54"/>
  <c r="F478" i="54"/>
  <c r="H827" i="54"/>
  <c r="G507" i="52"/>
  <c r="H654" i="54"/>
  <c r="G555" i="53"/>
  <c r="F663" i="54"/>
  <c r="F619" i="53"/>
  <c r="H152" i="54"/>
  <c r="H631" i="54"/>
  <c r="G140" i="52"/>
  <c r="G507" i="54"/>
  <c r="G255" i="53"/>
  <c r="F206" i="52"/>
  <c r="G701" i="54"/>
  <c r="F380" i="53"/>
  <c r="H509" i="54"/>
  <c r="G113" i="52"/>
  <c r="G906" i="52"/>
  <c r="H537" i="54"/>
  <c r="G654" i="54"/>
  <c r="F718" i="53"/>
  <c r="G546" i="52"/>
  <c r="F792" i="53"/>
  <c r="F786" i="53"/>
  <c r="F541" i="53"/>
  <c r="F393" i="53"/>
  <c r="G309" i="54"/>
  <c r="H439" i="54"/>
  <c r="G598" i="54"/>
  <c r="F557" i="53"/>
  <c r="F207" i="52"/>
  <c r="F581" i="52"/>
  <c r="F810" i="53"/>
  <c r="F498" i="52"/>
  <c r="F229" i="54"/>
  <c r="H174" i="54"/>
  <c r="G760" i="52"/>
  <c r="H416" i="54"/>
  <c r="F595" i="52"/>
  <c r="G203" i="54"/>
  <c r="F334" i="53"/>
  <c r="G244" i="53"/>
  <c r="F939" i="52"/>
  <c r="H965" i="54"/>
  <c r="F864" i="53"/>
  <c r="H950" i="54"/>
  <c r="H496" i="54"/>
  <c r="G804" i="52"/>
  <c r="H36" i="54"/>
  <c r="G298" i="54"/>
  <c r="G318" i="54"/>
  <c r="G171" i="53"/>
  <c r="G770" i="54"/>
  <c r="H971" i="54"/>
  <c r="G455" i="54"/>
  <c r="G830" i="54"/>
  <c r="H331" i="54"/>
  <c r="F104" i="52"/>
  <c r="H561" i="54"/>
  <c r="G674" i="54"/>
  <c r="F898" i="53"/>
  <c r="H593" i="54"/>
  <c r="F45" i="54"/>
  <c r="H573" i="54"/>
  <c r="G605" i="53"/>
  <c r="H269" i="54"/>
  <c r="G58" i="52"/>
  <c r="G281" i="54"/>
  <c r="G204" i="52"/>
  <c r="G694" i="53"/>
  <c r="H657" i="54"/>
  <c r="F12" i="54"/>
  <c r="F651" i="53"/>
  <c r="G348" i="54"/>
  <c r="F495" i="54"/>
  <c r="G20" i="54"/>
  <c r="F194" i="52"/>
  <c r="G509" i="54"/>
  <c r="F391" i="52"/>
  <c r="F480" i="52"/>
  <c r="F453" i="54"/>
  <c r="F208" i="52"/>
  <c r="G301" i="53"/>
  <c r="G448" i="54"/>
  <c r="F433" i="53"/>
  <c r="F32" i="52"/>
  <c r="G220" i="54"/>
  <c r="G155" i="52"/>
  <c r="G488" i="52"/>
  <c r="F54" i="52"/>
  <c r="G639" i="52"/>
  <c r="G764" i="54"/>
  <c r="G802" i="52"/>
  <c r="G495" i="54"/>
  <c r="H316" i="54"/>
  <c r="G543" i="54"/>
  <c r="G955" i="53"/>
  <c r="G686" i="54"/>
  <c r="G20" i="53"/>
  <c r="F30" i="54"/>
  <c r="G45" i="54"/>
  <c r="G789" i="52"/>
  <c r="F907" i="53"/>
  <c r="F750" i="53"/>
  <c r="F492" i="54"/>
  <c r="G667" i="54"/>
  <c r="H524" i="54"/>
  <c r="G910" i="54"/>
  <c r="G101" i="54"/>
  <c r="G583" i="53"/>
  <c r="F86" i="54"/>
  <c r="F61" i="53"/>
  <c r="G389" i="52"/>
  <c r="H855" i="54"/>
  <c r="F23" i="53"/>
  <c r="H56" i="54"/>
  <c r="H259" i="54"/>
  <c r="F465" i="54"/>
  <c r="F839" i="53"/>
  <c r="F871" i="53"/>
  <c r="F122" i="52"/>
  <c r="G743" i="54"/>
  <c r="H731" i="54"/>
  <c r="H471" i="54"/>
  <c r="F763" i="53"/>
  <c r="F237" i="52"/>
  <c r="G949" i="52"/>
  <c r="G963" i="52"/>
  <c r="F881" i="53"/>
  <c r="H157" i="54"/>
  <c r="H510" i="54"/>
  <c r="F97" i="52"/>
  <c r="G832" i="52"/>
  <c r="G216" i="52"/>
  <c r="G239" i="52"/>
  <c r="F735" i="54"/>
  <c r="F165" i="53"/>
  <c r="H411" i="54"/>
  <c r="G678" i="53"/>
  <c r="F824" i="52"/>
  <c r="F401" i="53"/>
  <c r="F157" i="53"/>
  <c r="F697" i="53"/>
  <c r="G483" i="52"/>
  <c r="H576" i="54"/>
  <c r="G542" i="53"/>
  <c r="F875" i="54"/>
  <c r="G17" i="53"/>
  <c r="F950" i="53"/>
  <c r="H819" i="54"/>
  <c r="H691" i="54"/>
  <c r="F953" i="53"/>
  <c r="H128" i="54"/>
  <c r="F61" i="54"/>
  <c r="F279" i="54"/>
  <c r="F41" i="53"/>
  <c r="H881" i="54"/>
  <c r="F360" i="53"/>
  <c r="H234" i="54"/>
  <c r="H410" i="54"/>
  <c r="F67" i="54"/>
  <c r="F92" i="52"/>
  <c r="G391" i="54"/>
  <c r="H551" i="54"/>
  <c r="F457" i="52"/>
  <c r="G550" i="53"/>
  <c r="F319" i="53"/>
  <c r="G24" i="52"/>
  <c r="G1001" i="54"/>
  <c r="H282" i="54"/>
  <c r="H578" i="54"/>
  <c r="F439" i="52"/>
  <c r="F883" i="54"/>
  <c r="G871" i="53"/>
  <c r="F647" i="52"/>
  <c r="F665" i="53"/>
  <c r="H116" i="54"/>
  <c r="H567" i="54"/>
  <c r="F732" i="52"/>
  <c r="H569" i="54"/>
  <c r="F633" i="54"/>
  <c r="G823" i="52"/>
  <c r="H418" i="54"/>
  <c r="F595" i="53"/>
  <c r="F42" i="53"/>
  <c r="F707" i="52"/>
  <c r="F90" i="53"/>
  <c r="F498" i="54"/>
  <c r="G212" i="53"/>
  <c r="H506" i="54"/>
  <c r="F153" i="53"/>
  <c r="G514" i="53"/>
  <c r="F983" i="54"/>
  <c r="G249" i="53"/>
  <c r="H205" i="54"/>
  <c r="F882" i="52"/>
  <c r="F942" i="54"/>
  <c r="F831" i="53"/>
  <c r="G331" i="53"/>
  <c r="G691" i="54"/>
  <c r="G343" i="53"/>
  <c r="F173" i="52"/>
  <c r="G264" i="52"/>
  <c r="G693" i="52"/>
  <c r="G469" i="53"/>
  <c r="H378" i="54"/>
  <c r="G153" i="54"/>
  <c r="F736" i="53"/>
  <c r="H462" i="54"/>
  <c r="G553" i="52"/>
  <c r="G985" i="54"/>
  <c r="F303" i="52"/>
  <c r="H397" i="54"/>
  <c r="G594" i="54"/>
  <c r="G826" i="53"/>
  <c r="F919" i="53"/>
  <c r="F890" i="52"/>
  <c r="H199" i="54"/>
  <c r="F57" i="53"/>
  <c r="G402" i="54"/>
  <c r="F9" i="52"/>
  <c r="F333" i="52"/>
  <c r="H511" i="54"/>
  <c r="G535" i="53"/>
  <c r="G803" i="53"/>
  <c r="F147" i="53"/>
  <c r="F972" i="53"/>
  <c r="G590" i="54"/>
  <c r="G644" i="54"/>
  <c r="F426" i="53"/>
  <c r="G829" i="54"/>
  <c r="F726" i="54"/>
  <c r="G877" i="53"/>
  <c r="F852" i="54"/>
  <c r="G256" i="53"/>
  <c r="F944" i="54"/>
  <c r="F922" i="53"/>
  <c r="G279" i="54"/>
  <c r="F552" i="54"/>
  <c r="F657" i="52"/>
  <c r="G121" i="53"/>
  <c r="G845" i="53"/>
  <c r="G247" i="52"/>
  <c r="F693" i="53"/>
  <c r="F724" i="54"/>
  <c r="G909" i="52"/>
  <c r="F200" i="54"/>
  <c r="F719" i="52"/>
  <c r="G350" i="52"/>
  <c r="G475" i="52"/>
  <c r="F161" i="52"/>
  <c r="G62" i="54"/>
  <c r="G745" i="52"/>
  <c r="F89" i="53"/>
  <c r="H602" i="54"/>
  <c r="F784" i="53"/>
  <c r="F825" i="54"/>
  <c r="G781" i="53"/>
  <c r="H970" i="54"/>
  <c r="G300" i="54"/>
  <c r="G494" i="52"/>
  <c r="F294" i="53"/>
  <c r="G131" i="52"/>
  <c r="G176" i="53"/>
  <c r="G750" i="53"/>
  <c r="G79" i="53"/>
  <c r="F189" i="52"/>
  <c r="G290" i="52"/>
  <c r="G223" i="52"/>
  <c r="G267" i="52"/>
  <c r="F34" i="53"/>
  <c r="F830" i="53"/>
  <c r="F874" i="54"/>
  <c r="G786" i="53"/>
  <c r="F847" i="53"/>
  <c r="F690" i="53"/>
  <c r="G3" i="53"/>
  <c r="H826" i="54"/>
  <c r="F761" i="54"/>
  <c r="G513" i="52"/>
  <c r="G606" i="52"/>
  <c r="G768" i="53"/>
  <c r="F393" i="54"/>
  <c r="F795" i="54"/>
  <c r="F957" i="53"/>
  <c r="G610" i="52"/>
  <c r="H257" i="54"/>
  <c r="G456" i="54"/>
  <c r="F363" i="53"/>
  <c r="G678" i="52"/>
  <c r="F563" i="52"/>
  <c r="G887" i="53"/>
  <c r="F833" i="53"/>
  <c r="F160" i="54"/>
  <c r="G663" i="53"/>
  <c r="H752" i="54"/>
  <c r="F710" i="53"/>
  <c r="F570" i="54"/>
  <c r="G621" i="52"/>
  <c r="H487" i="54"/>
  <c r="G979" i="53"/>
  <c r="H492" i="54"/>
  <c r="G493" i="54"/>
  <c r="F127" i="54"/>
  <c r="G826" i="54"/>
  <c r="G940" i="54"/>
  <c r="G93" i="53"/>
  <c r="G292" i="54"/>
  <c r="G69" i="52"/>
  <c r="G141" i="52"/>
  <c r="F213" i="53"/>
  <c r="F65" i="53"/>
  <c r="F345" i="53"/>
  <c r="H267" i="54"/>
  <c r="H653" i="54"/>
  <c r="H134" i="54"/>
  <c r="G592" i="53"/>
  <c r="G870" i="53"/>
  <c r="F497" i="52"/>
  <c r="G363" i="52"/>
  <c r="G387" i="54"/>
  <c r="H597" i="54"/>
  <c r="F724" i="53"/>
  <c r="F189" i="53"/>
  <c r="G439" i="54"/>
  <c r="F109" i="53"/>
  <c r="G377" i="53"/>
  <c r="F913" i="54"/>
  <c r="F147" i="52"/>
  <c r="F216" i="54"/>
  <c r="F914" i="53"/>
  <c r="H796" i="54"/>
  <c r="F84" i="52"/>
  <c r="G337" i="54"/>
  <c r="G665" i="52"/>
  <c r="G60" i="54"/>
  <c r="F517" i="53"/>
  <c r="F238" i="54"/>
  <c r="F793" i="53"/>
  <c r="G748" i="52"/>
  <c r="G120" i="52"/>
  <c r="G167" i="53"/>
  <c r="F607" i="54"/>
  <c r="F588" i="54"/>
  <c r="F734" i="52"/>
  <c r="G887" i="52"/>
  <c r="F487" i="53"/>
  <c r="G321" i="52"/>
  <c r="F242" i="52"/>
  <c r="F284" i="54"/>
  <c r="G337" i="52"/>
  <c r="F474" i="52"/>
  <c r="F140" i="54"/>
  <c r="F364" i="53"/>
  <c r="G300" i="52"/>
  <c r="H395" i="54"/>
  <c r="F103" i="54"/>
  <c r="G598" i="53"/>
  <c r="F60" i="52"/>
  <c r="F860" i="54"/>
  <c r="F794" i="53"/>
  <c r="G676" i="54"/>
  <c r="G993" i="54"/>
  <c r="G869" i="54"/>
  <c r="G194" i="52"/>
  <c r="H59" i="54"/>
  <c r="F852" i="52"/>
  <c r="G747" i="52"/>
  <c r="F415" i="53"/>
  <c r="F287" i="52"/>
  <c r="F274" i="54"/>
  <c r="F25" i="52"/>
  <c r="G774" i="53"/>
  <c r="F758" i="52"/>
  <c r="G485" i="52"/>
  <c r="G835" i="53"/>
  <c r="F468" i="52"/>
  <c r="F1002" i="52"/>
  <c r="G969" i="52"/>
  <c r="H37" i="54"/>
  <c r="F601" i="54"/>
  <c r="F826" i="53"/>
  <c r="F748" i="54"/>
  <c r="G966" i="54"/>
  <c r="F23" i="52"/>
  <c r="H772" i="54"/>
  <c r="F453" i="53"/>
  <c r="F730" i="53"/>
  <c r="G8" i="52"/>
  <c r="F773" i="54"/>
  <c r="H792" i="54"/>
  <c r="G780" i="53"/>
  <c r="G619" i="52"/>
  <c r="F706" i="52"/>
  <c r="G831" i="54"/>
  <c r="F923" i="52"/>
  <c r="F496" i="53"/>
  <c r="F998" i="54"/>
  <c r="G739" i="53"/>
  <c r="F782" i="53"/>
  <c r="G227" i="53"/>
  <c r="F841" i="53"/>
  <c r="G314" i="53"/>
  <c r="G55" i="54"/>
  <c r="G304" i="53"/>
  <c r="F270" i="53"/>
  <c r="F921" i="54"/>
  <c r="H808" i="54"/>
  <c r="G375" i="54"/>
  <c r="G623" i="52"/>
  <c r="F36" i="52"/>
  <c r="F259" i="52"/>
  <c r="G108" i="52"/>
  <c r="F100" i="53"/>
  <c r="G537" i="53"/>
  <c r="H952" i="54"/>
  <c r="F790" i="53"/>
  <c r="F590" i="53"/>
  <c r="G914" i="54"/>
  <c r="G604" i="53"/>
  <c r="H98" i="54"/>
  <c r="H933" i="54"/>
  <c r="F613" i="54"/>
  <c r="G558" i="52"/>
  <c r="G821" i="54"/>
  <c r="G475" i="54"/>
  <c r="G893" i="53"/>
  <c r="G473" i="54"/>
  <c r="F414" i="52"/>
  <c r="F465" i="53"/>
  <c r="G487" i="52"/>
  <c r="G139" i="53"/>
  <c r="G575" i="53"/>
  <c r="G27" i="52"/>
  <c r="G504" i="52"/>
  <c r="F862" i="54"/>
  <c r="G310" i="54"/>
  <c r="F478" i="53"/>
  <c r="G897" i="53"/>
  <c r="G853" i="52"/>
  <c r="F896" i="54"/>
  <c r="G287" i="52"/>
  <c r="H648" i="54"/>
  <c r="G151" i="54"/>
  <c r="G651" i="53"/>
  <c r="G766" i="52"/>
  <c r="G947" i="54"/>
  <c r="F995" i="52"/>
  <c r="G229" i="54"/>
  <c r="F779" i="54"/>
  <c r="F459" i="53"/>
  <c r="G19" i="53"/>
  <c r="G782" i="53"/>
  <c r="F46" i="52"/>
  <c r="G53" i="53"/>
  <c r="G211" i="53"/>
  <c r="G977" i="53"/>
  <c r="F333" i="54"/>
  <c r="H327" i="54"/>
  <c r="G719" i="53"/>
  <c r="H27" i="54"/>
  <c r="G272" i="52"/>
  <c r="H253" i="54"/>
  <c r="G957" i="54"/>
  <c r="G34" i="52"/>
  <c r="F792" i="52"/>
  <c r="G139" i="54"/>
  <c r="F473" i="53"/>
  <c r="G325" i="52"/>
  <c r="H579" i="54"/>
  <c r="F281" i="54"/>
  <c r="F850" i="53"/>
  <c r="F523" i="52"/>
  <c r="H681" i="54"/>
  <c r="F932" i="54"/>
  <c r="G961" i="54"/>
  <c r="H757" i="54"/>
  <c r="G934" i="53"/>
  <c r="F203" i="53"/>
  <c r="F744" i="54"/>
  <c r="F236" i="54"/>
  <c r="F715" i="54"/>
  <c r="F903" i="52"/>
  <c r="F73" i="53"/>
  <c r="F146" i="52"/>
  <c r="F264" i="54"/>
  <c r="F975" i="54"/>
  <c r="F41" i="54"/>
  <c r="G183" i="52"/>
  <c r="G503" i="52"/>
  <c r="H181" i="54"/>
  <c r="H811" i="54"/>
  <c r="H710" i="54"/>
  <c r="F911" i="54"/>
  <c r="G616" i="52"/>
  <c r="G499" i="52"/>
  <c r="F611" i="53"/>
  <c r="F723" i="52"/>
  <c r="H142" i="54"/>
  <c r="F565" i="52"/>
  <c r="G487" i="54"/>
  <c r="F282" i="53"/>
  <c r="F28" i="53"/>
  <c r="G19" i="52"/>
  <c r="H771" i="54"/>
  <c r="G73" i="54"/>
  <c r="G61" i="54"/>
  <c r="G529" i="54"/>
  <c r="G248" i="52"/>
  <c r="G405" i="53"/>
  <c r="F216" i="53"/>
  <c r="G234" i="53"/>
  <c r="F653" i="52"/>
  <c r="G40" i="54"/>
  <c r="F702" i="52"/>
  <c r="F3" i="53"/>
  <c r="F381" i="54"/>
  <c r="F717" i="54"/>
  <c r="G867" i="52"/>
  <c r="G336" i="53"/>
  <c r="F691" i="52"/>
  <c r="G199" i="53"/>
  <c r="H435" i="54"/>
  <c r="F671" i="54"/>
  <c r="G666" i="53"/>
  <c r="F56" i="53"/>
  <c r="F753" i="52"/>
  <c r="G998" i="52"/>
  <c r="G552" i="52"/>
  <c r="G637" i="52"/>
  <c r="H800" i="54"/>
  <c r="G266" i="53"/>
  <c r="F716" i="52"/>
  <c r="F632" i="54"/>
  <c r="G373" i="53"/>
  <c r="F948" i="53"/>
  <c r="F184" i="52"/>
  <c r="H977" i="54"/>
  <c r="H897" i="54"/>
  <c r="G801" i="52"/>
  <c r="G136" i="54"/>
  <c r="G90" i="52"/>
  <c r="G379" i="54"/>
  <c r="F995" i="53"/>
  <c r="F904" i="52"/>
  <c r="F867" i="52"/>
  <c r="G734" i="53"/>
  <c r="G860" i="54"/>
  <c r="F448" i="54"/>
  <c r="G119" i="52"/>
  <c r="H986" i="54"/>
  <c r="F424" i="54"/>
  <c r="F639" i="54"/>
  <c r="H849" i="54"/>
  <c r="G957" i="53"/>
  <c r="H242" i="54"/>
  <c r="G700" i="54"/>
  <c r="F431" i="52"/>
  <c r="H840" i="54"/>
  <c r="H778" i="54"/>
  <c r="H165" i="54"/>
  <c r="F105" i="53"/>
  <c r="F832" i="54"/>
  <c r="G214" i="52"/>
  <c r="F556" i="53"/>
  <c r="H828" i="54"/>
  <c r="G394" i="54"/>
  <c r="G866" i="52"/>
  <c r="H210" i="54"/>
  <c r="F153" i="52"/>
  <c r="G455" i="52"/>
  <c r="F605" i="53"/>
  <c r="F350" i="54"/>
  <c r="G310" i="52"/>
  <c r="G499" i="54"/>
  <c r="F822" i="53"/>
  <c r="H60" i="54"/>
  <c r="F801" i="52"/>
  <c r="G9" i="53"/>
  <c r="G368" i="52"/>
  <c r="G613" i="53"/>
  <c r="H611" i="54"/>
  <c r="G177" i="54"/>
  <c r="G30" i="53"/>
  <c r="G851" i="54"/>
  <c r="G222" i="52"/>
  <c r="G83" i="53"/>
  <c r="F33" i="52"/>
  <c r="F864" i="52"/>
  <c r="F268" i="52"/>
  <c r="F535" i="53"/>
  <c r="F511" i="53"/>
  <c r="G121" i="52"/>
  <c r="G441" i="52"/>
  <c r="G150" i="53"/>
  <c r="G606" i="53"/>
  <c r="F144" i="54"/>
  <c r="F13" i="53"/>
  <c r="G939" i="54"/>
  <c r="F403" i="52"/>
  <c r="G250" i="54"/>
  <c r="G451" i="54"/>
  <c r="G208" i="53"/>
  <c r="G508" i="53"/>
  <c r="F978" i="52"/>
  <c r="G248" i="53"/>
  <c r="G933" i="52"/>
  <c r="G718" i="53"/>
  <c r="G323" i="53"/>
  <c r="G328" i="53"/>
  <c r="G687" i="53"/>
  <c r="G972" i="53"/>
  <c r="G712" i="53"/>
  <c r="F375" i="52"/>
  <c r="F739" i="54"/>
  <c r="G598" i="52"/>
  <c r="G256" i="54"/>
  <c r="G852" i="54"/>
  <c r="F743" i="52"/>
  <c r="F409" i="52"/>
  <c r="G327" i="53"/>
  <c r="F215" i="54"/>
  <c r="H75" i="54"/>
  <c r="F138" i="53"/>
  <c r="H565" i="54"/>
  <c r="F133" i="54"/>
  <c r="F50" i="53"/>
  <c r="G59" i="53"/>
  <c r="G100" i="53"/>
  <c r="F887" i="52"/>
  <c r="G22" i="52"/>
  <c r="H14" i="54"/>
  <c r="G470" i="54"/>
  <c r="H53" i="54"/>
  <c r="G106" i="52"/>
  <c r="H212" i="54"/>
  <c r="G888" i="52"/>
  <c r="F976" i="54"/>
  <c r="H696" i="54"/>
  <c r="F378" i="52"/>
  <c r="G952" i="54"/>
  <c r="G174" i="52"/>
  <c r="G154" i="53"/>
  <c r="G160" i="53"/>
  <c r="H923" i="54"/>
  <c r="F849" i="54"/>
  <c r="G198" i="52"/>
  <c r="F728" i="53"/>
  <c r="F701" i="52"/>
  <c r="F162" i="53"/>
  <c r="G677" i="54"/>
  <c r="G197" i="53"/>
  <c r="F190" i="54"/>
  <c r="F566" i="53"/>
  <c r="G541" i="52"/>
  <c r="H168" i="54"/>
  <c r="G353" i="53"/>
  <c r="G761" i="52"/>
  <c r="F724" i="52"/>
  <c r="H985" i="54"/>
  <c r="G235" i="52"/>
  <c r="G595" i="54"/>
  <c r="H764" i="54"/>
  <c r="G421" i="54"/>
  <c r="F769" i="54"/>
  <c r="H515" i="54"/>
  <c r="G936" i="53"/>
  <c r="G284" i="53"/>
  <c r="G676" i="53"/>
  <c r="F519" i="52"/>
  <c r="G306" i="54"/>
  <c r="G704" i="52"/>
  <c r="H880" i="54"/>
  <c r="G219" i="53"/>
  <c r="F584" i="54"/>
  <c r="H246" i="54"/>
  <c r="G663" i="54"/>
  <c r="F362" i="52"/>
  <c r="G230" i="52"/>
  <c r="H231" i="54"/>
  <c r="G544" i="54"/>
  <c r="G344" i="52"/>
  <c r="F597" i="52"/>
  <c r="H44" i="54"/>
  <c r="G701" i="52"/>
  <c r="F295" i="52"/>
  <c r="F751" i="54"/>
  <c r="F848" i="52"/>
  <c r="G276" i="53"/>
  <c r="F955" i="53"/>
  <c r="F414" i="53"/>
  <c r="F358" i="54"/>
  <c r="F425" i="52"/>
  <c r="F964" i="52"/>
  <c r="G919" i="53"/>
  <c r="G241" i="52"/>
  <c r="F575" i="54"/>
  <c r="H975" i="54"/>
  <c r="H960" i="54"/>
  <c r="G638" i="53"/>
  <c r="F842" i="54"/>
  <c r="G679" i="53"/>
  <c r="G360" i="54"/>
  <c r="H215" i="54"/>
  <c r="F279" i="53"/>
  <c r="G745" i="54"/>
  <c r="F55" i="53"/>
  <c r="F713" i="53"/>
  <c r="F512" i="54"/>
  <c r="F393" i="52"/>
  <c r="F981" i="53"/>
  <c r="G566" i="52"/>
  <c r="G929" i="52"/>
  <c r="G843" i="53"/>
  <c r="F770" i="52"/>
  <c r="F75" i="54"/>
  <c r="G108" i="53"/>
  <c r="H481" i="54"/>
  <c r="F555" i="52"/>
  <c r="G870" i="52"/>
  <c r="F230" i="53"/>
  <c r="G15" i="53"/>
  <c r="G402" i="53"/>
  <c r="H353" i="54"/>
  <c r="F259" i="53"/>
  <c r="H806" i="54"/>
  <c r="F138" i="52"/>
  <c r="H467" i="54"/>
  <c r="F945" i="53"/>
  <c r="F351" i="53"/>
  <c r="F916" i="54"/>
  <c r="F239" i="52"/>
  <c r="F190" i="52"/>
  <c r="G280" i="52"/>
  <c r="G846" i="54"/>
  <c r="G144" i="53"/>
  <c r="F247" i="53"/>
  <c r="F152" i="53"/>
  <c r="G919" i="54"/>
  <c r="G536" i="52"/>
  <c r="F16" i="52"/>
  <c r="F482" i="53"/>
  <c r="F249" i="54"/>
  <c r="G962" i="53"/>
  <c r="F269" i="54"/>
  <c r="F554" i="53"/>
  <c r="F416" i="53"/>
  <c r="G789" i="54"/>
  <c r="G414" i="53"/>
  <c r="G929" i="53"/>
  <c r="G472" i="53"/>
  <c r="G904" i="53"/>
  <c r="G248" i="54"/>
  <c r="F94" i="54"/>
  <c r="H236" i="54"/>
  <c r="H137" i="54"/>
  <c r="F187" i="54"/>
  <c r="F96" i="52"/>
  <c r="G772" i="52"/>
  <c r="F356" i="53"/>
  <c r="F560" i="52"/>
  <c r="G349" i="54"/>
  <c r="G404" i="54"/>
  <c r="F402" i="54"/>
  <c r="H299" i="54"/>
  <c r="F173" i="54"/>
  <c r="F443" i="52"/>
  <c r="G196" i="54"/>
  <c r="H399" i="54"/>
  <c r="G416" i="52"/>
  <c r="F952" i="52"/>
  <c r="G399" i="54"/>
  <c r="F46" i="53"/>
  <c r="G162" i="53"/>
  <c r="H469" i="54"/>
  <c r="F584" i="53"/>
  <c r="G471" i="53"/>
  <c r="F451" i="53"/>
  <c r="F953" i="52"/>
  <c r="F261" i="54"/>
  <c r="H34" i="54"/>
  <c r="G807" i="54"/>
  <c r="G522" i="54"/>
  <c r="F933" i="53"/>
  <c r="G156" i="54"/>
  <c r="F460" i="54"/>
  <c r="H951" i="54"/>
  <c r="H121" i="54"/>
  <c r="F892" i="52"/>
  <c r="G431" i="53"/>
  <c r="F831" i="52"/>
  <c r="F425" i="54"/>
  <c r="H268" i="54"/>
  <c r="F127" i="53"/>
  <c r="G134" i="52"/>
  <c r="F557" i="52"/>
  <c r="F596" i="54"/>
  <c r="G270" i="53"/>
  <c r="F96" i="54"/>
  <c r="F137" i="53"/>
  <c r="F884" i="53"/>
  <c r="G883" i="54"/>
  <c r="H713" i="54"/>
  <c r="G626" i="52"/>
  <c r="H221" i="54"/>
  <c r="G251" i="52"/>
  <c r="G253" i="53"/>
  <c r="G1002" i="52"/>
  <c r="F346" i="52"/>
  <c r="G11" i="53"/>
  <c r="G10" i="53"/>
  <c r="H758" i="54"/>
  <c r="F326" i="52"/>
  <c r="F282" i="52"/>
  <c r="G680" i="53"/>
  <c r="G538" i="53"/>
  <c r="H829" i="54"/>
  <c r="G784" i="53"/>
  <c r="H460" i="54"/>
  <c r="G886" i="52"/>
  <c r="F996" i="54"/>
  <c r="G597" i="53"/>
  <c r="G307" i="54"/>
  <c r="G479" i="53"/>
  <c r="G664" i="53"/>
  <c r="F407" i="53"/>
  <c r="G917" i="53"/>
  <c r="F607" i="52"/>
  <c r="H57" i="54"/>
  <c r="F380" i="54"/>
  <c r="F161" i="54"/>
  <c r="H423" i="54"/>
  <c r="G748" i="53"/>
  <c r="G742" i="52"/>
  <c r="G416" i="53"/>
  <c r="F287" i="54"/>
  <c r="H112" i="54"/>
  <c r="G127" i="52"/>
  <c r="F831" i="54"/>
  <c r="H595" i="54"/>
  <c r="F145" i="52"/>
  <c r="H300" i="54"/>
  <c r="G64" i="53"/>
  <c r="F427" i="53"/>
  <c r="G777" i="53"/>
  <c r="G996" i="53"/>
  <c r="H553" i="54"/>
  <c r="F487" i="54"/>
  <c r="G441" i="53"/>
  <c r="F833" i="54"/>
  <c r="G242" i="52"/>
  <c r="F754" i="52"/>
  <c r="G316" i="53"/>
  <c r="H100" i="54"/>
  <c r="F814" i="53"/>
  <c r="G863" i="53"/>
  <c r="G150" i="52"/>
  <c r="F898" i="54"/>
  <c r="F970" i="53"/>
  <c r="F375" i="54"/>
  <c r="F875" i="52"/>
  <c r="G433" i="54"/>
  <c r="H685" i="54"/>
  <c r="G589" i="53"/>
  <c r="G725" i="52"/>
  <c r="F435" i="53"/>
  <c r="F524" i="54"/>
  <c r="F163" i="53"/>
  <c r="G989" i="52"/>
  <c r="F677" i="54"/>
  <c r="F622" i="52"/>
  <c r="G397" i="54"/>
  <c r="F814" i="52"/>
  <c r="G641" i="53"/>
  <c r="F812" i="53"/>
  <c r="F338" i="54"/>
  <c r="F795" i="53"/>
  <c r="G408" i="52"/>
  <c r="F249" i="53"/>
  <c r="G333" i="52"/>
  <c r="H606" i="54"/>
  <c r="F456" i="52"/>
  <c r="G810" i="53"/>
  <c r="F82" i="53"/>
  <c r="H249" i="54"/>
  <c r="G455" i="53"/>
  <c r="F797" i="53"/>
  <c r="G202" i="53"/>
  <c r="G682" i="53"/>
  <c r="F20" i="53"/>
  <c r="F186" i="54"/>
  <c r="G80" i="54"/>
  <c r="G324" i="53"/>
  <c r="G908" i="54"/>
  <c r="G843" i="54"/>
  <c r="F629" i="54"/>
  <c r="G733" i="53"/>
  <c r="F952" i="54"/>
  <c r="H529" i="54"/>
  <c r="F30" i="52"/>
  <c r="F954" i="53"/>
  <c r="H9" i="54"/>
  <c r="H155" i="54"/>
  <c r="F722" i="53"/>
  <c r="G595" i="53"/>
  <c r="F928" i="53"/>
  <c r="G521" i="53"/>
  <c r="G313" i="53"/>
  <c r="F68" i="53"/>
  <c r="G769" i="53"/>
  <c r="G311" i="54"/>
  <c r="G750" i="54"/>
  <c r="F129" i="53"/>
  <c r="H525" i="54"/>
  <c r="G312" i="52"/>
  <c r="F57" i="52"/>
  <c r="F801" i="54"/>
  <c r="F767" i="53"/>
  <c r="F773" i="52"/>
  <c r="G831" i="52"/>
  <c r="H919" i="54"/>
  <c r="G841" i="52"/>
  <c r="F210" i="53"/>
  <c r="G126" i="52"/>
  <c r="F158" i="52"/>
  <c r="G810" i="52"/>
  <c r="H20" i="54"/>
  <c r="G576" i="53"/>
  <c r="G942" i="53"/>
  <c r="G845" i="52"/>
  <c r="H813" i="54"/>
  <c r="H539" i="54"/>
  <c r="F271" i="53"/>
  <c r="G68" i="54"/>
  <c r="G103" i="54"/>
  <c r="F655" i="54"/>
  <c r="F324" i="52"/>
  <c r="F357" i="53"/>
  <c r="F766" i="52"/>
  <c r="G539" i="53"/>
  <c r="H274" i="54"/>
  <c r="F888" i="54"/>
  <c r="G158" i="53"/>
  <c r="G975" i="52"/>
  <c r="H226" i="54"/>
  <c r="G656" i="53"/>
  <c r="H540" i="54"/>
  <c r="F258" i="54"/>
  <c r="F603" i="52"/>
  <c r="F8" i="54"/>
  <c r="F571" i="54"/>
  <c r="F233" i="54"/>
  <c r="F156" i="53"/>
  <c r="H325" i="54"/>
  <c r="F461" i="52"/>
  <c r="G217" i="54"/>
  <c r="F648" i="52"/>
  <c r="F451" i="52"/>
  <c r="F41" i="52"/>
  <c r="G196" i="52"/>
  <c r="F824" i="54"/>
  <c r="F838" i="52"/>
  <c r="F601" i="53"/>
  <c r="F336" i="53"/>
  <c r="F66" i="53"/>
  <c r="G876" i="54"/>
  <c r="G75" i="54"/>
  <c r="F70" i="53"/>
  <c r="G429" i="54"/>
  <c r="F604" i="53"/>
  <c r="F704" i="54"/>
  <c r="G418" i="52"/>
  <c r="F641" i="52"/>
  <c r="H400" i="54"/>
  <c r="G696" i="54"/>
  <c r="F31" i="52"/>
  <c r="F730" i="52"/>
  <c r="H984" i="54"/>
  <c r="F408" i="52"/>
  <c r="F680" i="52"/>
  <c r="H992" i="54"/>
  <c r="G388" i="53"/>
  <c r="F497" i="54"/>
  <c r="G754" i="52"/>
  <c r="H633" i="54"/>
  <c r="G428" i="54"/>
  <c r="F276" i="54"/>
  <c r="G383" i="54"/>
  <c r="F468" i="54"/>
  <c r="G81" i="53"/>
  <c r="G259" i="54"/>
  <c r="G201" i="54"/>
  <c r="G873" i="53"/>
  <c r="G224" i="52"/>
  <c r="H613" i="54"/>
  <c r="F770" i="53"/>
  <c r="H644" i="54"/>
  <c r="H455" i="54"/>
  <c r="G853" i="53"/>
  <c r="F342" i="53"/>
  <c r="G575" i="52"/>
  <c r="G861" i="54"/>
  <c r="F939" i="53"/>
  <c r="F481" i="53"/>
  <c r="F943" i="54"/>
  <c r="F142" i="53"/>
  <c r="H431" i="54"/>
  <c r="H52" i="54"/>
  <c r="G517" i="53"/>
  <c r="F480" i="53"/>
  <c r="F366" i="53"/>
  <c r="G848" i="54"/>
  <c r="F97" i="54"/>
  <c r="H883" i="54"/>
  <c r="H516" i="54"/>
  <c r="G35" i="53"/>
  <c r="G623" i="53"/>
  <c r="H5" i="54"/>
  <c r="F864" i="54"/>
  <c r="G104" i="54"/>
  <c r="G404" i="53"/>
  <c r="H869" i="54"/>
  <c r="F803" i="54"/>
  <c r="F312" i="54"/>
  <c r="G310" i="53"/>
  <c r="H770" i="54"/>
  <c r="H825" i="54"/>
  <c r="G187" i="54"/>
  <c r="G609" i="54"/>
  <c r="G116" i="54"/>
  <c r="H443" i="54"/>
  <c r="F538" i="52"/>
  <c r="G276" i="54"/>
  <c r="F589" i="53"/>
  <c r="G840" i="53"/>
  <c r="H237" i="54"/>
  <c r="H667" i="54"/>
  <c r="G839" i="54"/>
  <c r="F210" i="54"/>
  <c r="G984" i="52"/>
  <c r="G596" i="52"/>
  <c r="F76" i="53"/>
  <c r="G213" i="54"/>
  <c r="G247" i="53"/>
  <c r="F991" i="53"/>
  <c r="H928" i="54"/>
  <c r="G807" i="52"/>
  <c r="H622" i="54"/>
  <c r="G124" i="52"/>
  <c r="G486" i="54"/>
  <c r="G193" i="53"/>
  <c r="G315" i="54"/>
  <c r="F542" i="52"/>
  <c r="G703" i="52"/>
  <c r="H647" i="54"/>
  <c r="F257" i="54"/>
  <c r="F162" i="52"/>
  <c r="G393" i="54"/>
  <c r="G366" i="52"/>
  <c r="H458" i="54"/>
  <c r="G616" i="54"/>
  <c r="G392" i="52"/>
  <c r="H306" i="54"/>
  <c r="H145" i="54"/>
  <c r="F483" i="53"/>
  <c r="G689" i="54"/>
  <c r="H68" i="54"/>
  <c r="G378" i="52"/>
  <c r="F167" i="52"/>
  <c r="F293" i="52"/>
  <c r="G491" i="54"/>
  <c r="G698" i="54"/>
  <c r="G613" i="52"/>
  <c r="F527" i="54"/>
  <c r="F681" i="53"/>
  <c r="G545" i="53"/>
  <c r="F938" i="53"/>
  <c r="G452" i="52"/>
  <c r="G71" i="54"/>
  <c r="G959" i="52"/>
  <c r="F501" i="52"/>
  <c r="F184" i="54"/>
  <c r="F794" i="52"/>
  <c r="F772" i="54"/>
  <c r="H17" i="54"/>
  <c r="G270" i="54"/>
  <c r="F232" i="52"/>
  <c r="H893" i="54"/>
  <c r="H904" i="54"/>
  <c r="F462" i="54"/>
  <c r="H29" i="54"/>
  <c r="F686" i="52"/>
  <c r="H789" i="54"/>
  <c r="F492" i="52"/>
  <c r="G229" i="53"/>
  <c r="F117" i="52"/>
  <c r="F83" i="52"/>
  <c r="G695" i="53"/>
  <c r="F733" i="53"/>
  <c r="H956" i="54"/>
  <c r="G298" i="52"/>
  <c r="G470" i="53"/>
  <c r="G723" i="52"/>
  <c r="H687" i="54"/>
  <c r="G225" i="52"/>
  <c r="G816" i="52"/>
  <c r="G159" i="52"/>
  <c r="H621" i="54"/>
  <c r="G265" i="53"/>
  <c r="F260" i="54"/>
  <c r="G82" i="52"/>
  <c r="H270" i="54"/>
  <c r="H80" i="54"/>
  <c r="F364" i="54"/>
  <c r="G509" i="52"/>
  <c r="G65" i="53"/>
  <c r="G439" i="53"/>
  <c r="G320" i="54"/>
  <c r="F881" i="54"/>
  <c r="F325" i="54"/>
  <c r="G885" i="52"/>
  <c r="G185" i="52"/>
  <c r="G388" i="52"/>
  <c r="H438" i="54"/>
  <c r="F588" i="52"/>
  <c r="F101" i="54"/>
  <c r="G793" i="52"/>
  <c r="G504" i="53"/>
  <c r="F828" i="53"/>
  <c r="G909" i="54"/>
  <c r="G891" i="53"/>
  <c r="F45" i="52"/>
  <c r="H853" i="54"/>
  <c r="F956" i="53"/>
  <c r="F791" i="52"/>
  <c r="F1001" i="52"/>
  <c r="F965" i="52"/>
  <c r="G755" i="52"/>
  <c r="G407" i="53"/>
  <c r="G467" i="53"/>
  <c r="G226" i="52"/>
  <c r="G288" i="54"/>
  <c r="F878" i="52"/>
  <c r="F778" i="53"/>
  <c r="G926" i="52"/>
  <c r="F219" i="54"/>
  <c r="G400" i="53"/>
  <c r="G403" i="52"/>
  <c r="G199" i="52"/>
  <c r="F715" i="53"/>
  <c r="G746" i="52"/>
  <c r="H153" i="54"/>
  <c r="F112" i="52"/>
  <c r="G245" i="54"/>
  <c r="G981" i="52"/>
  <c r="G12" i="52"/>
  <c r="H265" i="54"/>
  <c r="G46" i="53"/>
  <c r="G313" i="52"/>
  <c r="F588" i="53"/>
  <c r="F477" i="52"/>
  <c r="G643" i="54"/>
  <c r="F863" i="52"/>
  <c r="G193" i="52"/>
  <c r="F757" i="53"/>
  <c r="G411" i="54"/>
  <c r="G614" i="54"/>
  <c r="F960" i="53"/>
  <c r="G174" i="53"/>
  <c r="H294" i="54"/>
  <c r="F721" i="53"/>
  <c r="H961" i="54"/>
  <c r="G658" i="53"/>
  <c r="G672" i="52"/>
  <c r="F42" i="54"/>
  <c r="G958" i="53"/>
  <c r="G268" i="54"/>
  <c r="G413" i="54"/>
  <c r="F572" i="52"/>
  <c r="G233" i="54"/>
  <c r="G387" i="52"/>
  <c r="G945" i="54"/>
  <c r="F924" i="52"/>
  <c r="H913" i="54"/>
  <c r="H480" i="54"/>
  <c r="H186" i="54"/>
  <c r="H702" i="54"/>
  <c r="G372" i="54"/>
  <c r="F427" i="52"/>
  <c r="F805" i="52"/>
  <c r="F602" i="54"/>
  <c r="G599" i="54"/>
  <c r="G309" i="52"/>
  <c r="G612" i="53"/>
  <c r="G260" i="54"/>
  <c r="F799" i="53"/>
  <c r="G670" i="54"/>
  <c r="H802" i="54"/>
  <c r="G188" i="54"/>
  <c r="G953" i="52"/>
  <c r="F775" i="52"/>
  <c r="F114" i="54"/>
  <c r="H280" i="54"/>
  <c r="F510" i="52"/>
  <c r="F364" i="52"/>
  <c r="H449" i="54"/>
  <c r="F814" i="54"/>
  <c r="G990" i="54"/>
  <c r="G30" i="54"/>
  <c r="G232" i="53"/>
  <c r="F199" i="54"/>
  <c r="F518" i="53"/>
  <c r="F609" i="53"/>
  <c r="G711" i="54"/>
  <c r="F855" i="53"/>
  <c r="G354" i="52"/>
  <c r="F218" i="54"/>
  <c r="F675" i="54"/>
  <c r="G341" i="53"/>
  <c r="H475" i="54"/>
  <c r="G836" i="54"/>
  <c r="H773" i="54"/>
  <c r="G47" i="54"/>
  <c r="G988" i="53"/>
  <c r="G591" i="54"/>
  <c r="F597" i="54"/>
  <c r="G532" i="54"/>
  <c r="G87" i="53"/>
  <c r="F335" i="52"/>
  <c r="F980" i="52"/>
  <c r="G465" i="53"/>
  <c r="G432" i="52"/>
  <c r="F828" i="52"/>
  <c r="F997" i="53"/>
  <c r="G526" i="52"/>
  <c r="F839" i="52"/>
  <c r="F577" i="52"/>
  <c r="F363" i="52"/>
  <c r="G466" i="53"/>
  <c r="H340" i="54"/>
  <c r="G257" i="54"/>
  <c r="G253" i="52"/>
  <c r="H477" i="54"/>
  <c r="G787" i="52"/>
  <c r="G379" i="52"/>
  <c r="F303" i="54"/>
  <c r="F614" i="54"/>
  <c r="H380" i="54"/>
  <c r="G110" i="53"/>
  <c r="G446" i="52"/>
  <c r="F49" i="54"/>
  <c r="G78" i="52"/>
  <c r="F672" i="53"/>
  <c r="G606" i="54"/>
  <c r="H232" i="54"/>
  <c r="F650" i="53"/>
  <c r="G41" i="54"/>
  <c r="H179" i="54"/>
  <c r="F132" i="52"/>
  <c r="G952" i="52"/>
  <c r="F708" i="54"/>
  <c r="G31" i="53"/>
  <c r="G268" i="53"/>
  <c r="G617" i="52"/>
  <c r="G664" i="54"/>
  <c r="H360" i="54"/>
  <c r="F501" i="54"/>
  <c r="G587" i="54"/>
  <c r="G397" i="53"/>
  <c r="F729" i="52"/>
  <c r="F853" i="54"/>
  <c r="F252" i="52"/>
  <c r="F807" i="52"/>
  <c r="G317" i="52"/>
  <c r="H25" i="54"/>
  <c r="G642" i="54"/>
  <c r="G438" i="54"/>
  <c r="G837" i="53"/>
  <c r="F129" i="52"/>
  <c r="F739" i="52"/>
  <c r="F309" i="53"/>
  <c r="F225" i="54"/>
  <c r="G238" i="54"/>
  <c r="G756" i="54"/>
  <c r="H583" i="54"/>
  <c r="G853" i="54"/>
  <c r="G752" i="54"/>
  <c r="G519" i="54"/>
  <c r="F126" i="52"/>
  <c r="G212" i="52"/>
  <c r="H72" i="54"/>
  <c r="F622" i="54"/>
  <c r="G958" i="54"/>
  <c r="F255" i="52"/>
  <c r="F371" i="54"/>
  <c r="F592" i="54"/>
  <c r="F965" i="54"/>
  <c r="G444" i="53"/>
  <c r="G941" i="54"/>
  <c r="G133" i="53"/>
  <c r="H323" i="54"/>
  <c r="G261" i="52"/>
  <c r="F776" i="54"/>
  <c r="F323" i="53"/>
  <c r="F735" i="53"/>
  <c r="H747" i="54"/>
  <c r="G269" i="52"/>
  <c r="F691" i="53"/>
  <c r="G935" i="52"/>
  <c r="F3" i="54"/>
  <c r="F577" i="53"/>
  <c r="G556" i="52"/>
  <c r="G977" i="52"/>
  <c r="G708" i="52"/>
  <c r="H422" i="54"/>
  <c r="H627" i="54"/>
  <c r="F868" i="54"/>
  <c r="F402" i="52"/>
  <c r="G791" i="53"/>
  <c r="H706" i="54"/>
  <c r="F280" i="54"/>
  <c r="G327" i="54"/>
  <c r="G691" i="53"/>
  <c r="F747" i="52"/>
  <c r="F349" i="53"/>
  <c r="G643" i="53"/>
  <c r="F638" i="54"/>
  <c r="H946" i="54"/>
  <c r="F926" i="52"/>
  <c r="G844" i="52"/>
  <c r="G912" i="52"/>
  <c r="G750" i="52"/>
  <c r="H839" i="54"/>
  <c r="H369" i="54"/>
  <c r="G424" i="54"/>
  <c r="G530" i="52"/>
  <c r="F514" i="53"/>
  <c r="G520" i="52"/>
  <c r="H639" i="54"/>
  <c r="H485" i="54"/>
  <c r="G833" i="54"/>
  <c r="G287" i="54"/>
  <c r="G1001" i="52"/>
  <c r="F822" i="54"/>
  <c r="G445" i="53"/>
  <c r="F346" i="53"/>
  <c r="F596" i="52"/>
  <c r="H522" i="54"/>
  <c r="F695" i="52"/>
  <c r="F380" i="52"/>
  <c r="F447" i="53"/>
  <c r="F723" i="54"/>
  <c r="F416" i="52"/>
  <c r="F765" i="53"/>
  <c r="F800" i="54"/>
  <c r="F224" i="54"/>
  <c r="G865" i="53"/>
  <c r="F337" i="53"/>
  <c r="G172" i="52"/>
  <c r="G456" i="53"/>
  <c r="F819" i="53"/>
  <c r="F232" i="53"/>
  <c r="F527" i="52"/>
  <c r="H615" i="54"/>
  <c r="G67" i="53"/>
  <c r="F818" i="54"/>
  <c r="F897" i="52"/>
  <c r="F762" i="52"/>
  <c r="F107" i="53"/>
  <c r="H495" i="54"/>
  <c r="G797" i="54"/>
  <c r="F666" i="52"/>
  <c r="F616" i="52"/>
  <c r="H82" i="54"/>
  <c r="G703" i="53"/>
  <c r="F117" i="54"/>
  <c r="F944" i="52"/>
  <c r="F649" i="52"/>
  <c r="F270" i="54"/>
  <c r="G516" i="54"/>
  <c r="F352" i="54"/>
  <c r="F324" i="53"/>
  <c r="G281" i="53"/>
  <c r="G814" i="53"/>
  <c r="G226" i="53"/>
  <c r="G502" i="52"/>
  <c r="F804" i="53"/>
  <c r="G569" i="54"/>
  <c r="F254" i="53"/>
  <c r="G562" i="53"/>
  <c r="F119" i="53"/>
  <c r="F660" i="52"/>
  <c r="G83" i="52"/>
  <c r="G916" i="53"/>
  <c r="G338" i="52"/>
  <c r="G361" i="53"/>
  <c r="H427" i="54"/>
  <c r="G326" i="53"/>
  <c r="G868" i="54"/>
  <c r="G848" i="52"/>
  <c r="F551" i="53"/>
  <c r="F501" i="53"/>
  <c r="F24" i="53"/>
  <c r="F323" i="52"/>
  <c r="F429" i="53"/>
  <c r="G79" i="52"/>
  <c r="H361" i="54"/>
  <c r="G174" i="54"/>
  <c r="G404" i="52"/>
  <c r="F151" i="52"/>
  <c r="G372" i="53"/>
  <c r="G930" i="54"/>
  <c r="G900" i="53"/>
  <c r="G406" i="53"/>
  <c r="F816" i="53"/>
  <c r="H790" i="54"/>
  <c r="G616" i="53"/>
  <c r="G293" i="54"/>
  <c r="G884" i="53"/>
  <c r="G738" i="53"/>
  <c r="H238" i="54"/>
  <c r="H388" i="54"/>
  <c r="F297" i="54"/>
  <c r="F875" i="53"/>
  <c r="F272" i="52"/>
  <c r="F476" i="52"/>
  <c r="H898" i="54"/>
  <c r="G57" i="52"/>
  <c r="F994" i="53"/>
  <c r="G434" i="54"/>
  <c r="F228" i="52"/>
  <c r="G948" i="54"/>
  <c r="F783" i="54"/>
  <c r="F457" i="53"/>
  <c r="F886" i="52"/>
  <c r="G486" i="53"/>
  <c r="F837" i="52"/>
  <c r="G813" i="53"/>
  <c r="F156" i="54"/>
  <c r="F809" i="52"/>
  <c r="F349" i="54"/>
  <c r="F619" i="54"/>
  <c r="F233" i="52"/>
  <c r="G798" i="52"/>
  <c r="G873" i="54"/>
  <c r="G784" i="54"/>
  <c r="F486" i="53"/>
  <c r="G560" i="54"/>
  <c r="F215" i="53"/>
  <c r="G341" i="52"/>
  <c r="F150" i="53"/>
  <c r="G903" i="54"/>
  <c r="F197" i="53"/>
  <c r="F417" i="53"/>
  <c r="G278" i="52"/>
  <c r="F990" i="52"/>
  <c r="G500" i="53"/>
  <c r="H865" i="54"/>
  <c r="F590" i="54"/>
  <c r="H820" i="54"/>
  <c r="F42" i="52"/>
  <c r="H337" i="54"/>
  <c r="G955" i="52"/>
  <c r="H401" i="54"/>
  <c r="H941" i="54"/>
  <c r="F307" i="52"/>
  <c r="G25" i="52"/>
  <c r="F251" i="54"/>
  <c r="H132" i="54"/>
  <c r="H79" i="54"/>
  <c r="G949" i="54"/>
  <c r="H503" i="54"/>
  <c r="F328" i="52"/>
  <c r="G878" i="52"/>
  <c r="F298" i="54"/>
  <c r="G460" i="53"/>
  <c r="G673" i="52"/>
  <c r="F299" i="54"/>
  <c r="F73" i="52"/>
  <c r="F303" i="53"/>
  <c r="G830" i="52"/>
  <c r="G822" i="52"/>
  <c r="F316" i="54"/>
  <c r="F548" i="52"/>
  <c r="G836" i="53"/>
  <c r="F264" i="52"/>
  <c r="G545" i="54"/>
  <c r="G792" i="53"/>
  <c r="G588" i="53"/>
  <c r="F521" i="52"/>
  <c r="F538" i="54"/>
  <c r="F150" i="52"/>
  <c r="G265" i="52"/>
  <c r="G708" i="54"/>
  <c r="G36" i="52"/>
  <c r="H332" i="54"/>
  <c r="F586" i="53"/>
  <c r="G88" i="52"/>
  <c r="G796" i="54"/>
  <c r="H664" i="54"/>
  <c r="G485" i="54"/>
  <c r="G70" i="54"/>
  <c r="F547" i="53"/>
  <c r="F880" i="52"/>
  <c r="G721" i="53"/>
  <c r="F938" i="52"/>
  <c r="F6" i="53"/>
  <c r="F824" i="53"/>
  <c r="F613" i="53"/>
  <c r="H978" i="54"/>
  <c r="H762" i="54"/>
  <c r="F993" i="54"/>
  <c r="G565" i="53"/>
  <c r="G101" i="52"/>
  <c r="F456" i="54"/>
  <c r="F93" i="53"/>
  <c r="G326" i="54"/>
  <c r="F869" i="52"/>
  <c r="G367" i="54"/>
  <c r="G12" i="53"/>
  <c r="G547" i="52"/>
  <c r="G992" i="52"/>
  <c r="G755" i="54"/>
  <c r="H385" i="54"/>
  <c r="G226" i="54"/>
  <c r="F258" i="53"/>
  <c r="F361" i="53"/>
  <c r="F696" i="54"/>
  <c r="G872" i="52"/>
  <c r="G289" i="54"/>
  <c r="F633" i="52"/>
  <c r="F848" i="54"/>
  <c r="G814" i="54"/>
  <c r="F59" i="54"/>
  <c r="G135" i="52"/>
  <c r="F266" i="54"/>
  <c r="F698" i="54"/>
  <c r="G917" i="52"/>
  <c r="H486" i="54"/>
  <c r="G97" i="53"/>
  <c r="H797" i="54"/>
  <c r="G270" i="52"/>
  <c r="G573" i="52"/>
  <c r="F433" i="54"/>
  <c r="G800" i="54"/>
  <c r="G316" i="52"/>
  <c r="G758" i="52"/>
  <c r="H321" i="54"/>
  <c r="G273" i="54"/>
  <c r="F648" i="54"/>
  <c r="G495" i="52"/>
  <c r="G227" i="54"/>
  <c r="F960" i="54"/>
  <c r="F442" i="52"/>
  <c r="F836" i="54"/>
  <c r="G307" i="53"/>
  <c r="H194" i="54"/>
  <c r="F283" i="54"/>
  <c r="H468" i="54"/>
  <c r="G979" i="52"/>
  <c r="F712" i="54"/>
  <c r="H42" i="54"/>
  <c r="H478" i="54"/>
  <c r="F969" i="53"/>
  <c r="F898" i="52"/>
  <c r="F159" i="54"/>
  <c r="F398" i="53"/>
  <c r="F166" i="53"/>
  <c r="G913" i="54"/>
  <c r="F772" i="52"/>
  <c r="G612" i="54"/>
  <c r="F109" i="54"/>
  <c r="F844" i="52"/>
  <c r="G195" i="53"/>
  <c r="F645" i="52"/>
  <c r="G881" i="52"/>
  <c r="F895" i="54"/>
  <c r="F598" i="54"/>
  <c r="F383" i="54"/>
  <c r="F569" i="52"/>
  <c r="G241" i="53"/>
  <c r="G722" i="53"/>
  <c r="G252" i="54"/>
  <c r="G330" i="54"/>
  <c r="G54" i="53"/>
  <c r="H339" i="54"/>
  <c r="G985" i="53"/>
  <c r="G917" i="54"/>
  <c r="G96" i="53"/>
  <c r="F562" i="54"/>
  <c r="H377" i="54"/>
  <c r="G151" i="52"/>
  <c r="G844" i="54"/>
  <c r="G33" i="52"/>
  <c r="G954" i="52"/>
  <c r="F549" i="54"/>
  <c r="G420" i="53"/>
  <c r="G759" i="52"/>
  <c r="F152" i="54"/>
  <c r="F385" i="54"/>
  <c r="F455" i="53"/>
  <c r="F453" i="52"/>
  <c r="F966" i="53"/>
  <c r="G283" i="53"/>
  <c r="G713" i="52"/>
  <c r="G148" i="52"/>
  <c r="G397" i="52"/>
  <c r="G225" i="53"/>
  <c r="F856" i="53"/>
  <c r="G937" i="54"/>
  <c r="G662" i="54"/>
  <c r="F113" i="54"/>
  <c r="G277" i="54"/>
  <c r="H786" i="54"/>
  <c r="F306" i="53"/>
  <c r="F400" i="54"/>
  <c r="F170" i="53"/>
  <c r="F126" i="53"/>
  <c r="G723" i="54"/>
  <c r="G689" i="52"/>
  <c r="G217" i="53"/>
  <c r="F660" i="54"/>
  <c r="G132" i="54"/>
  <c r="G795" i="53"/>
  <c r="G806" i="52"/>
  <c r="F132" i="53"/>
  <c r="F314" i="53"/>
  <c r="F81" i="54"/>
  <c r="H969" i="54"/>
  <c r="G476" i="54"/>
  <c r="G290" i="54"/>
  <c r="F961" i="54"/>
  <c r="F662" i="54"/>
  <c r="G931" i="54"/>
  <c r="F141" i="54"/>
  <c r="G747" i="54"/>
  <c r="G696" i="52"/>
  <c r="G976" i="53"/>
  <c r="G165" i="52"/>
  <c r="F631" i="52"/>
  <c r="F295" i="54"/>
  <c r="F894" i="52"/>
  <c r="H976" i="54"/>
  <c r="H143" i="54"/>
  <c r="F950" i="52"/>
  <c r="F29" i="54"/>
  <c r="H805" i="54"/>
  <c r="F959" i="52"/>
  <c r="G449" i="54"/>
  <c r="G655" i="52"/>
  <c r="G651" i="54"/>
  <c r="G187" i="52"/>
  <c r="G534" i="53"/>
  <c r="F259" i="54"/>
  <c r="G907" i="52"/>
  <c r="F150" i="54"/>
  <c r="G503" i="54"/>
  <c r="G999" i="54"/>
  <c r="F378" i="54"/>
  <c r="H822" i="54"/>
  <c r="G843" i="52"/>
  <c r="G895" i="53"/>
  <c r="G736" i="52"/>
  <c r="F866" i="52"/>
  <c r="G645" i="52"/>
  <c r="G206" i="53"/>
  <c r="F139" i="54"/>
  <c r="G498" i="54"/>
  <c r="F261" i="52"/>
  <c r="G35" i="52"/>
  <c r="F615" i="53"/>
  <c r="G36" i="54"/>
  <c r="F550" i="53"/>
  <c r="F462" i="52"/>
  <c r="F341" i="52"/>
  <c r="G200" i="54"/>
  <c r="F516" i="53"/>
  <c r="F961" i="53"/>
  <c r="G646" i="54"/>
  <c r="G671" i="52"/>
  <c r="H370" i="54"/>
  <c r="G528" i="53"/>
  <c r="F121" i="53"/>
  <c r="H167" i="54"/>
  <c r="F304" i="53"/>
  <c r="H429" i="54"/>
  <c r="G308" i="53"/>
  <c r="G57" i="53"/>
  <c r="G218" i="54"/>
  <c r="F968" i="53"/>
  <c r="H544" i="54"/>
  <c r="F505" i="54"/>
  <c r="G356" i="54"/>
  <c r="G861" i="52"/>
  <c r="F872" i="54"/>
  <c r="F755" i="52"/>
  <c r="F1004" i="52"/>
  <c r="G982" i="54"/>
  <c r="G859" i="54"/>
  <c r="G611" i="53"/>
  <c r="G483" i="54"/>
  <c r="F328" i="54"/>
  <c r="G446" i="54"/>
  <c r="F573" i="52"/>
  <c r="G854" i="54"/>
  <c r="G390" i="52"/>
  <c r="H774" i="54"/>
  <c r="H690" i="54"/>
  <c r="H526" i="54"/>
  <c r="F275" i="52"/>
  <c r="F250" i="52"/>
  <c r="F119" i="52"/>
  <c r="G508" i="54"/>
  <c r="G151" i="53"/>
  <c r="F500" i="52"/>
  <c r="F307" i="53"/>
  <c r="F546" i="54"/>
  <c r="G109" i="53"/>
  <c r="G925" i="52"/>
  <c r="G129" i="54"/>
  <c r="F614" i="52"/>
  <c r="H589" i="54"/>
  <c r="F145" i="54"/>
  <c r="H724" i="54"/>
  <c r="G21" i="54"/>
  <c r="F51" i="52"/>
  <c r="F508" i="54"/>
  <c r="F778" i="52"/>
  <c r="H530" i="54"/>
  <c r="F389" i="53"/>
  <c r="G682" i="54"/>
  <c r="G442" i="54"/>
  <c r="F591" i="54"/>
  <c r="F780" i="52"/>
  <c r="G717" i="54"/>
  <c r="F974" i="53"/>
  <c r="G425" i="54"/>
  <c r="F411" i="52"/>
  <c r="G788" i="52"/>
  <c r="G300" i="53"/>
  <c r="G386" i="52"/>
  <c r="G410" i="53"/>
  <c r="F530" i="52"/>
  <c r="G822" i="54"/>
  <c r="F904" i="53"/>
  <c r="F972" i="52"/>
  <c r="F456" i="53"/>
  <c r="G884" i="54"/>
  <c r="F927" i="52"/>
  <c r="F504" i="54"/>
  <c r="G799" i="53"/>
  <c r="G975" i="54"/>
  <c r="F15" i="54"/>
  <c r="G857" i="53"/>
  <c r="F807" i="53"/>
  <c r="F611" i="52"/>
  <c r="H543" i="54"/>
  <c r="G462" i="53"/>
  <c r="G664" i="52"/>
  <c r="G118" i="54"/>
  <c r="F964" i="54"/>
  <c r="H791" i="54"/>
  <c r="F586" i="52"/>
  <c r="F25" i="53"/>
  <c r="G712" i="54"/>
  <c r="F605" i="52"/>
  <c r="G184" i="52"/>
  <c r="H87" i="54"/>
  <c r="G524" i="54"/>
  <c r="H362" i="54"/>
  <c r="H293" i="54"/>
  <c r="F346" i="54"/>
  <c r="G642" i="52"/>
  <c r="G211" i="52"/>
  <c r="G129" i="52"/>
  <c r="F734" i="53"/>
  <c r="G666" i="54"/>
  <c r="F924" i="54"/>
  <c r="H656" i="54"/>
  <c r="G641" i="52"/>
  <c r="F203" i="54"/>
  <c r="F687" i="52"/>
  <c r="G966" i="52"/>
  <c r="H50" i="54"/>
  <c r="F440" i="54"/>
  <c r="G60" i="53"/>
  <c r="G938" i="54"/>
  <c r="F545" i="53"/>
  <c r="F509" i="53"/>
  <c r="G758" i="54"/>
  <c r="F53" i="52"/>
  <c r="G728" i="52"/>
  <c r="G142" i="53"/>
  <c r="G72" i="52"/>
  <c r="F749" i="54"/>
  <c r="G164" i="52"/>
  <c r="F345" i="54"/>
  <c r="H996" i="54"/>
  <c r="H843" i="54"/>
  <c r="H39" i="54"/>
  <c r="F941" i="54"/>
  <c r="F661" i="54"/>
  <c r="G517" i="54"/>
  <c r="F130" i="52"/>
  <c r="G692" i="53"/>
  <c r="H673" i="54"/>
  <c r="H70" i="54"/>
  <c r="F996" i="53"/>
  <c r="F637" i="52"/>
  <c r="F219" i="52"/>
  <c r="F98" i="53"/>
  <c r="H679" i="54"/>
  <c r="H216" i="54"/>
  <c r="F515" i="54"/>
  <c r="G667" i="53"/>
  <c r="G131" i="54"/>
  <c r="G490" i="54"/>
  <c r="H207" i="54"/>
  <c r="H741" i="54"/>
  <c r="G388" i="54"/>
  <c r="H474" i="54"/>
  <c r="H541" i="54"/>
  <c r="F793" i="54"/>
  <c r="G371" i="52"/>
  <c r="H974" i="54"/>
  <c r="G805" i="52"/>
  <c r="G953" i="53"/>
  <c r="G98" i="52"/>
  <c r="H864" i="54"/>
  <c r="H18" i="54"/>
  <c r="G530" i="53"/>
  <c r="F846" i="53"/>
  <c r="G718" i="52"/>
  <c r="G737" i="54"/>
  <c r="F373" i="52"/>
  <c r="G720" i="53"/>
  <c r="G883" i="52"/>
  <c r="F669" i="52"/>
  <c r="F935" i="54"/>
  <c r="G520" i="53"/>
  <c r="G27" i="53"/>
  <c r="H701" i="54"/>
  <c r="F643" i="54"/>
  <c r="F270" i="52"/>
  <c r="G993" i="53"/>
  <c r="F933" i="54"/>
  <c r="F442" i="53"/>
  <c r="G26" i="54"/>
  <c r="F85" i="53"/>
  <c r="H759" i="54"/>
  <c r="H632" i="54"/>
  <c r="F475" i="53"/>
  <c r="H990" i="54"/>
  <c r="G636" i="54"/>
  <c r="F862" i="53"/>
  <c r="G48" i="54"/>
  <c r="G916" i="54"/>
  <c r="G522" i="53"/>
  <c r="G142" i="54"/>
  <c r="G73" i="52"/>
  <c r="G899" i="54"/>
  <c r="F266" i="52"/>
  <c r="H263" i="54"/>
  <c r="F854" i="54"/>
  <c r="G500" i="54"/>
  <c r="G424" i="53"/>
  <c r="G597" i="52"/>
  <c r="G452" i="53"/>
  <c r="F624" i="54"/>
  <c r="F296" i="53"/>
  <c r="H47" i="54"/>
  <c r="H870" i="54"/>
  <c r="H944" i="54"/>
  <c r="F646" i="52"/>
  <c r="F572" i="54"/>
  <c r="F929" i="54"/>
  <c r="G322" i="53"/>
  <c r="F164" i="52"/>
  <c r="F298" i="52"/>
  <c r="G171" i="54"/>
  <c r="G197" i="54"/>
  <c r="F342" i="52"/>
  <c r="G718" i="54"/>
  <c r="F169" i="53"/>
  <c r="G133" i="54"/>
  <c r="F961" i="52"/>
  <c r="F291" i="52"/>
  <c r="F523" i="53"/>
  <c r="H91" i="54"/>
  <c r="G472" i="54"/>
  <c r="G513" i="54"/>
  <c r="F80" i="52"/>
  <c r="G160" i="54"/>
  <c r="F264" i="53"/>
  <c r="G52" i="54"/>
  <c r="F495" i="53"/>
  <c r="F284" i="52"/>
  <c r="F407" i="54"/>
  <c r="G842" i="54"/>
  <c r="G896" i="53"/>
  <c r="F699" i="54"/>
  <c r="G704" i="54"/>
  <c r="F312" i="53"/>
  <c r="G995" i="52"/>
  <c r="G463" i="53"/>
  <c r="F343" i="52"/>
  <c r="G788" i="54"/>
  <c r="G632" i="54"/>
  <c r="G334" i="54"/>
  <c r="F909" i="52"/>
  <c r="G968" i="54"/>
  <c r="G862" i="52"/>
  <c r="G552" i="53"/>
  <c r="G504" i="54"/>
  <c r="F726" i="53"/>
  <c r="F539" i="53"/>
  <c r="F982" i="52"/>
  <c r="F674" i="52"/>
  <c r="G813" i="54"/>
  <c r="F884" i="52"/>
  <c r="G669" i="54"/>
  <c r="F125" i="53"/>
  <c r="F908" i="54"/>
  <c r="F994" i="52"/>
  <c r="H867" i="54"/>
  <c r="F662" i="52"/>
  <c r="F394" i="54"/>
  <c r="F46" i="54"/>
  <c r="G644" i="53"/>
  <c r="F733" i="52"/>
  <c r="G822" i="53"/>
  <c r="F654" i="52"/>
  <c r="F112" i="53"/>
  <c r="G38" i="53"/>
  <c r="H604" i="54"/>
  <c r="G673" i="54"/>
  <c r="G773" i="53"/>
  <c r="G808" i="54"/>
  <c r="F47" i="54"/>
  <c r="F599" i="53"/>
  <c r="H365" i="54"/>
  <c r="G420" i="52"/>
  <c r="F771" i="54"/>
  <c r="G833" i="52"/>
  <c r="H594" i="54"/>
  <c r="F499" i="54"/>
  <c r="F827" i="53"/>
  <c r="G786" i="54"/>
  <c r="F337" i="54"/>
  <c r="F430" i="53"/>
  <c r="F268" i="53"/>
  <c r="F562" i="52"/>
  <c r="F128" i="53"/>
  <c r="G744" i="54"/>
  <c r="F319" i="54"/>
  <c r="H728" i="54"/>
  <c r="F837" i="53"/>
  <c r="G688" i="52"/>
  <c r="H833" i="54"/>
  <c r="G128" i="52"/>
  <c r="G401" i="53"/>
  <c r="F479" i="54"/>
  <c r="G61" i="53"/>
  <c r="G912" i="53"/>
  <c r="H171" i="54"/>
  <c r="F804" i="52"/>
  <c r="G782" i="54"/>
  <c r="F836" i="53"/>
  <c r="F160" i="53"/>
  <c r="H417" i="54"/>
  <c r="F662" i="53"/>
  <c r="F650" i="52"/>
  <c r="H847" i="54"/>
  <c r="G681" i="54"/>
  <c r="G375" i="52"/>
  <c r="H684" i="54"/>
  <c r="F999" i="52"/>
  <c r="F243" i="52"/>
  <c r="G238" i="53"/>
  <c r="G867" i="53"/>
  <c r="G368" i="54"/>
  <c r="G611" i="52"/>
  <c r="F31" i="54"/>
  <c r="G481" i="54"/>
  <c r="G492" i="52"/>
  <c r="G943" i="53"/>
  <c r="F305" i="52"/>
  <c r="G91" i="54"/>
  <c r="G935" i="53"/>
  <c r="G875" i="53"/>
  <c r="F925" i="54"/>
  <c r="F286" i="53"/>
  <c r="F357" i="52"/>
  <c r="F300" i="52"/>
  <c r="G602" i="54"/>
  <c r="G342" i="52"/>
  <c r="F256" i="54"/>
  <c r="G395" i="53"/>
  <c r="G692" i="54"/>
  <c r="H208" i="54"/>
  <c r="F891" i="53"/>
  <c r="G726" i="52"/>
  <c r="F428" i="53"/>
  <c r="G330" i="52"/>
  <c r="F630" i="54"/>
  <c r="F911" i="53"/>
  <c r="F77" i="53"/>
  <c r="H307" i="54"/>
  <c r="F248" i="54"/>
  <c r="F503" i="53"/>
  <c r="H783" i="54"/>
  <c r="G871" i="54"/>
  <c r="H718" i="54"/>
  <c r="G220" i="52"/>
  <c r="G323" i="52"/>
  <c r="H278" i="54"/>
  <c r="G457" i="52"/>
  <c r="G301" i="52"/>
  <c r="G505" i="52"/>
  <c r="H943" i="54"/>
  <c r="F968" i="54"/>
  <c r="G449" i="53"/>
  <c r="H315" i="54"/>
  <c r="F100" i="52"/>
  <c r="G271" i="54"/>
  <c r="F514" i="52"/>
  <c r="F231" i="52"/>
  <c r="F586" i="54"/>
  <c r="G877" i="52"/>
  <c r="G707" i="54"/>
  <c r="G757" i="54"/>
  <c r="F241" i="54"/>
  <c r="F36" i="53"/>
  <c r="G928" i="52"/>
  <c r="G257" i="52"/>
  <c r="G380" i="53"/>
  <c r="G914" i="52"/>
  <c r="F951" i="52"/>
  <c r="H619" i="54"/>
  <c r="F639" i="53"/>
  <c r="F542" i="54"/>
  <c r="G675" i="53"/>
  <c r="H357" i="54"/>
  <c r="F941" i="53"/>
  <c r="G837" i="54"/>
  <c r="F826" i="54"/>
  <c r="G52" i="52"/>
  <c r="F980" i="53"/>
  <c r="F244" i="52"/>
  <c r="G440" i="53"/>
  <c r="F36" i="54"/>
  <c r="F639" i="52"/>
  <c r="F529" i="52"/>
  <c r="F333" i="53"/>
  <c r="H535" i="54"/>
  <c r="G204" i="54"/>
  <c r="F159" i="52"/>
  <c r="G358" i="52"/>
  <c r="H12" i="54"/>
  <c r="F885" i="52"/>
  <c r="G305" i="52"/>
  <c r="H371" i="54"/>
  <c r="G866" i="54"/>
  <c r="H903" i="54"/>
  <c r="F25" i="54"/>
  <c r="F791" i="53"/>
  <c r="H217" i="54"/>
  <c r="G862" i="54"/>
  <c r="F623" i="53"/>
  <c r="F260" i="53"/>
  <c r="F128" i="54"/>
  <c r="G243" i="52"/>
  <c r="F548" i="54"/>
  <c r="F670" i="54"/>
  <c r="G905" i="53"/>
  <c r="G580" i="53"/>
  <c r="H830" i="54"/>
  <c r="F9" i="53"/>
  <c r="G587" i="53"/>
  <c r="G384" i="53"/>
  <c r="F986" i="52"/>
  <c r="G389" i="53"/>
  <c r="F821" i="54"/>
  <c r="F229" i="53"/>
  <c r="G855" i="53"/>
  <c r="G170" i="52"/>
  <c r="F273" i="54"/>
  <c r="F76" i="54"/>
  <c r="F512" i="52"/>
  <c r="G576" i="54"/>
  <c r="G581" i="54"/>
  <c r="F373" i="54"/>
  <c r="F14" i="53"/>
  <c r="G561" i="54"/>
  <c r="F447" i="54"/>
  <c r="G231" i="53"/>
  <c r="G28" i="52"/>
  <c r="F567" i="53"/>
  <c r="H330" i="54"/>
  <c r="G608" i="54"/>
  <c r="F401" i="54"/>
  <c r="H187" i="54"/>
  <c r="G498" i="52"/>
  <c r="G202" i="52"/>
  <c r="G347" i="52"/>
  <c r="H254" i="54"/>
  <c r="F149" i="54"/>
  <c r="H111" i="54"/>
  <c r="G161" i="53"/>
  <c r="G109" i="52"/>
  <c r="F948" i="52"/>
  <c r="F562" i="53"/>
  <c r="G818" i="54"/>
  <c r="F67" i="52"/>
  <c r="G944" i="52"/>
  <c r="F929" i="53"/>
  <c r="F993" i="53"/>
  <c r="F870" i="54"/>
  <c r="F257" i="52"/>
  <c r="F444" i="52"/>
  <c r="F131" i="52"/>
  <c r="F310" i="54"/>
  <c r="F695" i="53"/>
  <c r="F601" i="52"/>
  <c r="F17" i="52"/>
  <c r="G983" i="52"/>
  <c r="G482" i="52"/>
  <c r="G490" i="53"/>
  <c r="G47" i="53"/>
  <c r="G482" i="53"/>
  <c r="G995" i="54"/>
  <c r="F402" i="53"/>
  <c r="H531" i="54"/>
  <c r="G605" i="54"/>
  <c r="H78" i="54"/>
  <c r="F66" i="54"/>
  <c r="F448" i="52"/>
  <c r="F815" i="52"/>
  <c r="G595" i="52"/>
  <c r="F471" i="54"/>
  <c r="F80" i="54"/>
  <c r="F556" i="52"/>
  <c r="H548" i="54"/>
  <c r="F680" i="54"/>
  <c r="G116" i="53"/>
  <c r="G898" i="54"/>
  <c r="F267" i="52"/>
  <c r="G396" i="54"/>
  <c r="F857" i="54"/>
  <c r="G571" i="54"/>
  <c r="G42" i="52"/>
  <c r="G339" i="53"/>
  <c r="G351" i="53"/>
  <c r="G306" i="53"/>
  <c r="F819" i="52"/>
  <c r="F657" i="54"/>
  <c r="G68" i="53"/>
  <c r="G890" i="52"/>
  <c r="F789" i="54"/>
  <c r="G586" i="52"/>
  <c r="G119" i="53"/>
  <c r="F805" i="53"/>
  <c r="G124" i="54"/>
  <c r="G792" i="54"/>
  <c r="F154" i="54"/>
  <c r="H533" i="54"/>
  <c r="H444" i="54"/>
  <c r="F940" i="54"/>
  <c r="F758" i="53"/>
  <c r="G77" i="52"/>
  <c r="G267" i="54"/>
  <c r="F760" i="54"/>
  <c r="G510" i="54"/>
  <c r="G295" i="54"/>
  <c r="H570" i="54"/>
  <c r="F436" i="53"/>
  <c r="G971" i="53"/>
  <c r="G787" i="54"/>
  <c r="F472" i="53"/>
  <c r="G915" i="52"/>
  <c r="H442" i="54"/>
  <c r="F224" i="53"/>
  <c r="H32" i="54"/>
  <c r="G528" i="54"/>
  <c r="G997" i="52"/>
  <c r="F700" i="52"/>
  <c r="H93" i="54"/>
  <c r="F546" i="53"/>
  <c r="F178" i="53"/>
  <c r="F880" i="53"/>
  <c r="F779" i="53"/>
  <c r="G197" i="52"/>
  <c r="F470" i="52"/>
  <c r="F755" i="53"/>
  <c r="F621" i="52"/>
  <c r="G897" i="52"/>
  <c r="F205" i="52"/>
  <c r="G647" i="54"/>
  <c r="F116" i="53"/>
  <c r="G549" i="54"/>
  <c r="F874" i="52"/>
  <c r="H907" i="54"/>
  <c r="G986" i="52"/>
  <c r="G817" i="54"/>
  <c r="G815" i="54"/>
  <c r="F88" i="53"/>
  <c r="G979" i="54"/>
  <c r="G759" i="53"/>
  <c r="G500" i="52"/>
  <c r="G66" i="54"/>
  <c r="G239" i="54"/>
  <c r="G146" i="52"/>
  <c r="H348" i="54"/>
  <c r="G633" i="54"/>
  <c r="F247" i="54"/>
  <c r="G805" i="53"/>
  <c r="H769" i="54"/>
  <c r="F869" i="53"/>
  <c r="F227" i="54"/>
  <c r="G33" i="53"/>
  <c r="F171" i="52"/>
  <c r="F593" i="52"/>
  <c r="G6" i="52"/>
  <c r="F265" i="53"/>
  <c r="F410" i="53"/>
  <c r="F618" i="53"/>
  <c r="G588" i="52"/>
  <c r="F459" i="54"/>
  <c r="G511" i="53"/>
  <c r="F901" i="53"/>
  <c r="F444" i="54"/>
  <c r="G349" i="52"/>
  <c r="F840" i="53"/>
  <c r="G973" i="52"/>
  <c r="F955" i="54"/>
  <c r="G807" i="53"/>
  <c r="H202" i="54"/>
  <c r="F907" i="54"/>
  <c r="G363" i="54"/>
  <c r="G345" i="53"/>
  <c r="H932" i="54"/>
  <c r="G210" i="52"/>
  <c r="G648" i="54"/>
  <c r="G933" i="53"/>
  <c r="G629" i="52"/>
  <c r="G370" i="52"/>
  <c r="G749" i="52"/>
  <c r="H338" i="54"/>
  <c r="G683" i="52"/>
  <c r="G837" i="52"/>
  <c r="G403" i="53"/>
  <c r="F846" i="52"/>
  <c r="F861" i="52"/>
  <c r="F873" i="53"/>
  <c r="F240" i="54"/>
  <c r="G195" i="54"/>
  <c r="F692" i="52"/>
  <c r="F720" i="53"/>
  <c r="G896" i="54"/>
  <c r="F876" i="54"/>
  <c r="H283" i="54"/>
  <c r="G275" i="53"/>
  <c r="F43" i="52"/>
  <c r="H483" i="54"/>
  <c r="G922" i="54"/>
  <c r="F604" i="52"/>
  <c r="G183" i="53"/>
  <c r="G628" i="54"/>
  <c r="G93" i="54"/>
  <c r="G143" i="54"/>
  <c r="G277" i="53"/>
  <c r="F263" i="52"/>
  <c r="G963" i="53"/>
  <c r="G459" i="54"/>
  <c r="H861" i="54"/>
  <c r="H55" i="54"/>
  <c r="G212" i="54"/>
  <c r="F75" i="53"/>
  <c r="G132" i="52"/>
  <c r="F432" i="53"/>
  <c r="F738" i="52"/>
  <c r="G716" i="52"/>
  <c r="G298" i="53"/>
  <c r="F280" i="53"/>
  <c r="G692" i="52"/>
  <c r="F125" i="52"/>
  <c r="G459" i="53"/>
  <c r="G728" i="53"/>
  <c r="H958" i="54"/>
  <c r="G811" i="52"/>
  <c r="F669" i="54"/>
  <c r="G114" i="53"/>
  <c r="G336" i="54"/>
  <c r="G432" i="53"/>
  <c r="G775" i="53"/>
  <c r="G540" i="53"/>
  <c r="F813" i="53"/>
  <c r="G33" i="54"/>
  <c r="F217" i="52"/>
  <c r="F809" i="53"/>
  <c r="F205" i="54"/>
  <c r="H398" i="54"/>
  <c r="F733" i="54"/>
  <c r="G548" i="52"/>
  <c r="G208" i="54"/>
  <c r="F112" i="54"/>
  <c r="G842" i="52"/>
  <c r="F889" i="52"/>
  <c r="F166" i="52"/>
  <c r="F337" i="52"/>
  <c r="G427" i="52"/>
  <c r="G710" i="52"/>
  <c r="F422" i="54"/>
  <c r="G683" i="54"/>
  <c r="F746" i="52"/>
  <c r="F323" i="54"/>
  <c r="G453" i="53"/>
  <c r="F603" i="54"/>
  <c r="H939" i="54"/>
  <c r="F432" i="54"/>
  <c r="F124" i="54"/>
  <c r="G631" i="54"/>
  <c r="F7" i="53"/>
  <c r="F500" i="53"/>
  <c r="H77" i="54"/>
  <c r="F449" i="54"/>
  <c r="F570" i="52"/>
  <c r="H519" i="54"/>
  <c r="F744" i="53"/>
  <c r="G925" i="54"/>
  <c r="F473" i="52"/>
  <c r="F553" i="53"/>
  <c r="H122" i="54"/>
  <c r="F709" i="54"/>
  <c r="H130" i="54"/>
  <c r="F958" i="54"/>
  <c r="F913" i="53"/>
  <c r="H85" i="54"/>
  <c r="F20" i="54"/>
  <c r="F434" i="54"/>
  <c r="G72" i="53"/>
  <c r="F58" i="53"/>
  <c r="H162" i="54"/>
  <c r="F94" i="53"/>
  <c r="F62" i="52"/>
  <c r="F214" i="53"/>
  <c r="G505" i="53"/>
  <c r="G366" i="54"/>
  <c r="G965" i="52"/>
  <c r="F64" i="52"/>
  <c r="G873" i="52"/>
  <c r="G855" i="52"/>
  <c r="H86" i="54"/>
  <c r="H917" i="54"/>
  <c r="F975" i="52"/>
  <c r="F651" i="52"/>
  <c r="G978" i="54"/>
  <c r="F592" i="52"/>
  <c r="F381" i="52"/>
  <c r="G338" i="54"/>
  <c r="F942" i="52"/>
  <c r="H372" i="54"/>
  <c r="H414" i="54"/>
  <c r="F407" i="52"/>
  <c r="G435" i="54"/>
  <c r="F847" i="52"/>
  <c r="G863" i="52"/>
  <c r="F228" i="54"/>
  <c r="G188" i="52"/>
  <c r="H889" i="54"/>
  <c r="G127" i="53"/>
  <c r="G922" i="52"/>
  <c r="F445" i="52"/>
  <c r="G929" i="54"/>
  <c r="F872" i="53"/>
  <c r="F752" i="54"/>
  <c r="G340" i="53"/>
  <c r="F172" i="53"/>
  <c r="G848" i="53"/>
  <c r="G304" i="54"/>
  <c r="F687" i="54"/>
  <c r="F894" i="54"/>
  <c r="F85" i="52"/>
  <c r="H104" i="54"/>
  <c r="G322" i="54"/>
  <c r="F65" i="52"/>
  <c r="H799" i="54"/>
  <c r="G799" i="54"/>
  <c r="F398" i="52"/>
  <c r="G457" i="54"/>
  <c r="F413" i="53"/>
  <c r="G577" i="54"/>
  <c r="G884" i="52"/>
  <c r="F951" i="53"/>
  <c r="F517" i="54"/>
  <c r="G344" i="53"/>
  <c r="G442" i="53"/>
  <c r="F509" i="54"/>
  <c r="G834" i="52"/>
  <c r="G381" i="53"/>
  <c r="F207" i="53"/>
  <c r="G178" i="54"/>
  <c r="F340" i="52"/>
  <c r="G952" i="53"/>
  <c r="F806" i="52"/>
  <c r="G653" i="54"/>
  <c r="G666" i="52"/>
  <c r="G338" i="53"/>
  <c r="F271" i="52"/>
  <c r="F458" i="53"/>
  <c r="F343" i="54"/>
  <c r="G461" i="54"/>
  <c r="H3" i="54"/>
  <c r="F847" i="54"/>
  <c r="F997" i="52"/>
  <c r="G787" i="53"/>
  <c r="F74" i="53"/>
  <c r="G749" i="54"/>
  <c r="G746" i="53"/>
  <c r="G610" i="54"/>
  <c r="G63" i="53"/>
  <c r="H83" i="54"/>
  <c r="H141" i="54"/>
  <c r="G507" i="53"/>
  <c r="G40" i="53"/>
  <c r="G66" i="52"/>
  <c r="F245" i="52"/>
  <c r="F223" i="53"/>
  <c r="G245" i="52"/>
  <c r="F816" i="54"/>
  <c r="G901" i="53"/>
  <c r="F936" i="52"/>
  <c r="G587" i="52"/>
  <c r="H967" i="54"/>
  <c r="F920" i="53"/>
  <c r="H92" i="54"/>
  <c r="F113" i="53"/>
  <c r="H415" i="54"/>
  <c r="F576" i="52"/>
  <c r="G556" i="53"/>
  <c r="G443" i="52"/>
  <c r="G34" i="54"/>
  <c r="F58" i="54"/>
  <c r="H177" i="54"/>
  <c r="G207" i="52"/>
  <c r="F685" i="52"/>
  <c r="H214" i="54"/>
  <c r="F481" i="52"/>
  <c r="G431" i="54"/>
  <c r="G440" i="52"/>
  <c r="G535" i="54"/>
  <c r="G679" i="54"/>
  <c r="H403" i="54"/>
  <c r="F182" i="52"/>
  <c r="F765" i="54"/>
  <c r="F480" i="54"/>
  <c r="H326" i="54"/>
  <c r="G79" i="54"/>
  <c r="G438" i="52"/>
  <c r="F418" i="54"/>
  <c r="G81" i="54"/>
  <c r="F111" i="52"/>
  <c r="H425" i="54"/>
  <c r="F262" i="52"/>
  <c r="H609" i="54"/>
  <c r="G449" i="52"/>
  <c r="F116" i="52"/>
  <c r="G147" i="54"/>
  <c r="H309" i="54"/>
  <c r="F379" i="53"/>
  <c r="G315" i="53"/>
  <c r="G209" i="52"/>
  <c r="G694" i="54"/>
  <c r="G970" i="52"/>
  <c r="F862" i="52"/>
  <c r="F717" i="52"/>
  <c r="F951" i="54"/>
  <c r="G45" i="52"/>
  <c r="G904" i="54"/>
  <c r="G739" i="52"/>
  <c r="G357" i="52"/>
  <c r="G799" i="52"/>
  <c r="G639" i="54"/>
  <c r="F942" i="53"/>
  <c r="G746" i="54"/>
  <c r="H521" i="54"/>
  <c r="G180" i="53"/>
  <c r="G882" i="54"/>
  <c r="F716" i="54"/>
  <c r="G59" i="54"/>
  <c r="F115" i="52"/>
  <c r="F477" i="53"/>
  <c r="G890" i="53"/>
  <c r="G771" i="53"/>
  <c r="G170" i="53"/>
  <c r="G887" i="54"/>
  <c r="H245" i="54"/>
  <c r="G720" i="52"/>
  <c r="G18" i="52"/>
  <c r="F938" i="54"/>
  <c r="F260" i="52"/>
  <c r="G352" i="53"/>
  <c r="G364" i="52"/>
  <c r="H652" i="54"/>
  <c r="H185" i="54"/>
  <c r="G604" i="52"/>
  <c r="G761" i="53"/>
  <c r="F641" i="54"/>
  <c r="H11" i="54"/>
  <c r="F659" i="54"/>
  <c r="G900" i="54"/>
  <c r="G375" i="53"/>
  <c r="G818" i="52"/>
  <c r="G583" i="54"/>
  <c r="G17" i="52"/>
  <c r="F478" i="52"/>
  <c r="G686" i="53"/>
  <c r="F436" i="52"/>
  <c r="F896" i="53"/>
  <c r="F263" i="54"/>
  <c r="F869" i="54"/>
  <c r="F118" i="53"/>
  <c r="F158" i="53"/>
  <c r="G847" i="53"/>
  <c r="G346" i="52"/>
  <c r="G652" i="52"/>
  <c r="F851" i="52"/>
  <c r="F791" i="54"/>
  <c r="F896" i="52"/>
  <c r="F91" i="54"/>
  <c r="G832" i="54"/>
  <c r="H742" i="54"/>
  <c r="G819" i="53"/>
  <c r="F424" i="53"/>
  <c r="F745" i="54"/>
  <c r="F334" i="54"/>
  <c r="F833" i="52"/>
  <c r="H962" i="54"/>
  <c r="G800" i="53"/>
  <c r="F600" i="52"/>
  <c r="H982" i="54"/>
  <c r="G240" i="52"/>
  <c r="G625" i="52"/>
  <c r="F659" i="52"/>
  <c r="G91" i="52"/>
  <c r="G986" i="53"/>
  <c r="F355" i="53"/>
  <c r="G422" i="53"/>
  <c r="G680" i="52"/>
  <c r="F955" i="52"/>
  <c r="G570" i="54"/>
  <c r="H818" i="54"/>
  <c r="F537" i="53"/>
  <c r="G123" i="54"/>
  <c r="G660" i="52"/>
  <c r="H436" i="54"/>
  <c r="F420" i="54"/>
  <c r="F508" i="53"/>
  <c r="F87" i="53"/>
  <c r="H343" i="54"/>
  <c r="G685" i="53"/>
  <c r="H114" i="54"/>
  <c r="F40" i="53"/>
  <c r="F706" i="54"/>
  <c r="F533" i="54"/>
  <c r="H16" i="54"/>
  <c r="G82" i="53"/>
  <c r="F137" i="54"/>
  <c r="F441" i="54"/>
  <c r="F805" i="54"/>
  <c r="F177" i="54"/>
  <c r="F69" i="52"/>
  <c r="F985" i="53"/>
  <c r="G621" i="53"/>
  <c r="F370" i="54"/>
  <c r="F828" i="54"/>
  <c r="G992" i="54"/>
  <c r="F852" i="53"/>
  <c r="G436" i="53"/>
  <c r="H197" i="54"/>
  <c r="F483" i="54"/>
  <c r="G383" i="52"/>
  <c r="G654" i="52"/>
  <c r="F238" i="53"/>
  <c r="G700" i="53"/>
  <c r="G930" i="52"/>
  <c r="F368" i="52"/>
  <c r="F408" i="53"/>
  <c r="G775" i="52"/>
  <c r="H71" i="54"/>
  <c r="F977" i="52"/>
  <c r="F69" i="54"/>
  <c r="F391" i="54"/>
  <c r="G473" i="53"/>
  <c r="G944" i="53"/>
  <c r="F154" i="52"/>
  <c r="G772" i="53"/>
  <c r="G254" i="52"/>
  <c r="F785" i="52"/>
  <c r="F573" i="53"/>
  <c r="F358" i="52"/>
  <c r="F134" i="52"/>
  <c r="G980" i="53"/>
  <c r="F465" i="52"/>
  <c r="G960" i="52"/>
  <c r="F618" i="54"/>
  <c r="G714" i="54"/>
  <c r="F39" i="52"/>
  <c r="F432" i="52"/>
  <c r="F70" i="52"/>
  <c r="F633" i="53"/>
  <c r="G791" i="54"/>
  <c r="F897" i="54"/>
  <c r="G280" i="53"/>
  <c r="F780" i="54"/>
  <c r="G707" i="53"/>
  <c r="F395" i="54"/>
  <c r="F187" i="53"/>
  <c r="F645" i="54"/>
  <c r="F335" i="54"/>
  <c r="G937" i="52"/>
  <c r="G645" i="53"/>
  <c r="G569" i="53"/>
  <c r="F200" i="53"/>
  <c r="G60" i="52"/>
  <c r="F594" i="54"/>
  <c r="F797" i="52"/>
  <c r="F752" i="53"/>
  <c r="F626" i="54"/>
  <c r="F470" i="53"/>
  <c r="G976" i="52"/>
  <c r="F450" i="52"/>
  <c r="F368" i="53"/>
  <c r="F171" i="53"/>
  <c r="G387" i="53"/>
  <c r="G797" i="53"/>
  <c r="F917" i="53"/>
  <c r="G910" i="52"/>
  <c r="F695" i="54"/>
  <c r="G39" i="52"/>
  <c r="G249" i="54"/>
  <c r="G594" i="52"/>
  <c r="G867" i="54"/>
  <c r="G630" i="52"/>
  <c r="G179" i="53"/>
  <c r="G264" i="53"/>
  <c r="H175" i="54"/>
  <c r="F576" i="53"/>
  <c r="F481" i="54"/>
  <c r="F786" i="54"/>
  <c r="F591" i="53"/>
  <c r="H507" i="54"/>
  <c r="G302" i="54"/>
  <c r="G961" i="53"/>
  <c r="F636" i="54"/>
  <c r="G950" i="52"/>
  <c r="F451" i="54"/>
  <c r="F327" i="53"/>
  <c r="H614" i="54"/>
  <c r="F64" i="53"/>
  <c r="F871" i="54"/>
  <c r="H879" i="54"/>
  <c r="G278" i="54"/>
  <c r="G280" i="54"/>
  <c r="H554" i="54"/>
  <c r="F558" i="54"/>
  <c r="F683" i="54"/>
  <c r="G472" i="52"/>
  <c r="F923" i="54"/>
  <c r="G112" i="52"/>
  <c r="G77" i="53"/>
  <c r="F651" i="54"/>
  <c r="H640" i="54"/>
  <c r="G567" i="54"/>
  <c r="F44" i="54"/>
  <c r="F976" i="53"/>
  <c r="H13" i="54"/>
  <c r="F621" i="53"/>
  <c r="F102" i="53"/>
  <c r="G495" i="53"/>
  <c r="F344" i="52"/>
  <c r="G411" i="53"/>
  <c r="G766" i="53"/>
  <c r="G283" i="52"/>
  <c r="G93" i="52"/>
  <c r="G765" i="54"/>
  <c r="F117" i="53"/>
  <c r="G825" i="54"/>
  <c r="G638" i="52"/>
  <c r="F930" i="54"/>
  <c r="G824" i="52"/>
  <c r="G373" i="54"/>
  <c r="F261" i="53"/>
  <c r="G724" i="52"/>
  <c r="F37" i="52"/>
  <c r="F48" i="54"/>
  <c r="F256" i="53"/>
  <c r="H493" i="54"/>
  <c r="G816" i="53"/>
  <c r="G497" i="53"/>
  <c r="G51" i="52"/>
  <c r="F821" i="53"/>
  <c r="G84" i="53"/>
  <c r="G173" i="52"/>
  <c r="F918" i="54"/>
  <c r="F266" i="53"/>
  <c r="G630" i="53"/>
  <c r="F123" i="52"/>
  <c r="F179" i="53"/>
  <c r="G661" i="54"/>
  <c r="G657" i="52"/>
  <c r="F559" i="53"/>
  <c r="G172" i="54"/>
  <c r="H88" i="54"/>
  <c r="F280" i="52"/>
  <c r="F910" i="54"/>
  <c r="F530" i="54"/>
  <c r="G73" i="53"/>
  <c r="G137" i="53"/>
  <c r="G143" i="52"/>
  <c r="G501" i="52"/>
  <c r="F95" i="53"/>
  <c r="G89" i="52"/>
  <c r="F22" i="54"/>
  <c r="H222" i="54"/>
  <c r="G800" i="52"/>
  <c r="G484" i="52"/>
  <c r="G818" i="53"/>
  <c r="F180" i="54"/>
  <c r="G978" i="52"/>
  <c r="F467" i="52"/>
  <c r="F16" i="53"/>
  <c r="G614" i="53"/>
  <c r="F454" i="52"/>
  <c r="F516" i="54"/>
  <c r="F837" i="54"/>
  <c r="F642" i="54"/>
  <c r="F446" i="54"/>
  <c r="F12" i="53"/>
  <c r="G209" i="53"/>
  <c r="G880" i="54"/>
  <c r="F851" i="53"/>
  <c r="F350" i="53"/>
  <c r="H624" i="54"/>
  <c r="F949" i="52"/>
  <c r="F344" i="53"/>
  <c r="G412" i="53"/>
  <c r="G19" i="54"/>
  <c r="F56" i="52"/>
  <c r="H997" i="54"/>
  <c r="F439" i="53"/>
  <c r="G162" i="52"/>
  <c r="F291" i="54"/>
  <c r="F751" i="53"/>
  <c r="H763" i="54"/>
  <c r="G195" i="52"/>
  <c r="G211" i="54"/>
  <c r="G738" i="54"/>
  <c r="F320" i="54"/>
  <c r="G654" i="53"/>
  <c r="H500" i="54"/>
  <c r="H144" i="54"/>
  <c r="G716" i="53"/>
  <c r="G62" i="53"/>
  <c r="H352" i="54"/>
  <c r="F351" i="52"/>
  <c r="G628" i="53"/>
  <c r="F921" i="53"/>
  <c r="G869" i="52"/>
  <c r="G18" i="53"/>
  <c r="G942" i="52"/>
  <c r="G789" i="53"/>
  <c r="G769" i="54"/>
  <c r="H894" i="54"/>
  <c r="F536" i="52"/>
  <c r="H838" i="54"/>
  <c r="H981" i="54"/>
  <c r="G137" i="52"/>
  <c r="G10" i="54"/>
  <c r="F331" i="52"/>
  <c r="F495" i="52"/>
  <c r="F620" i="53"/>
  <c r="H115" i="54"/>
  <c r="G422" i="54"/>
  <c r="F765" i="52"/>
  <c r="H599" i="54"/>
  <c r="G378" i="53"/>
  <c r="F599" i="52"/>
  <c r="F623" i="52"/>
  <c r="G618" i="54"/>
  <c r="F396" i="52"/>
  <c r="F763" i="54"/>
  <c r="H872" i="54"/>
  <c r="G793" i="54"/>
  <c r="F995" i="54"/>
  <c r="F705" i="53"/>
  <c r="F19" i="52"/>
  <c r="F149" i="53"/>
  <c r="G262" i="52"/>
  <c r="H744" i="54"/>
  <c r="F533" i="53"/>
  <c r="G907" i="54"/>
  <c r="F764" i="52"/>
  <c r="F879" i="52"/>
  <c r="F377" i="52"/>
  <c r="G311" i="53"/>
  <c r="F536" i="54"/>
  <c r="G662" i="53"/>
  <c r="G607" i="53"/>
  <c r="G733" i="52"/>
  <c r="F87" i="52"/>
  <c r="G228" i="53"/>
  <c r="F274" i="52"/>
  <c r="F455" i="52"/>
  <c r="G809" i="53"/>
  <c r="F727" i="52"/>
  <c r="F915" i="54"/>
  <c r="G257" i="53"/>
  <c r="H320" i="54"/>
  <c r="F472" i="52"/>
  <c r="G423" i="53"/>
  <c r="G835" i="54"/>
  <c r="G591" i="52"/>
  <c r="F185" i="52"/>
  <c r="F820" i="53"/>
  <c r="F783" i="53"/>
  <c r="G334" i="53"/>
  <c r="H568" i="54"/>
  <c r="G713" i="53"/>
  <c r="F57" i="54"/>
  <c r="G714" i="53"/>
  <c r="F63" i="54"/>
  <c r="G292" i="52"/>
  <c r="F178" i="52"/>
  <c r="H421" i="54"/>
  <c r="F932" i="52"/>
  <c r="F905" i="52"/>
  <c r="F730" i="54"/>
  <c r="F136" i="54"/>
  <c r="G785" i="52"/>
  <c r="G21" i="52"/>
  <c r="H766" i="54"/>
  <c r="F679" i="52"/>
  <c r="H723" i="54"/>
  <c r="F300" i="54"/>
  <c r="G779" i="53"/>
  <c r="G946" i="52"/>
  <c r="F400" i="52"/>
  <c r="G350" i="53"/>
  <c r="F585" i="54"/>
  <c r="G532" i="53"/>
  <c r="F973" i="53"/>
  <c r="H354" i="54"/>
  <c r="G894" i="53"/>
  <c r="F50" i="54"/>
  <c r="F785" i="54"/>
  <c r="G560" i="53"/>
  <c r="G355" i="54"/>
  <c r="H517" i="54"/>
  <c r="F891" i="54"/>
  <c r="F354" i="53"/>
  <c r="F232" i="54"/>
  <c r="H291" i="54"/>
  <c r="G983" i="54"/>
  <c r="F679" i="54"/>
  <c r="F285" i="54"/>
  <c r="G885" i="54"/>
  <c r="G743" i="52"/>
  <c r="F900" i="52"/>
  <c r="H598" i="54"/>
  <c r="F840" i="54"/>
  <c r="H812" i="54"/>
  <c r="H433" i="54"/>
  <c r="G422" i="52"/>
  <c r="G329" i="53"/>
  <c r="G856" i="54"/>
  <c r="F608" i="52"/>
  <c r="G364" i="53"/>
  <c r="F317" i="52"/>
  <c r="H947" i="54"/>
  <c r="G924" i="53"/>
  <c r="F849" i="52"/>
  <c r="F736" i="52"/>
  <c r="H585" i="54"/>
  <c r="H223" i="54"/>
  <c r="G20" i="52"/>
  <c r="G823" i="54"/>
  <c r="G496" i="53"/>
  <c r="G539" i="52"/>
  <c r="F293" i="54"/>
  <c r="F72" i="52"/>
  <c r="F133" i="53"/>
  <c r="F799" i="52"/>
  <c r="F943" i="52"/>
  <c r="F49" i="53"/>
  <c r="G18" i="54"/>
  <c r="G829" i="53"/>
  <c r="G214" i="54"/>
  <c r="F315" i="53"/>
  <c r="F624" i="53"/>
  <c r="G26" i="53"/>
  <c r="H722" i="54"/>
  <c r="H612" i="54"/>
  <c r="F532" i="53"/>
  <c r="G536" i="53"/>
  <c r="H322" i="54"/>
  <c r="G745" i="53"/>
  <c r="F977" i="54"/>
  <c r="G741" i="53"/>
  <c r="G144" i="54"/>
  <c r="F223" i="54"/>
  <c r="G167" i="54"/>
  <c r="F226" i="54"/>
  <c r="F635" i="52"/>
  <c r="F664" i="54"/>
  <c r="H629" i="54"/>
  <c r="F66" i="52"/>
  <c r="F627" i="53"/>
  <c r="F251" i="52"/>
  <c r="G538" i="52"/>
  <c r="F278" i="54"/>
  <c r="G691" i="52"/>
  <c r="F106" i="54"/>
  <c r="F919" i="54"/>
  <c r="H678" i="54"/>
  <c r="H714" i="54"/>
  <c r="G465" i="54"/>
  <c r="F689" i="53"/>
  <c r="F35" i="52"/>
  <c r="G216" i="53"/>
  <c r="F217" i="53"/>
  <c r="G902" i="52"/>
  <c r="G192" i="52"/>
  <c r="H942" i="54"/>
  <c r="F18" i="52"/>
  <c r="H641" i="54"/>
  <c r="F267" i="54"/>
  <c r="F436" i="54"/>
  <c r="G646" i="52"/>
  <c r="F71" i="52"/>
  <c r="F851" i="54"/>
  <c r="G377" i="52"/>
  <c r="H335" i="54"/>
  <c r="H452" i="54"/>
  <c r="G189" i="54"/>
  <c r="G394" i="53"/>
  <c r="G725" i="53"/>
  <c r="G950" i="54"/>
  <c r="F326" i="54"/>
  <c r="H440" i="54"/>
  <c r="F306" i="52"/>
  <c r="G15" i="54"/>
  <c r="F678" i="54"/>
  <c r="G541" i="53"/>
  <c r="H601" i="54"/>
  <c r="H131" i="54"/>
  <c r="F176" i="54"/>
  <c r="F71" i="54"/>
  <c r="F399" i="53"/>
  <c r="G92" i="52"/>
  <c r="H566" i="54"/>
  <c r="G285" i="54"/>
  <c r="H914" i="54"/>
  <c r="H705" i="54"/>
  <c r="G115" i="52"/>
  <c r="H285" i="54"/>
  <c r="F101" i="53"/>
  <c r="F997" i="54"/>
  <c r="G50" i="54"/>
  <c r="G537" i="54"/>
  <c r="F105" i="54"/>
  <c r="G157" i="52"/>
  <c r="G76" i="53"/>
  <c r="G105" i="54"/>
  <c r="F48" i="52"/>
  <c r="F766" i="53"/>
  <c r="F95" i="54"/>
  <c r="G802" i="54"/>
  <c r="F998" i="52"/>
  <c r="G154" i="52"/>
  <c r="F711" i="54"/>
  <c r="G485" i="53"/>
  <c r="G157" i="54"/>
  <c r="F479" i="52"/>
  <c r="H727" i="54"/>
  <c r="F529" i="54"/>
  <c r="G812" i="54"/>
  <c r="G96" i="52"/>
  <c r="F965" i="53"/>
  <c r="H62" i="54"/>
  <c r="G163" i="52"/>
  <c r="F369" i="52"/>
  <c r="G580" i="54"/>
  <c r="G415" i="54"/>
  <c r="G702" i="52"/>
  <c r="G329" i="52"/>
  <c r="H138" i="54"/>
  <c r="H176" i="54"/>
  <c r="G825" i="52"/>
  <c r="F817" i="52"/>
  <c r="F403" i="54"/>
  <c r="G518" i="52"/>
  <c r="G458" i="52"/>
  <c r="H472" i="54"/>
  <c r="F536" i="53"/>
  <c r="F288" i="54"/>
  <c r="G685" i="52"/>
  <c r="G531" i="52"/>
  <c r="G810" i="54"/>
  <c r="F39" i="53"/>
  <c r="G948" i="53"/>
  <c r="F617" i="52"/>
  <c r="F974" i="52"/>
  <c r="G426" i="54"/>
  <c r="F821" i="52"/>
  <c r="H319" i="54"/>
  <c r="F12" i="52"/>
  <c r="H279" i="54"/>
  <c r="G775" i="54"/>
  <c r="G580" i="52"/>
  <c r="F756" i="54"/>
  <c r="F349" i="52"/>
  <c r="G838" i="54"/>
  <c r="G903" i="52"/>
  <c r="F870" i="52"/>
  <c r="G561" i="52"/>
  <c r="G365" i="54"/>
  <c r="G879" i="52"/>
  <c r="F140" i="52"/>
  <c r="G408" i="54"/>
  <c r="F985" i="52"/>
  <c r="H968" i="54"/>
  <c r="F70" i="54"/>
  <c r="G827" i="54"/>
  <c r="G503" i="53"/>
  <c r="F365" i="53"/>
  <c r="G291" i="53"/>
  <c r="F542" i="53"/>
  <c r="G71" i="53"/>
  <c r="G617" i="53"/>
  <c r="F916" i="53"/>
  <c r="H781" i="54"/>
  <c r="H133" i="54"/>
  <c r="F474" i="54"/>
  <c r="G674" i="52"/>
  <c r="F888" i="52"/>
  <c r="F181" i="54"/>
  <c r="F627" i="54"/>
  <c r="G281" i="52"/>
  <c r="G771" i="54"/>
  <c r="G630" i="54"/>
  <c r="G443" i="54"/>
  <c r="F175" i="53"/>
  <c r="G111" i="52"/>
  <c r="G936" i="54"/>
  <c r="G531" i="53"/>
  <c r="G131" i="53"/>
  <c r="F192" i="54"/>
  <c r="F967" i="54"/>
  <c r="F181" i="52"/>
  <c r="F947" i="53"/>
  <c r="F218" i="52"/>
  <c r="G776" i="52"/>
  <c r="G179" i="54"/>
  <c r="F710" i="52"/>
  <c r="H784" i="54"/>
  <c r="F167" i="54"/>
  <c r="H139" i="54"/>
  <c r="G43" i="53"/>
  <c r="G634" i="52"/>
  <c r="G981" i="54"/>
  <c r="G107" i="54"/>
  <c r="F85" i="54"/>
  <c r="G203" i="52"/>
  <c r="F519" i="54"/>
  <c r="F503" i="52"/>
  <c r="F72" i="53"/>
  <c r="G346" i="54"/>
  <c r="F748" i="52"/>
  <c r="G627" i="53"/>
  <c r="F496" i="52"/>
  <c r="F376" i="52"/>
  <c r="F255" i="54"/>
  <c r="F985" i="54"/>
  <c r="H901" i="54"/>
  <c r="G87" i="54"/>
  <c r="F980" i="54"/>
  <c r="G260" i="52"/>
  <c r="H396" i="54"/>
  <c r="F950" i="54"/>
  <c r="H513" i="54"/>
  <c r="F166" i="54"/>
  <c r="G250" i="52"/>
  <c r="F387" i="52"/>
  <c r="F872" i="52"/>
  <c r="F199" i="52"/>
  <c r="G773" i="52"/>
  <c r="H1000" i="54"/>
  <c r="G520" i="54"/>
  <c r="F437" i="53"/>
  <c r="F105" i="52"/>
  <c r="H746" i="54"/>
  <c r="G602" i="53"/>
  <c r="G224" i="54"/>
  <c r="G309" i="53"/>
  <c r="G56" i="54"/>
  <c r="F524" i="53"/>
  <c r="F73" i="54"/>
  <c r="F317" i="54"/>
  <c r="G524" i="53"/>
  <c r="F357" i="54"/>
  <c r="F459" i="52"/>
  <c r="G665" i="54"/>
  <c r="F992" i="54"/>
  <c r="H26" i="54"/>
  <c r="G814" i="52"/>
  <c r="F960" i="52"/>
  <c r="G705" i="52"/>
  <c r="G592" i="52"/>
  <c r="G348" i="52"/>
  <c r="H642" i="54"/>
  <c r="G230" i="54"/>
  <c r="G219" i="52"/>
  <c r="G899" i="52"/>
  <c r="G24" i="54"/>
  <c r="G839" i="53"/>
  <c r="G934" i="52"/>
  <c r="F532" i="54"/>
  <c r="G649" i="52"/>
  <c r="F930" i="52"/>
  <c r="H815" i="54"/>
  <c r="G136" i="52"/>
  <c r="G622" i="54"/>
  <c r="F116" i="54"/>
  <c r="F277" i="52"/>
  <c r="F958" i="52"/>
  <c r="F906" i="54"/>
  <c r="F32" i="54"/>
  <c r="G430" i="54"/>
  <c r="F732" i="54"/>
  <c r="F329" i="54"/>
  <c r="F564" i="54"/>
  <c r="G28" i="54"/>
  <c r="F552" i="52"/>
  <c r="F788" i="54"/>
  <c r="G454" i="54"/>
  <c r="F136" i="52"/>
  <c r="G527" i="52"/>
  <c r="F52" i="52"/>
  <c r="G231" i="52"/>
  <c r="F455" i="54"/>
  <c r="G26" i="52"/>
  <c r="F106" i="52"/>
  <c r="G737" i="52"/>
  <c r="G5" i="54"/>
  <c r="F348" i="52"/>
  <c r="F272" i="53"/>
  <c r="G460" i="54"/>
  <c r="F239" i="53"/>
  <c r="F539" i="54"/>
  <c r="F842" i="52"/>
  <c r="G398" i="53"/>
  <c r="H154" i="54"/>
  <c r="F820" i="54"/>
  <c r="G600" i="53"/>
  <c r="F75" i="52"/>
  <c r="F558" i="53"/>
  <c r="F92" i="53"/>
  <c r="F111" i="54"/>
  <c r="F400" i="53"/>
  <c r="F984" i="53"/>
  <c r="F937" i="52"/>
  <c r="G491" i="52"/>
  <c r="G140" i="53"/>
  <c r="G901" i="54"/>
  <c r="G1000" i="53"/>
  <c r="F278" i="52"/>
  <c r="G159" i="53"/>
  <c r="H206" i="54"/>
  <c r="F505" i="52"/>
  <c r="G187" i="53"/>
  <c r="F332" i="53"/>
  <c r="H35" i="54"/>
  <c r="H753" i="54"/>
  <c r="F559" i="52"/>
  <c r="H564" i="54"/>
  <c r="G46" i="54"/>
  <c r="G120" i="53"/>
  <c r="F796" i="54"/>
  <c r="G454" i="53"/>
  <c r="G860" i="53"/>
  <c r="F124" i="53"/>
  <c r="G868" i="52"/>
  <c r="F398" i="54"/>
  <c r="F119" i="54"/>
  <c r="H694" i="54"/>
  <c r="F674" i="54"/>
  <c r="F183" i="52"/>
  <c r="F782" i="54"/>
  <c r="F338" i="52"/>
  <c r="G272" i="54"/>
  <c r="H502" i="54"/>
  <c r="H31" i="54"/>
  <c r="F37" i="53"/>
  <c r="G770" i="52"/>
  <c r="G895" i="52"/>
  <c r="G231" i="54"/>
  <c r="G804" i="53"/>
  <c r="F196" i="52"/>
  <c r="F520" i="54"/>
  <c r="F865" i="54"/>
  <c r="F796" i="52"/>
  <c r="H389" i="54"/>
  <c r="F437" i="52"/>
  <c r="H22" i="54"/>
  <c r="G950" i="53"/>
  <c r="F721" i="52"/>
  <c r="F80" i="53"/>
  <c r="F696" i="52"/>
  <c r="F76" i="52"/>
  <c r="F583" i="53"/>
  <c r="F553" i="54"/>
  <c r="G812" i="53"/>
  <c r="G889" i="54"/>
  <c r="H76" i="54"/>
  <c r="F443" i="53"/>
  <c r="G451" i="53"/>
  <c r="F396" i="54"/>
  <c r="G262" i="53"/>
  <c r="F490" i="52"/>
  <c r="F668" i="52"/>
  <c r="F8" i="52"/>
  <c r="G686" i="52"/>
  <c r="G269" i="54"/>
  <c r="G684" i="54"/>
  <c r="G928" i="53"/>
  <c r="G112" i="54"/>
  <c r="F927" i="54"/>
  <c r="G980" i="52"/>
  <c r="G471" i="54"/>
  <c r="G357" i="54"/>
  <c r="F638" i="53"/>
  <c r="G726" i="53"/>
  <c r="F317" i="53"/>
  <c r="F891" i="52"/>
  <c r="G702" i="54"/>
  <c r="H779" i="54"/>
  <c r="G206" i="54"/>
  <c r="F848" i="53"/>
  <c r="H688" i="54"/>
  <c r="F269" i="53"/>
  <c r="F977" i="53"/>
  <c r="G53" i="54"/>
  <c r="G432" i="54"/>
  <c r="G412" i="52"/>
  <c r="G532" i="52"/>
  <c r="H689" i="54"/>
  <c r="F656" i="54"/>
  <c r="H823" i="54"/>
  <c r="F363" i="54"/>
  <c r="F377" i="54"/>
  <c r="F467" i="54"/>
  <c r="G39" i="54"/>
  <c r="F526" i="54"/>
  <c r="G525" i="54"/>
  <c r="F11" i="53"/>
  <c r="H580" i="54"/>
  <c r="F929" i="52"/>
  <c r="H457" i="54"/>
  <c r="F799" i="54"/>
  <c r="F665" i="52"/>
  <c r="G554" i="54"/>
  <c r="F528" i="54"/>
  <c r="G207" i="53"/>
  <c r="G959" i="54"/>
  <c r="F438" i="52"/>
  <c r="F642" i="52"/>
  <c r="G477" i="54"/>
  <c r="F746" i="54"/>
  <c r="F761" i="53"/>
  <c r="F298" i="53"/>
  <c r="H651" i="54"/>
  <c r="F31" i="53"/>
  <c r="G74" i="52"/>
  <c r="G94" i="54"/>
  <c r="G267" i="53"/>
  <c r="G109" i="54"/>
  <c r="G275" i="54"/>
  <c r="H344" i="54"/>
  <c r="H308" i="54"/>
  <c r="H489" i="54"/>
  <c r="F809" i="54"/>
  <c r="F940" i="52"/>
  <c r="F990" i="54"/>
  <c r="F122" i="54"/>
  <c r="G135" i="54"/>
  <c r="G975" i="53"/>
  <c r="G184" i="54"/>
  <c r="G186" i="53"/>
  <c r="F488" i="54"/>
  <c r="G893" i="52"/>
  <c r="G773" i="54"/>
  <c r="F27" i="54"/>
  <c r="F176" i="52"/>
  <c r="G608" i="53"/>
  <c r="G423" i="54"/>
  <c r="F631" i="54"/>
  <c r="G396" i="53"/>
  <c r="F494" i="54"/>
  <c r="F54" i="53"/>
  <c r="F471" i="52"/>
  <c r="G974" i="52"/>
  <c r="F547" i="54"/>
  <c r="G25" i="54"/>
  <c r="H261" i="54"/>
  <c r="F684" i="52"/>
  <c r="F877" i="54"/>
  <c r="F983" i="53"/>
  <c r="G830" i="53"/>
  <c r="F727" i="53"/>
  <c r="F153" i="54"/>
  <c r="G701" i="53"/>
  <c r="G928" i="54"/>
  <c r="H445" i="54"/>
  <c r="H852" i="54"/>
  <c r="G779" i="52"/>
  <c r="F206" i="54"/>
  <c r="G767" i="52"/>
  <c r="F175" i="54"/>
  <c r="G189" i="53"/>
  <c r="F314" i="54"/>
  <c r="G335" i="53"/>
  <c r="F269" i="52"/>
  <c r="F421" i="52"/>
  <c r="G303" i="52"/>
  <c r="F428" i="54"/>
  <c r="G134" i="54"/>
  <c r="F410" i="54"/>
  <c r="F256" i="52"/>
  <c r="G4" i="54"/>
  <c r="G868" i="53"/>
  <c r="G32" i="53"/>
  <c r="F973" i="54"/>
  <c r="G781" i="54"/>
  <c r="G866" i="53"/>
  <c r="F91" i="52"/>
  <c r="H674" i="54"/>
  <c r="G235" i="54"/>
  <c r="H793" i="54"/>
  <c r="F899" i="52"/>
  <c r="G490" i="52"/>
  <c r="F241" i="52"/>
  <c r="F427" i="54"/>
  <c r="F680" i="53"/>
  <c r="F581" i="53"/>
  <c r="F423" i="52"/>
  <c r="F572" i="53"/>
  <c r="F369" i="53"/>
  <c r="G269" i="53"/>
  <c r="F390" i="52"/>
  <c r="H807" i="54"/>
  <c r="G37" i="52"/>
  <c r="F787" i="54"/>
  <c r="F790" i="52"/>
  <c r="G194" i="54"/>
  <c r="G957" i="52"/>
  <c r="F464" i="53"/>
  <c r="G589" i="52"/>
  <c r="F845" i="54"/>
  <c r="G61" i="52"/>
  <c r="G240" i="53"/>
  <c r="G129" i="53"/>
  <c r="F40" i="54"/>
  <c r="F195" i="54"/>
  <c r="G900" i="52"/>
  <c r="G716" i="54"/>
  <c r="F764" i="53"/>
  <c r="G194" i="53"/>
  <c r="G794" i="54"/>
  <c r="F840" i="52"/>
  <c r="F102" i="54"/>
  <c r="F99" i="52"/>
  <c r="G938" i="53"/>
  <c r="G291" i="52"/>
  <c r="G730" i="54"/>
  <c r="F812" i="54"/>
  <c r="G737" i="53"/>
  <c r="G279" i="52"/>
  <c r="F608" i="54"/>
  <c r="F939" i="54"/>
  <c r="G563" i="53"/>
  <c r="G570" i="52"/>
  <c r="F95" i="52"/>
  <c r="F971" i="54"/>
  <c r="H695" i="54"/>
  <c r="F372" i="52"/>
  <c r="H304" i="54"/>
  <c r="G494" i="54"/>
  <c r="G667" i="52"/>
  <c r="F710" i="54"/>
  <c r="F4" i="54"/>
  <c r="G846" i="52"/>
  <c r="G268" i="52"/>
  <c r="F143" i="54"/>
  <c r="G303" i="54"/>
  <c r="G690" i="54"/>
  <c r="H463" i="54"/>
  <c r="H732" i="54"/>
  <c r="G155" i="53"/>
  <c r="F165" i="52"/>
  <c r="F158" i="54"/>
  <c r="F794" i="54"/>
  <c r="G237" i="53"/>
  <c r="G803" i="52"/>
  <c r="F214" i="54"/>
  <c r="F555" i="53"/>
  <c r="G998" i="53"/>
  <c r="F575" i="52"/>
  <c r="G434" i="53"/>
  <c r="H875" i="54"/>
  <c r="H527" i="54"/>
  <c r="G367" i="52"/>
  <c r="G730" i="53"/>
  <c r="H366" i="54"/>
  <c r="G72" i="54"/>
  <c r="F650" i="54"/>
  <c r="H557" i="54"/>
  <c r="G286" i="53"/>
  <c r="F729" i="53"/>
  <c r="G659" i="54"/>
  <c r="F404" i="52"/>
  <c r="F958" i="53"/>
  <c r="G451" i="52"/>
  <c r="H103" i="54"/>
  <c r="F376" i="53"/>
  <c r="G149" i="52"/>
  <c r="F135" i="53"/>
  <c r="G476" i="53"/>
  <c r="G401" i="54"/>
  <c r="G336" i="52"/>
  <c r="F613" i="52"/>
  <c r="G414" i="52"/>
  <c r="H6" i="54"/>
  <c r="H99" i="54"/>
  <c r="G416" i="54"/>
  <c r="G436" i="54"/>
  <c r="G419" i="53"/>
  <c r="G549" i="52"/>
  <c r="F685" i="53"/>
  <c r="G365" i="52"/>
  <c r="G961" i="52"/>
  <c r="F242" i="53"/>
  <c r="F359" i="54"/>
  <c r="G6" i="53"/>
  <c r="F981" i="52"/>
  <c r="F193" i="54"/>
  <c r="F163" i="52"/>
  <c r="H712" i="54"/>
  <c r="H266" i="54"/>
  <c r="G578" i="54"/>
  <c r="F406" i="54"/>
  <c r="F316" i="53"/>
  <c r="F559" i="54"/>
  <c r="G322" i="52"/>
  <c r="H979" i="54"/>
  <c r="G895" i="54"/>
  <c r="F575" i="53"/>
  <c r="H466" i="54"/>
  <c r="F19" i="53"/>
  <c r="F422" i="52"/>
  <c r="H211" i="54"/>
  <c r="F620" i="54"/>
  <c r="G635" i="53"/>
  <c r="G828" i="52"/>
  <c r="H347" i="54"/>
  <c r="H885" i="54"/>
  <c r="F693" i="54"/>
  <c r="G393" i="52"/>
  <c r="G518" i="53"/>
  <c r="G994" i="54"/>
  <c r="F143" i="52"/>
  <c r="G847" i="54"/>
  <c r="H623" i="54"/>
  <c r="F787" i="52"/>
  <c r="F894" i="53"/>
  <c r="F510" i="54"/>
  <c r="G189" i="52"/>
  <c r="F941" i="52"/>
  <c r="F979" i="52"/>
  <c r="F367" i="52"/>
  <c r="G276" i="52"/>
  <c r="H136" i="54"/>
  <c r="G354" i="53"/>
  <c r="G913" i="52"/>
  <c r="H375" i="54"/>
  <c r="F374" i="52"/>
  <c r="G967" i="54"/>
  <c r="H106" i="54"/>
  <c r="H675" i="54"/>
  <c r="F764" i="54"/>
  <c r="G128" i="54"/>
  <c r="F1000" i="52"/>
  <c r="F566" i="52"/>
  <c r="F552" i="53"/>
  <c r="F62" i="54"/>
  <c r="G762" i="54"/>
  <c r="F652" i="54"/>
  <c r="G959" i="53"/>
  <c r="F487" i="52"/>
  <c r="G285" i="52"/>
  <c r="G995" i="53"/>
  <c r="G796" i="53"/>
  <c r="F634" i="52"/>
  <c r="F959" i="53"/>
  <c r="G169" i="54"/>
  <c r="F309" i="52"/>
  <c r="G489" i="52"/>
  <c r="F458" i="54"/>
  <c r="F420" i="52"/>
  <c r="G857" i="54"/>
  <c r="G166" i="52"/>
  <c r="G482" i="54"/>
  <c r="G368" i="53"/>
  <c r="H661" i="54"/>
  <c r="H708" i="54"/>
  <c r="G182" i="52"/>
  <c r="G717" i="52"/>
  <c r="G15" i="52"/>
  <c r="F598" i="52"/>
  <c r="F779" i="52"/>
  <c r="G419" i="52"/>
  <c r="F331" i="53"/>
  <c r="H924" i="54"/>
  <c r="G855" i="54"/>
  <c r="G767" i="54"/>
  <c r="G760" i="54"/>
  <c r="H140" i="54"/>
  <c r="F781" i="53"/>
  <c r="H373" i="54"/>
  <c r="G521" i="54"/>
  <c r="F901" i="54"/>
  <c r="G304" i="52"/>
  <c r="G571" i="52"/>
  <c r="F240" i="52"/>
  <c r="H453" i="54"/>
  <c r="F386" i="52"/>
  <c r="F627" i="52"/>
  <c r="F993" i="52"/>
  <c r="H277" i="54"/>
  <c r="G618" i="53"/>
  <c r="F819" i="54"/>
  <c r="G732" i="53"/>
  <c r="F419" i="54"/>
  <c r="H660" i="54"/>
  <c r="G110" i="52"/>
  <c r="G927" i="54"/>
  <c r="F989" i="52"/>
  <c r="H158" i="54"/>
  <c r="F694" i="54"/>
  <c r="F104" i="53"/>
  <c r="F321" i="53"/>
  <c r="F140" i="53"/>
  <c r="F591" i="52"/>
  <c r="G586" i="54"/>
  <c r="F928" i="54"/>
  <c r="F636" i="52"/>
  <c r="F909" i="54"/>
  <c r="F606" i="53"/>
  <c r="F108" i="52"/>
  <c r="G458" i="53"/>
  <c r="H581" i="54"/>
  <c r="G78" i="54"/>
  <c r="F342" i="54"/>
  <c r="G221" i="53"/>
  <c r="F325" i="53"/>
  <c r="F728" i="54"/>
  <c r="F316" i="52"/>
  <c r="F700" i="53"/>
  <c r="G530" i="54"/>
  <c r="G249" i="52"/>
  <c r="G608" i="52"/>
  <c r="H878" i="54"/>
  <c r="G502" i="53"/>
  <c r="G923" i="53"/>
  <c r="G468" i="52"/>
  <c r="F855" i="54"/>
  <c r="G7" i="54"/>
  <c r="H994" i="54"/>
  <c r="F330" i="53"/>
  <c r="F305" i="53"/>
  <c r="H862" i="54"/>
  <c r="H672" i="54"/>
  <c r="H297" i="54"/>
  <c r="G30" i="52"/>
  <c r="F107" i="54"/>
  <c r="F866" i="54"/>
  <c r="H193" i="54"/>
  <c r="G429" i="52"/>
  <c r="F545" i="54"/>
  <c r="G820" i="52"/>
  <c r="H555" i="54"/>
  <c r="G154" i="54"/>
  <c r="G467" i="54"/>
  <c r="F830" i="52"/>
  <c r="F68" i="54"/>
  <c r="G647" i="53"/>
  <c r="G969" i="53"/>
  <c r="F505" i="53"/>
  <c r="F125" i="54"/>
  <c r="F20" i="52"/>
  <c r="F653" i="54"/>
  <c r="F452" i="53"/>
  <c r="H669" i="54"/>
  <c r="H765" i="54"/>
  <c r="G918" i="54"/>
  <c r="F593" i="54"/>
  <c r="F617" i="53"/>
  <c r="F756" i="53"/>
  <c r="G325" i="54"/>
  <c r="H739" i="54"/>
  <c r="H575" i="54"/>
  <c r="G225" i="54"/>
  <c r="G320" i="52"/>
  <c r="F216" i="52"/>
  <c r="F211" i="52"/>
  <c r="H296" i="54"/>
  <c r="G851" i="53"/>
  <c r="G795" i="52"/>
  <c r="H760" i="54"/>
  <c r="F675" i="53"/>
  <c r="F637" i="54"/>
  <c r="H499" i="54"/>
  <c r="G741" i="52"/>
  <c r="G102" i="52"/>
  <c r="G880" i="53"/>
  <c r="G419" i="54"/>
  <c r="F946" i="54"/>
  <c r="G658" i="54"/>
  <c r="G706" i="53"/>
  <c r="H250" i="54"/>
  <c r="F845" i="53"/>
  <c r="F392" i="54"/>
  <c r="F196" i="54"/>
  <c r="G823" i="53"/>
  <c r="F352" i="52"/>
  <c r="F171" i="54"/>
  <c r="G564" i="53"/>
  <c r="F811" i="52"/>
  <c r="F174" i="52"/>
  <c r="G579" i="52"/>
  <c r="F970" i="54"/>
  <c r="H58" i="54"/>
  <c r="F531" i="52"/>
  <c r="F987" i="54"/>
  <c r="G286" i="54"/>
  <c r="F592" i="53"/>
  <c r="G356" i="52"/>
  <c r="G919" i="52"/>
  <c r="G127" i="54"/>
  <c r="G527" i="54"/>
  <c r="F231" i="53"/>
  <c r="G398" i="52"/>
  <c r="G492" i="53"/>
  <c r="F775" i="54"/>
  <c r="F952" i="53"/>
  <c r="G987" i="53"/>
  <c r="F212" i="54"/>
  <c r="H572" i="54"/>
  <c r="F540" i="54"/>
  <c r="F628" i="54"/>
  <c r="H863" i="54"/>
  <c r="F759" i="52"/>
  <c r="F90" i="52"/>
  <c r="G103" i="53"/>
  <c r="H148" i="54"/>
  <c r="F340" i="54"/>
  <c r="H845" i="54"/>
  <c r="F354" i="54"/>
  <c r="H225" i="54"/>
  <c r="F17" i="53"/>
  <c r="G508" i="52"/>
  <c r="G923" i="52"/>
  <c r="F133" i="52"/>
  <c r="F702" i="53"/>
  <c r="F587" i="52"/>
  <c r="G603" i="54"/>
  <c r="G407" i="52"/>
  <c r="H61" i="54"/>
  <c r="F856" i="54"/>
  <c r="F344" i="54"/>
  <c r="F230" i="52"/>
  <c r="F637" i="53"/>
  <c r="G727" i="54"/>
  <c r="G477" i="53"/>
  <c r="G228" i="52"/>
  <c r="H23" i="54"/>
  <c r="F745" i="53"/>
  <c r="G915" i="53"/>
  <c r="G476" i="52"/>
  <c r="G820" i="53"/>
  <c r="G951" i="54"/>
  <c r="G14" i="52"/>
  <c r="F438" i="54"/>
  <c r="G943" i="54"/>
  <c r="G273" i="53"/>
  <c r="F583" i="54"/>
  <c r="F446" i="53"/>
  <c r="F104" i="54"/>
  <c r="F226" i="52"/>
  <c r="G391" i="52"/>
  <c r="F782" i="52"/>
  <c r="G497" i="52"/>
  <c r="F155" i="53"/>
  <c r="F947" i="54"/>
  <c r="G74" i="54"/>
  <c r="H896" i="54"/>
  <c r="F599" i="54"/>
  <c r="G266" i="54"/>
  <c r="G51" i="54"/>
  <c r="F673" i="54"/>
  <c r="G480" i="52"/>
  <c r="F302" i="52"/>
  <c r="G635" i="54"/>
  <c r="G82" i="54"/>
  <c r="F493" i="54"/>
  <c r="G415" i="52"/>
  <c r="F964" i="53"/>
  <c r="G624" i="52"/>
  <c r="G641" i="54"/>
  <c r="F988" i="52"/>
  <c r="G786" i="52"/>
  <c r="H264" i="54"/>
  <c r="F957" i="52"/>
  <c r="G622" i="52"/>
  <c r="G925" i="53"/>
  <c r="F564" i="52"/>
  <c r="F574" i="53"/>
  <c r="G141" i="53"/>
  <c r="G977" i="54"/>
  <c r="G918" i="52"/>
  <c r="G636" i="52"/>
  <c r="F387" i="53"/>
  <c r="F361" i="52"/>
  <c r="G384" i="52"/>
  <c r="H166" i="54"/>
  <c r="G973" i="54"/>
  <c r="H562" i="54"/>
  <c r="F966" i="52"/>
  <c r="G985" i="52"/>
  <c r="G626" i="54"/>
  <c r="G246" i="53"/>
  <c r="F818" i="52"/>
  <c r="G540" i="52"/>
  <c r="G454" i="52"/>
  <c r="F386" i="54"/>
  <c r="G239" i="53"/>
  <c r="G941" i="52"/>
  <c r="F689" i="54"/>
  <c r="G747" i="53"/>
  <c r="H734" i="54"/>
  <c r="G548" i="54"/>
  <c r="G557" i="52"/>
  <c r="G573" i="54"/>
  <c r="F945" i="52"/>
  <c r="G459" i="52"/>
  <c r="H43" i="54"/>
  <c r="G657" i="54"/>
  <c r="G557" i="53"/>
  <c r="G462" i="52"/>
  <c r="F535" i="52"/>
  <c r="G560" i="52"/>
  <c r="G474" i="54"/>
  <c r="F219" i="53"/>
  <c r="H374" i="54"/>
  <c r="F5" i="54"/>
  <c r="F499" i="53"/>
  <c r="G534" i="52"/>
  <c r="G40" i="52"/>
  <c r="G615" i="54"/>
  <c r="G54" i="52"/>
  <c r="F32" i="53"/>
  <c r="H151" i="54"/>
  <c r="G591" i="53"/>
  <c r="F238" i="52"/>
  <c r="G613" i="54"/>
  <c r="G891" i="52"/>
  <c r="H780" i="54"/>
  <c r="G964" i="53"/>
  <c r="F843" i="54"/>
  <c r="F944" i="53"/>
  <c r="G874" i="52"/>
  <c r="G99" i="54"/>
  <c r="G941" i="53"/>
  <c r="F424" i="52"/>
  <c r="G690" i="52"/>
  <c r="F466" i="53"/>
  <c r="G967" i="52"/>
  <c r="F757" i="52"/>
  <c r="H95" i="54"/>
  <c r="G640" i="52"/>
  <c r="F798" i="54"/>
  <c r="F886" i="53"/>
  <c r="H476" i="54"/>
  <c r="F932" i="53"/>
  <c r="F449" i="52"/>
  <c r="G511" i="52"/>
  <c r="G391" i="53"/>
  <c r="F353" i="52"/>
  <c r="F385" i="52"/>
  <c r="G488" i="54"/>
  <c r="F677" i="53"/>
  <c r="G578" i="52"/>
  <c r="F384" i="53"/>
  <c r="F11" i="54"/>
  <c r="F139" i="52"/>
  <c r="G122" i="52"/>
  <c r="H228" i="54"/>
  <c r="F384" i="54"/>
  <c r="G433" i="53"/>
  <c r="F7" i="54"/>
  <c r="F236" i="53"/>
  <c r="H620" i="54"/>
  <c r="G811" i="54"/>
  <c r="G857" i="52"/>
  <c r="F822" i="52"/>
  <c r="G11" i="52"/>
  <c r="F934" i="53"/>
  <c r="H310" i="54"/>
  <c r="F279" i="52"/>
  <c r="G761" i="54"/>
  <c r="H105" i="54"/>
  <c r="F418" i="52"/>
  <c r="G259" i="52"/>
  <c r="G757" i="52"/>
  <c r="G360" i="52"/>
  <c r="G669" i="52"/>
  <c r="H788" i="54"/>
  <c r="F877" i="53"/>
  <c r="G523" i="52"/>
  <c r="F797" i="54"/>
  <c r="G812" i="52"/>
  <c r="H30" i="54"/>
  <c r="F607" i="53"/>
  <c r="F176" i="53"/>
  <c r="G699" i="52"/>
  <c r="F867" i="54"/>
  <c r="F907" i="52"/>
  <c r="F928" i="52"/>
  <c r="G791" i="52"/>
  <c r="G359" i="52"/>
  <c r="G251" i="53"/>
  <c r="F795" i="52"/>
  <c r="G283" i="54"/>
  <c r="F502" i="53"/>
  <c r="G478" i="52"/>
  <c r="G636" i="53"/>
  <c r="F382" i="52"/>
  <c r="G111" i="54"/>
  <c r="G781" i="52"/>
  <c r="F594" i="53"/>
  <c r="F412" i="54"/>
  <c r="G370" i="53"/>
  <c r="H135" i="54"/>
  <c r="G369" i="54"/>
  <c r="F714" i="52"/>
  <c r="F567" i="54"/>
  <c r="F330" i="52"/>
  <c r="G255" i="52"/>
  <c r="F612" i="52"/>
  <c r="G845" i="54"/>
  <c r="F784" i="52"/>
  <c r="G935" i="54"/>
  <c r="G907" i="53"/>
  <c r="F222" i="54"/>
  <c r="H536" i="54"/>
  <c r="G106" i="53"/>
  <c r="G261" i="54"/>
  <c r="G954" i="54"/>
  <c r="G437" i="53"/>
  <c r="G344" i="54"/>
  <c r="G343" i="54"/>
  <c r="F658" i="53"/>
  <c r="G282" i="54"/>
  <c r="G777" i="54"/>
  <c r="H803" i="54"/>
  <c r="G733" i="54"/>
  <c r="F857" i="52"/>
  <c r="G553" i="53"/>
  <c r="F263" i="53"/>
  <c r="F667" i="54"/>
  <c r="F170" i="52"/>
  <c r="F60" i="53"/>
  <c r="G98" i="54"/>
  <c r="G166" i="53"/>
  <c r="F497" i="53"/>
  <c r="F910" i="52"/>
  <c r="F937" i="54"/>
  <c r="F649" i="53"/>
  <c r="F283" i="53"/>
  <c r="F643" i="52"/>
  <c r="F61" i="52"/>
  <c r="F675" i="52"/>
  <c r="F954" i="52"/>
  <c r="F94" i="52"/>
  <c r="F688" i="52"/>
  <c r="F876" i="53"/>
  <c r="F890" i="54"/>
  <c r="G142" i="52"/>
  <c r="G499" i="53"/>
  <c r="H117" i="54"/>
  <c r="F302" i="54"/>
  <c r="G663" i="52"/>
  <c r="F29" i="52"/>
  <c r="F615" i="54"/>
  <c r="G88" i="53"/>
  <c r="G762" i="52"/>
  <c r="F469" i="53"/>
  <c r="F469" i="54"/>
  <c r="F265" i="54"/>
  <c r="F802" i="53"/>
  <c r="F102" i="52"/>
  <c r="G545" i="52"/>
  <c r="G382" i="52"/>
  <c r="F914" i="54"/>
  <c r="F921" i="52"/>
  <c r="F79" i="54"/>
  <c r="F397" i="53"/>
  <c r="F419" i="53"/>
  <c r="G200" i="53"/>
  <c r="F399" i="52"/>
  <c r="F579" i="53"/>
  <c r="F774" i="54"/>
  <c r="G428" i="52"/>
  <c r="F835" i="52"/>
  <c r="G347" i="53"/>
  <c r="F620" i="52"/>
  <c r="G16" i="53"/>
  <c r="F466" i="52"/>
  <c r="H192" i="54"/>
  <c r="F553" i="52"/>
  <c r="F915" i="53"/>
  <c r="G785" i="54"/>
  <c r="F287" i="53"/>
  <c r="G95" i="52"/>
  <c r="F762" i="54"/>
  <c r="G305" i="53"/>
  <c r="F246" i="54"/>
  <c r="G294" i="54"/>
  <c r="G672" i="53"/>
  <c r="H698" i="54"/>
  <c r="G994" i="52"/>
  <c r="H715" i="54"/>
  <c r="F902" i="52"/>
  <c r="F491" i="54"/>
  <c r="F757" i="54"/>
  <c r="G656" i="54"/>
  <c r="G494" i="53"/>
  <c r="G83" i="54"/>
  <c r="G167" i="52"/>
  <c r="F789" i="53"/>
  <c r="F343" i="53"/>
  <c r="F228" i="53"/>
  <c r="F858" i="52"/>
  <c r="F963" i="53"/>
  <c r="H844" i="54"/>
  <c r="G112" i="53"/>
  <c r="F262" i="53"/>
  <c r="H350" i="54"/>
  <c r="F524" i="52"/>
  <c r="G362" i="52"/>
  <c r="F690" i="52"/>
  <c r="F703" i="52"/>
  <c r="G421" i="53"/>
  <c r="F392" i="53"/>
  <c r="H560" i="54"/>
  <c r="H286" i="54"/>
  <c r="G839" i="52"/>
  <c r="G705" i="53"/>
  <c r="F87" i="54"/>
  <c r="G856" i="53"/>
  <c r="G903" i="53"/>
  <c r="G288" i="52"/>
  <c r="G860" i="52"/>
  <c r="F911" i="52"/>
  <c r="H626" i="54"/>
  <c r="G4" i="53"/>
  <c r="F361" i="54"/>
  <c r="G628" i="52"/>
  <c r="H450" i="54"/>
  <c r="F861" i="53"/>
  <c r="G619" i="53"/>
  <c r="G180" i="52"/>
  <c r="F569" i="53"/>
  <c r="F225" i="52"/>
  <c r="F450" i="54"/>
  <c r="G557" i="54"/>
  <c r="F319" i="52"/>
  <c r="F79" i="52"/>
  <c r="H782" i="54"/>
  <c r="G245" i="53"/>
  <c r="F429" i="52"/>
  <c r="F452" i="52"/>
  <c r="F447" i="52"/>
  <c r="F661" i="53"/>
  <c r="F314" i="52"/>
  <c r="F513" i="52"/>
  <c r="H8" i="54"/>
  <c r="F992" i="53"/>
  <c r="F720" i="54"/>
  <c r="G948" i="52"/>
  <c r="F832" i="53"/>
  <c r="F658" i="52"/>
  <c r="F846" i="54"/>
  <c r="G360" i="53"/>
  <c r="F878" i="54"/>
  <c r="G307" i="52"/>
  <c r="F395" i="52"/>
  <c r="G442" i="52"/>
  <c r="F431" i="54"/>
  <c r="H645" i="54"/>
  <c r="G720" i="54"/>
  <c r="H754" i="54"/>
  <c r="H584" i="54"/>
  <c r="F681" i="52"/>
  <c r="F484" i="54"/>
  <c r="F311" i="52"/>
  <c r="F472" i="54"/>
  <c r="F946" i="53"/>
  <c r="G999" i="52"/>
  <c r="F62" i="53"/>
  <c r="F919" i="52"/>
  <c r="G590" i="53"/>
  <c r="F691" i="54"/>
  <c r="G56" i="53"/>
  <c r="G359" i="53"/>
  <c r="F768" i="53"/>
  <c r="G645" i="54"/>
  <c r="G660" i="54"/>
  <c r="G166" i="54"/>
  <c r="G774" i="52"/>
  <c r="F406" i="53"/>
  <c r="F108" i="53"/>
  <c r="G722" i="52"/>
  <c r="G999" i="53"/>
  <c r="H426" i="54"/>
  <c r="G67" i="54"/>
  <c r="F652" i="52"/>
  <c r="G744" i="53"/>
  <c r="G76" i="52"/>
  <c r="F507" i="52"/>
  <c r="F106" i="53"/>
  <c r="F815" i="54"/>
  <c r="H682" i="54"/>
  <c r="H590" i="54"/>
  <c r="F877" i="52"/>
  <c r="G802" i="53"/>
  <c r="G470" i="52"/>
  <c r="G962" i="52"/>
  <c r="F971" i="52"/>
  <c r="F209" i="53"/>
  <c r="G468" i="54"/>
  <c r="G329" i="54"/>
  <c r="F320" i="52"/>
  <c r="H988" i="54"/>
  <c r="G886" i="53"/>
  <c r="F149" i="52"/>
  <c r="F989" i="54"/>
  <c r="G331" i="54"/>
  <c r="G533" i="54"/>
  <c r="F371" i="53"/>
  <c r="F916" i="52"/>
  <c r="F676" i="53"/>
  <c r="F245" i="53"/>
  <c r="H314" i="54"/>
  <c r="F956" i="52"/>
  <c r="F585" i="52"/>
  <c r="G460" i="52"/>
  <c r="F44" i="53"/>
  <c r="F716" i="53"/>
  <c r="H650" i="54"/>
  <c r="G69" i="53"/>
  <c r="F540" i="53"/>
  <c r="F220" i="54"/>
  <c r="H721" i="54"/>
  <c r="G190" i="52"/>
  <c r="G674" i="53"/>
  <c r="G859" i="53"/>
  <c r="G8" i="54"/>
  <c r="F345" i="52"/>
  <c r="F195" i="52"/>
  <c r="G568" i="52"/>
  <c r="F619" i="52"/>
  <c r="G243" i="53"/>
  <c r="G350" i="54"/>
  <c r="F602" i="52"/>
  <c r="F341" i="53"/>
  <c r="F301" i="53"/>
  <c r="G32" i="52"/>
  <c r="G946" i="54"/>
  <c r="F389" i="54"/>
  <c r="F713" i="54"/>
  <c r="F339" i="52"/>
  <c r="G970" i="53"/>
  <c r="G328" i="54"/>
  <c r="G297" i="54"/>
  <c r="F514" i="54"/>
  <c r="F661" i="52"/>
  <c r="F803" i="52"/>
  <c r="F990" i="53"/>
  <c r="F148" i="52"/>
  <c r="F134" i="53"/>
  <c r="F850" i="52"/>
  <c r="G862" i="53"/>
  <c r="G164" i="54"/>
  <c r="F543" i="54"/>
  <c r="F521" i="53"/>
  <c r="G876" i="53"/>
  <c r="H891" i="54"/>
  <c r="G575" i="54"/>
  <c r="G894" i="52"/>
  <c r="F931" i="54"/>
  <c r="F6" i="52"/>
  <c r="F48" i="53"/>
  <c r="G920" i="52"/>
  <c r="G153" i="52"/>
  <c r="G644" i="52"/>
  <c r="G891" i="54"/>
  <c r="H349" i="54"/>
  <c r="G258" i="52"/>
  <c r="G729" i="54"/>
  <c r="F295" i="53"/>
  <c r="G553" i="54"/>
  <c r="G453" i="54"/>
  <c r="G424" i="52"/>
  <c r="F678" i="53"/>
  <c r="G179" i="52"/>
  <c r="F27" i="53"/>
  <c r="F850" i="54"/>
  <c r="F885" i="53"/>
  <c r="G735" i="54"/>
  <c r="G562" i="54"/>
  <c r="H547" i="54"/>
  <c r="H488" i="54"/>
  <c r="F655" i="53"/>
  <c r="G511" i="54"/>
  <c r="G850" i="54"/>
  <c r="F774" i="53"/>
  <c r="H219" i="54"/>
  <c r="G311" i="52"/>
  <c r="G102" i="54"/>
  <c r="G725" i="54"/>
  <c r="G554" i="53"/>
  <c r="F157" i="52"/>
  <c r="G972" i="52"/>
  <c r="G372" i="52"/>
  <c r="F237" i="53"/>
  <c r="G931" i="52"/>
  <c r="G990" i="53"/>
  <c r="F304" i="52"/>
  <c r="F491" i="52"/>
  <c r="G293" i="53"/>
  <c r="G302" i="53"/>
  <c r="G147" i="52"/>
  <c r="F728" i="52"/>
  <c r="G64" i="52"/>
  <c r="G176" i="54"/>
  <c r="G621" i="54"/>
  <c r="G145" i="52"/>
  <c r="F324" i="54"/>
  <c r="F386" i="53"/>
  <c r="F656" i="53"/>
  <c r="G43" i="54"/>
  <c r="H908" i="54"/>
  <c r="G615" i="52"/>
  <c r="G80" i="53"/>
  <c r="G670" i="53"/>
  <c r="G323" i="54"/>
  <c r="G671" i="53"/>
  <c r="F294" i="54"/>
  <c r="F899" i="53"/>
  <c r="G130" i="54"/>
  <c r="G103" i="52"/>
  <c r="F555" i="54"/>
  <c r="H295" i="54"/>
  <c r="F503" i="54"/>
  <c r="F460" i="53"/>
  <c r="H235" i="54"/>
  <c r="F422" i="53"/>
  <c r="F301" i="52"/>
  <c r="F845" i="52"/>
  <c r="H785" i="54"/>
  <c r="G684" i="53"/>
  <c r="H857" i="54"/>
  <c r="F578" i="54"/>
  <c r="F196" i="53"/>
  <c r="F517" i="52"/>
  <c r="G192" i="53"/>
  <c r="F703" i="54"/>
  <c r="G348" i="53"/>
  <c r="F806" i="53"/>
  <c r="G318" i="52"/>
  <c r="F551" i="54"/>
  <c r="G805" i="54"/>
  <c r="G512" i="53"/>
  <c r="F182" i="54"/>
  <c r="F217" i="54"/>
  <c r="G261" i="53"/>
  <c r="G668" i="54"/>
  <c r="G675" i="52"/>
  <c r="F397" i="54"/>
  <c r="F410" i="52"/>
  <c r="G217" i="52"/>
  <c r="G5" i="53"/>
  <c r="G63" i="54"/>
  <c r="G889" i="52"/>
  <c r="G105" i="52"/>
  <c r="G115" i="54"/>
  <c r="H662" i="54"/>
  <c r="G205" i="52"/>
  <c r="F15" i="52"/>
  <c r="G914" i="53"/>
  <c r="H514" i="54"/>
  <c r="F275" i="53"/>
  <c r="F197" i="52"/>
  <c r="H497" i="54"/>
  <c r="F697" i="54"/>
  <c r="F310" i="52"/>
  <c r="F766" i="54"/>
  <c r="G199" i="54"/>
  <c r="G292" i="53"/>
  <c r="F771" i="53"/>
  <c r="F362" i="54"/>
  <c r="F84" i="53"/>
  <c r="G378" i="54"/>
  <c r="G940" i="53"/>
  <c r="G872" i="54"/>
  <c r="F134" i="54"/>
  <c r="H408" i="54"/>
  <c r="F115" i="53"/>
  <c r="G705" i="54"/>
  <c r="G758" i="53"/>
  <c r="F275" i="54"/>
  <c r="G253" i="54"/>
  <c r="F737" i="54"/>
  <c r="F538" i="53"/>
  <c r="F347" i="52"/>
  <c r="G152" i="52"/>
  <c r="F946" i="52"/>
  <c r="G110" i="54"/>
  <c r="G145" i="54"/>
  <c r="H643" i="54"/>
  <c r="G9" i="52"/>
  <c r="H617" i="54"/>
  <c r="G506" i="54"/>
  <c r="H922" i="54"/>
  <c r="G27" i="54"/>
  <c r="H420" i="54"/>
  <c r="F937" i="53"/>
  <c r="F903" i="54"/>
  <c r="F751" i="52"/>
  <c r="F372" i="54"/>
  <c r="G413" i="52"/>
  <c r="G24" i="53"/>
  <c r="G601" i="52"/>
  <c r="G611" i="54"/>
  <c r="G688" i="53"/>
  <c r="G831" i="53"/>
  <c r="H292" i="54"/>
  <c r="F653" i="53"/>
  <c r="F906" i="52"/>
  <c r="G841" i="54"/>
  <c r="G411" i="52"/>
  <c r="F934" i="52"/>
  <c r="H719" i="54"/>
  <c r="F5" i="53"/>
  <c r="H84" i="54"/>
  <c r="F912" i="54"/>
  <c r="F883" i="53"/>
  <c r="H888" i="54"/>
  <c r="G108" i="54"/>
  <c r="G637" i="53"/>
  <c r="F800" i="53"/>
  <c r="G727" i="53"/>
  <c r="G94" i="52"/>
  <c r="G715" i="52"/>
  <c r="H538" i="54"/>
  <c r="F754" i="53"/>
  <c r="H336" i="54"/>
  <c r="F694" i="52"/>
  <c r="G141" i="54"/>
  <c r="G297" i="52"/>
  <c r="F722" i="54"/>
  <c r="G911" i="52"/>
  <c r="H860" i="54"/>
  <c r="G94" i="53"/>
  <c r="G932" i="52"/>
  <c r="H945" i="54"/>
  <c r="G513" i="53"/>
  <c r="F49" i="52"/>
  <c r="G498" i="53"/>
  <c r="F825" i="53"/>
  <c r="G859" i="52"/>
  <c r="G648" i="53"/>
  <c r="F352" i="53"/>
  <c r="G463" i="54"/>
  <c r="F699" i="53"/>
  <c r="F516" i="52"/>
  <c r="F865" i="52"/>
  <c r="F513" i="54"/>
  <c r="H899" i="54"/>
  <c r="G596" i="54"/>
  <c r="G331" i="52"/>
  <c r="F560" i="53"/>
  <c r="F89" i="54"/>
  <c r="G740" i="54"/>
  <c r="G751" i="54"/>
  <c r="G319" i="52"/>
  <c r="F443" i="54"/>
  <c r="G768" i="52"/>
  <c r="F688" i="54"/>
  <c r="G732" i="52"/>
  <c r="G138" i="52"/>
  <c r="F383" i="52"/>
  <c r="G41" i="52"/>
  <c r="G719" i="52"/>
  <c r="F489" i="53"/>
  <c r="F204" i="53"/>
  <c r="G897" i="54"/>
  <c r="F739" i="53"/>
  <c r="F806" i="54"/>
  <c r="F463" i="52"/>
  <c r="F250" i="54"/>
  <c r="G585" i="53"/>
  <c r="G609" i="52"/>
  <c r="F441" i="53"/>
  <c r="H120" i="54"/>
  <c r="F959" i="54"/>
  <c r="H312" i="54"/>
  <c r="G670" i="52"/>
  <c r="F656" i="52"/>
  <c r="H957" i="54"/>
  <c r="H317" i="54"/>
  <c r="F949" i="53"/>
  <c r="G842" i="53"/>
  <c r="H767" i="54"/>
  <c r="G567" i="52"/>
  <c r="F68" i="52"/>
  <c r="F288" i="52"/>
  <c r="G458" i="54"/>
  <c r="G145" i="53"/>
  <c r="G100" i="52"/>
  <c r="F756" i="52"/>
  <c r="G117" i="53"/>
  <c r="G715" i="53"/>
  <c r="F126" i="54"/>
  <c r="F198" i="54"/>
  <c r="G676" i="52"/>
  <c r="F110" i="53"/>
  <c r="F265" i="52"/>
  <c r="F413" i="54"/>
  <c r="G321" i="53"/>
  <c r="G481" i="52"/>
  <c r="G795" i="54"/>
  <c r="F788" i="52"/>
  <c r="G685" i="54"/>
  <c r="G632" i="53"/>
  <c r="F844" i="53"/>
  <c r="F121" i="52"/>
  <c r="G434" i="52"/>
  <c r="F725" i="54"/>
  <c r="H831" i="54"/>
  <c r="H381" i="54"/>
  <c r="H224" i="54"/>
  <c r="H454" i="54"/>
  <c r="G841" i="53"/>
  <c r="F387" i="54"/>
  <c r="G987" i="52"/>
  <c r="G6" i="54"/>
  <c r="G475" i="53"/>
  <c r="G607" i="52"/>
  <c r="F220" i="53"/>
  <c r="F439" i="54"/>
  <c r="F168" i="52"/>
  <c r="H558" i="54"/>
  <c r="F886" i="54"/>
  <c r="F458" i="52"/>
  <c r="G473" i="52"/>
  <c r="F705" i="54"/>
  <c r="F543" i="53"/>
  <c r="G37" i="54"/>
  <c r="G42" i="54"/>
  <c r="G489" i="53"/>
  <c r="F284" i="53"/>
  <c r="F157" i="54"/>
  <c r="G522" i="52"/>
  <c r="G905" i="54"/>
  <c r="G690" i="53"/>
  <c r="F539" i="52"/>
  <c r="H66" i="54"/>
  <c r="F10" i="53"/>
  <c r="F292" i="52"/>
  <c r="F843" i="53"/>
  <c r="G792" i="52"/>
  <c r="H900" i="54"/>
  <c r="G89" i="53"/>
  <c r="G661" i="53"/>
  <c r="H161" i="54"/>
  <c r="G479" i="52"/>
  <c r="G677" i="53"/>
  <c r="F787" i="53"/>
  <c r="F194" i="53"/>
  <c r="G962" i="54"/>
  <c r="G7" i="52"/>
  <c r="H465" i="54"/>
  <c r="F816" i="52"/>
  <c r="F489" i="52"/>
  <c r="H563" i="54"/>
  <c r="F221" i="53"/>
  <c r="G876" i="52"/>
  <c r="F414" i="54"/>
  <c r="G69" i="54"/>
  <c r="F336" i="54"/>
  <c r="H856" i="54"/>
  <c r="F43" i="54"/>
  <c r="F711" i="53"/>
  <c r="G254" i="53"/>
  <c r="G414" i="54"/>
  <c r="G765" i="52"/>
  <c r="F144" i="52"/>
  <c r="F504" i="52"/>
  <c r="F657" i="53"/>
  <c r="G77" i="54"/>
  <c r="H866" i="54"/>
  <c r="G250" i="53"/>
  <c r="F96" i="53"/>
  <c r="F686" i="54"/>
  <c r="H993" i="54"/>
  <c r="G274" i="52"/>
  <c r="H750" i="54"/>
  <c r="F167" i="53"/>
  <c r="F107" i="52"/>
  <c r="G584" i="54"/>
  <c r="G881" i="53"/>
  <c r="F986" i="53"/>
  <c r="H794" i="54"/>
  <c r="G430" i="52"/>
  <c r="F708" i="52"/>
  <c r="G742" i="54"/>
  <c r="G181" i="54"/>
  <c r="G567" i="53"/>
  <c r="G191" i="53"/>
  <c r="G878" i="54"/>
  <c r="G943" i="52"/>
  <c r="F141" i="53"/>
  <c r="G535" i="52"/>
  <c r="G271" i="52"/>
  <c r="F135" i="52"/>
  <c r="H441" i="54"/>
  <c r="G402" i="52"/>
  <c r="G533" i="53"/>
  <c r="G785" i="53"/>
  <c r="G888" i="53"/>
  <c r="F475" i="54"/>
  <c r="F522" i="52"/>
  <c r="F474" i="53"/>
  <c r="F645" i="53"/>
  <c r="G971" i="54"/>
  <c r="G533" i="52"/>
  <c r="G410" i="54"/>
  <c r="H520" i="54"/>
  <c r="G741" i="54"/>
  <c r="G44" i="53"/>
  <c r="H677" i="54"/>
  <c r="F24" i="54"/>
  <c r="G524" i="52"/>
  <c r="F978" i="54"/>
  <c r="G562" i="52"/>
  <c r="F421" i="54"/>
  <c r="H680" i="54"/>
  <c r="H832" i="54"/>
  <c r="G912" i="54"/>
  <c r="G332" i="52"/>
  <c r="G997" i="53"/>
  <c r="G552" i="54"/>
  <c r="F770" i="54"/>
  <c r="G902" i="53"/>
  <c r="G57" i="54"/>
  <c r="G364" i="54"/>
  <c r="H230" i="54"/>
  <c r="G965" i="54"/>
  <c r="F874" i="53"/>
  <c r="F225" i="53"/>
  <c r="F40" i="52"/>
  <c r="G576" i="52"/>
  <c r="G1000" i="52"/>
  <c r="F322" i="54"/>
  <c r="F403" i="53"/>
  <c r="F38" i="53"/>
  <c r="F534" i="52"/>
  <c r="F191" i="54"/>
  <c r="G678" i="54"/>
  <c r="F121" i="54"/>
  <c r="G256" i="52"/>
  <c r="H777" i="54"/>
  <c r="F360" i="52"/>
  <c r="F729" i="54"/>
  <c r="F385" i="53"/>
  <c r="F571" i="52"/>
  <c r="F359" i="52"/>
  <c r="F643" i="53"/>
  <c r="F644" i="53"/>
  <c r="F296" i="54"/>
  <c r="G126" i="53"/>
  <c r="H102" i="54"/>
  <c r="G258" i="54"/>
  <c r="F236" i="52"/>
  <c r="F215" i="52"/>
  <c r="H671" i="54"/>
  <c r="F365" i="54"/>
  <c r="H334" i="54"/>
  <c r="G824" i="54"/>
  <c r="G122" i="53"/>
  <c r="F829" i="52"/>
  <c r="G138" i="53"/>
  <c r="G525" i="53"/>
  <c r="H748" i="54"/>
  <c r="G834" i="54"/>
  <c r="H409" i="54"/>
  <c r="G694" i="52"/>
  <c r="F554" i="54"/>
  <c r="G816" i="54"/>
  <c r="F384" i="52"/>
  <c r="G991" i="53"/>
  <c r="G578" i="53"/>
  <c r="G996" i="54"/>
  <c r="F325" i="52"/>
  <c r="F493" i="52"/>
  <c r="G147" i="53"/>
  <c r="F882" i="53"/>
  <c r="G744" i="52"/>
  <c r="F755" i="54"/>
  <c r="F367" i="54"/>
  <c r="G440" i="54"/>
  <c r="F781" i="54"/>
  <c r="G312" i="54"/>
  <c r="H892" i="54"/>
  <c r="G534" i="54"/>
  <c r="H877" i="54"/>
  <c r="F609" i="54"/>
  <c r="G760" i="53"/>
  <c r="F970" i="52"/>
  <c r="G152" i="54"/>
  <c r="G754" i="54"/>
  <c r="H239" i="54"/>
  <c r="G49" i="53"/>
  <c r="F476" i="53"/>
  <c r="G601" i="54"/>
  <c r="G405" i="52"/>
  <c r="F629" i="53"/>
  <c r="F178" i="54"/>
  <c r="G421" i="52"/>
  <c r="F490" i="53"/>
  <c r="G864" i="52"/>
  <c r="G237" i="52"/>
  <c r="F123" i="54"/>
  <c r="F541" i="52"/>
  <c r="G161" i="54"/>
  <c r="F65" i="54"/>
  <c r="G872" i="53"/>
  <c r="F573" i="54"/>
  <c r="H676" i="54"/>
  <c r="G820" i="54"/>
  <c r="G634" i="54"/>
  <c r="G646" i="53"/>
  <c r="F832" i="52"/>
  <c r="F184" i="53"/>
  <c r="G927" i="53"/>
  <c r="F454" i="54"/>
  <c r="G908" i="53"/>
  <c r="G312" i="53"/>
  <c r="F781" i="52"/>
  <c r="F920" i="54"/>
  <c r="G951" i="52"/>
  <c r="F610" i="53"/>
  <c r="F281" i="52"/>
  <c r="F174" i="53"/>
  <c r="F544" i="54"/>
  <c r="F241" i="53"/>
  <c r="H195" i="54"/>
  <c r="H874" i="54"/>
  <c r="F525" i="52"/>
  <c r="F214" i="52"/>
  <c r="G193" i="54"/>
  <c r="F358" i="53"/>
  <c r="G324" i="54"/>
  <c r="H699" i="54"/>
  <c r="G291" i="54"/>
  <c r="H386" i="54"/>
  <c r="H204" i="54"/>
  <c r="G879" i="54"/>
  <c r="G607" i="54"/>
  <c r="F713" i="52"/>
  <c r="F967" i="52"/>
  <c r="H668" i="54"/>
  <c r="F861" i="54"/>
  <c r="G582" i="54"/>
  <c r="F490" i="54"/>
  <c r="G708" i="53"/>
  <c r="G519" i="53"/>
  <c r="G376" i="54"/>
  <c r="F499" i="52"/>
  <c r="F327" i="54"/>
  <c r="F968" i="52"/>
  <c r="F156" i="52"/>
  <c r="G84" i="54"/>
  <c r="G213" i="52"/>
  <c r="F435" i="54"/>
  <c r="G757" i="53"/>
  <c r="G353" i="54"/>
  <c r="G629" i="54"/>
  <c r="F893" i="52"/>
  <c r="G23" i="52"/>
  <c r="F253" i="52"/>
  <c r="G540" i="54"/>
  <c r="F374" i="53"/>
  <c r="F350" i="52"/>
  <c r="H213" i="54"/>
  <c r="F841" i="52"/>
  <c r="F390" i="53"/>
  <c r="H260" i="54"/>
  <c r="F142" i="52"/>
  <c r="G973" i="53"/>
  <c r="F198" i="53"/>
  <c r="H64" i="54"/>
  <c r="F721" i="54"/>
  <c r="F210" i="52"/>
  <c r="H69" i="54"/>
  <c r="G478" i="54"/>
  <c r="F698" i="52"/>
  <c r="G361" i="52"/>
  <c r="F391" i="53"/>
  <c r="F252" i="53"/>
  <c r="G464" i="54"/>
  <c r="F249" i="52"/>
  <c r="F329" i="52"/>
  <c r="F752" i="52"/>
  <c r="G149" i="53"/>
  <c r="F194" i="54"/>
  <c r="G457" i="53"/>
  <c r="G988" i="52"/>
  <c r="G190" i="54"/>
  <c r="G464" i="52"/>
  <c r="G118" i="52"/>
  <c r="G836" i="52"/>
  <c r="F668" i="53"/>
  <c r="G642" i="53"/>
  <c r="G294" i="52"/>
  <c r="F457" i="54"/>
  <c r="G538" i="54"/>
  <c r="F892" i="53"/>
  <c r="H704" i="54"/>
  <c r="F673" i="53"/>
  <c r="F763" i="52"/>
  <c r="F63" i="52"/>
  <c r="G303" i="53"/>
  <c r="G130" i="52"/>
  <c r="H954" i="54"/>
  <c r="G208" i="52"/>
  <c r="F720" i="52"/>
  <c r="F718" i="54"/>
  <c r="G794" i="53"/>
  <c r="F244" i="53"/>
  <c r="G234" i="54"/>
  <c r="F88" i="54"/>
  <c r="F914" i="52"/>
  <c r="G62" i="52"/>
  <c r="H446" i="54"/>
  <c r="G659" i="52"/>
  <c r="G351" i="54"/>
  <c r="F557" i="54"/>
  <c r="G200" i="52"/>
  <c r="F131" i="54"/>
  <c r="H972" i="54"/>
  <c r="G492" i="54"/>
  <c r="G551" i="53"/>
  <c r="G740" i="52"/>
  <c r="G122" i="54"/>
  <c r="H948" i="54"/>
  <c r="G7" i="53"/>
  <c r="G623" i="54"/>
  <c r="G763" i="52"/>
  <c r="F772" i="53"/>
  <c r="F625" i="53"/>
  <c r="F136" i="53"/>
  <c r="G31" i="54"/>
  <c r="G684" i="52"/>
  <c r="G335" i="52"/>
  <c r="H363" i="54"/>
  <c r="H97" i="54"/>
  <c r="H989" i="54"/>
  <c r="F532" i="52"/>
  <c r="H90" i="54"/>
  <c r="D43" i="24" l="1"/>
  <c r="D73" i="24"/>
  <c r="E73" i="24"/>
  <c r="G27" i="1" s="1"/>
  <c r="G73" i="24"/>
  <c r="H67" i="24"/>
  <c r="F67" i="24"/>
  <c r="F66" i="24"/>
  <c r="H66" i="24"/>
  <c r="G79" i="24" l="1"/>
  <c r="E79" i="24"/>
  <c r="D79" i="24"/>
  <c r="J96" i="12"/>
  <c r="J190" i="12"/>
  <c r="I190" i="12"/>
  <c r="H190" i="12"/>
  <c r="J162" i="12"/>
  <c r="I162" i="12"/>
  <c r="H162" i="12"/>
  <c r="H96" i="12"/>
  <c r="J34" i="12"/>
  <c r="I34" i="12"/>
  <c r="H34" i="12"/>
  <c r="I96" i="12"/>
  <c r="J67" i="16"/>
  <c r="I7" i="12" l="1"/>
  <c r="H6" i="12"/>
  <c r="I6" i="12"/>
  <c r="H79" i="24"/>
  <c r="F79" i="24"/>
  <c r="J6" i="12" l="1"/>
  <c r="G78" i="24"/>
  <c r="E78" i="24"/>
  <c r="D78" i="24"/>
  <c r="J207" i="43"/>
  <c r="G77" i="24" s="1"/>
  <c r="I207" i="43"/>
  <c r="E77" i="24" s="1"/>
  <c r="D77" i="24"/>
  <c r="G76" i="24"/>
  <c r="D76" i="24"/>
  <c r="G75" i="24"/>
  <c r="E75" i="24"/>
  <c r="D75" i="24"/>
  <c r="H75" i="24" s="1"/>
  <c r="J12" i="43"/>
  <c r="I12" i="43"/>
  <c r="H12" i="43"/>
  <c r="H6" i="43" s="1"/>
  <c r="I7" i="43" l="1"/>
  <c r="I6" i="43"/>
  <c r="D74" i="24"/>
  <c r="D81" i="24" s="1"/>
  <c r="H7" i="43"/>
  <c r="E74" i="24"/>
  <c r="G74" i="24"/>
  <c r="G81" i="24" s="1"/>
  <c r="H77" i="24"/>
  <c r="H78" i="24"/>
  <c r="H76" i="24"/>
  <c r="F75" i="24"/>
  <c r="F77" i="24"/>
  <c r="F78" i="24"/>
  <c r="E76" i="24"/>
  <c r="F76" i="24" s="1"/>
  <c r="J7" i="43" l="1"/>
  <c r="E81" i="24"/>
  <c r="G28" i="1" s="1"/>
  <c r="F74" i="24"/>
  <c r="H74" i="24"/>
  <c r="J6" i="43"/>
  <c r="J210" i="16"/>
  <c r="G56" i="24" s="1"/>
  <c r="I210" i="16"/>
  <c r="E56" i="24" s="1"/>
  <c r="H210" i="16"/>
  <c r="D56" i="24" s="1"/>
  <c r="G55" i="24"/>
  <c r="H67" i="16"/>
  <c r="D55" i="24" s="1"/>
  <c r="J12" i="16"/>
  <c r="G54" i="24" s="1"/>
  <c r="I12" i="16"/>
  <c r="H12" i="16"/>
  <c r="D54" i="24" s="1"/>
  <c r="E54" i="24" l="1"/>
  <c r="F54" i="24" s="1"/>
  <c r="E55" i="24"/>
  <c r="F55" i="24" s="1"/>
  <c r="H55" i="24"/>
  <c r="F56" i="24"/>
  <c r="H54" i="24"/>
  <c r="H56" i="24"/>
  <c r="H6" i="16"/>
  <c r="I7" i="16"/>
  <c r="J39" i="15"/>
  <c r="G59" i="24" s="1"/>
  <c r="I39" i="15"/>
  <c r="E59" i="24" s="1"/>
  <c r="H39" i="15"/>
  <c r="D59" i="24" s="1"/>
  <c r="G37" i="24"/>
  <c r="G39" i="24" s="1"/>
  <c r="E37" i="24"/>
  <c r="E39" i="24" s="1"/>
  <c r="G21" i="1" s="1"/>
  <c r="H128" i="10"/>
  <c r="I128" i="10"/>
  <c r="E28" i="24" s="1"/>
  <c r="G28" i="24"/>
  <c r="G23" i="24"/>
  <c r="E23" i="24"/>
  <c r="D23" i="24"/>
  <c r="G20" i="24"/>
  <c r="E20" i="24"/>
  <c r="D20" i="24"/>
  <c r="D28" i="24" l="1"/>
  <c r="H6" i="10"/>
  <c r="G43" i="24"/>
  <c r="I6" i="16"/>
  <c r="H59" i="24"/>
  <c r="F59" i="24"/>
  <c r="F23" i="24"/>
  <c r="H23" i="24"/>
  <c r="F20" i="24"/>
  <c r="H20" i="24"/>
  <c r="H28" i="24"/>
  <c r="F28" i="24"/>
  <c r="H43" i="24"/>
  <c r="D37" i="24"/>
  <c r="E43" i="24"/>
  <c r="F43" i="24" s="1"/>
  <c r="G18" i="24"/>
  <c r="E18" i="24"/>
  <c r="D18" i="24"/>
  <c r="J26" i="9"/>
  <c r="G17" i="24" s="1"/>
  <c r="I26" i="9"/>
  <c r="E17" i="24" s="1"/>
  <c r="D17" i="24"/>
  <c r="H37" i="24" l="1"/>
  <c r="D39" i="24"/>
  <c r="F37" i="24"/>
  <c r="H18" i="24"/>
  <c r="F18" i="24"/>
  <c r="F17" i="24"/>
  <c r="H17" i="24"/>
  <c r="I7" i="9"/>
  <c r="H6" i="9"/>
  <c r="I6" i="9"/>
  <c r="G22" i="24"/>
  <c r="E22" i="24"/>
  <c r="D22" i="24"/>
  <c r="G21" i="24"/>
  <c r="E21" i="24"/>
  <c r="D21" i="24"/>
  <c r="D25" i="24" l="1"/>
  <c r="E25" i="24"/>
  <c r="G17" i="1" s="1"/>
  <c r="G25" i="24"/>
  <c r="F21" i="24"/>
  <c r="H21" i="24"/>
  <c r="H22" i="24"/>
  <c r="F22" i="24"/>
  <c r="I28" i="1"/>
  <c r="H7" i="12"/>
  <c r="H81" i="24" l="1"/>
  <c r="J28" i="1" s="1"/>
  <c r="F81" i="24"/>
  <c r="H28" i="1" s="1"/>
  <c r="F28" i="1"/>
  <c r="J7" i="12"/>
  <c r="I27" i="1" l="1"/>
  <c r="H65" i="24" l="1"/>
  <c r="F65" i="24"/>
  <c r="J125" i="19"/>
  <c r="G34" i="24" s="1"/>
  <c r="I125" i="19"/>
  <c r="E34" i="24" s="1"/>
  <c r="H125" i="19"/>
  <c r="D34" i="24" s="1"/>
  <c r="J28" i="10"/>
  <c r="I28" i="10"/>
  <c r="D26" i="24"/>
  <c r="I103" i="11"/>
  <c r="E31" i="24" s="1"/>
  <c r="J103" i="11"/>
  <c r="G31" i="24" s="1"/>
  <c r="H103" i="11"/>
  <c r="D31" i="24" s="1"/>
  <c r="I31" i="11"/>
  <c r="E30" i="24" s="1"/>
  <c r="J31" i="11"/>
  <c r="G30" i="24" s="1"/>
  <c r="H31" i="11"/>
  <c r="D30" i="24" s="1"/>
  <c r="I209" i="13"/>
  <c r="E49" i="24" s="1"/>
  <c r="J209" i="13"/>
  <c r="D49" i="24"/>
  <c r="I170" i="13"/>
  <c r="J170" i="13"/>
  <c r="H170" i="13"/>
  <c r="E47" i="24"/>
  <c r="G47" i="24"/>
  <c r="D47" i="24"/>
  <c r="I210" i="14"/>
  <c r="E42" i="24" s="1"/>
  <c r="J210" i="14"/>
  <c r="G42" i="24" s="1"/>
  <c r="D42" i="24"/>
  <c r="I59" i="14"/>
  <c r="E41" i="24" s="1"/>
  <c r="J59" i="14"/>
  <c r="G41" i="24" s="1"/>
  <c r="D41" i="24"/>
  <c r="I12" i="14"/>
  <c r="J12" i="14"/>
  <c r="H12" i="14"/>
  <c r="H6" i="14" s="1"/>
  <c r="I12" i="15"/>
  <c r="E58" i="24" s="1"/>
  <c r="J12" i="15"/>
  <c r="G58" i="24" s="1"/>
  <c r="H12" i="15"/>
  <c r="D58" i="24" s="1"/>
  <c r="I12" i="19"/>
  <c r="J12" i="19"/>
  <c r="I7" i="19" s="1"/>
  <c r="H12" i="19"/>
  <c r="H6" i="19" s="1"/>
  <c r="E15" i="24"/>
  <c r="G15" i="24"/>
  <c r="D15" i="24"/>
  <c r="G14" i="24"/>
  <c r="D14" i="24"/>
  <c r="G13" i="24"/>
  <c r="E13" i="24"/>
  <c r="I6" i="19" l="1"/>
  <c r="D48" i="24"/>
  <c r="D53" i="24" s="1"/>
  <c r="H6" i="13"/>
  <c r="E48" i="24"/>
  <c r="G23" i="1" s="1"/>
  <c r="I6" i="13"/>
  <c r="G49" i="24"/>
  <c r="G51" i="24"/>
  <c r="H51" i="24" s="1"/>
  <c r="G50" i="24"/>
  <c r="H50" i="24" s="1"/>
  <c r="G26" i="24"/>
  <c r="I7" i="10"/>
  <c r="G48" i="24"/>
  <c r="I7" i="13"/>
  <c r="E26" i="24"/>
  <c r="E29" i="24" s="1"/>
  <c r="G18" i="1" s="1"/>
  <c r="I6" i="10"/>
  <c r="I6" i="14"/>
  <c r="I7" i="14"/>
  <c r="G33" i="24"/>
  <c r="E33" i="24"/>
  <c r="E36" i="24" s="1"/>
  <c r="G20" i="1" s="1"/>
  <c r="D33" i="24"/>
  <c r="F30" i="24"/>
  <c r="H26" i="24"/>
  <c r="F34" i="24"/>
  <c r="H15" i="24"/>
  <c r="F15" i="24"/>
  <c r="F47" i="24"/>
  <c r="H47" i="24"/>
  <c r="H31" i="24"/>
  <c r="F31" i="24"/>
  <c r="H58" i="24"/>
  <c r="F58" i="24"/>
  <c r="H14" i="24"/>
  <c r="H30" i="24"/>
  <c r="F49" i="24"/>
  <c r="H49" i="24"/>
  <c r="H34" i="24"/>
  <c r="F42" i="24"/>
  <c r="H42" i="24"/>
  <c r="F41" i="24"/>
  <c r="H41" i="24"/>
  <c r="G40" i="24"/>
  <c r="G46" i="24" s="1"/>
  <c r="E40" i="24"/>
  <c r="E46" i="24" s="1"/>
  <c r="E60" i="24"/>
  <c r="G25" i="1" s="1"/>
  <c r="D40" i="24"/>
  <c r="D46" i="24" s="1"/>
  <c r="H7" i="14"/>
  <c r="E32" i="24"/>
  <c r="G19" i="1" s="1"/>
  <c r="D13" i="24"/>
  <c r="H6" i="8"/>
  <c r="H7" i="8" s="1"/>
  <c r="I6" i="15"/>
  <c r="G53" i="24"/>
  <c r="I7" i="15"/>
  <c r="I6" i="8"/>
  <c r="I7" i="8"/>
  <c r="H6" i="15"/>
  <c r="H7" i="10"/>
  <c r="E57" i="24"/>
  <c r="G24" i="1" s="1"/>
  <c r="D19" i="24"/>
  <c r="H7" i="9"/>
  <c r="E19" i="24"/>
  <c r="G16" i="1" s="1"/>
  <c r="E14" i="24"/>
  <c r="F14" i="24" s="1"/>
  <c r="I7" i="11"/>
  <c r="D60" i="24"/>
  <c r="D32" i="24"/>
  <c r="D29" i="24"/>
  <c r="H7" i="16"/>
  <c r="I21" i="1"/>
  <c r="G32" i="24"/>
  <c r="I19" i="1" s="1"/>
  <c r="I6" i="11"/>
  <c r="H6" i="11"/>
  <c r="G57" i="24"/>
  <c r="F48" i="24" l="1"/>
  <c r="H48" i="24"/>
  <c r="F26" i="24"/>
  <c r="G22" i="1"/>
  <c r="H33" i="24"/>
  <c r="D36" i="24"/>
  <c r="F36" i="24" s="1"/>
  <c r="H20" i="1" s="1"/>
  <c r="G36" i="24"/>
  <c r="I20" i="1" s="1"/>
  <c r="F33" i="24"/>
  <c r="I23" i="1"/>
  <c r="F17" i="1"/>
  <c r="F19" i="24"/>
  <c r="H16" i="1" s="1"/>
  <c r="F18" i="1"/>
  <c r="F29" i="24"/>
  <c r="H18" i="1" s="1"/>
  <c r="F23" i="1"/>
  <c r="F53" i="24"/>
  <c r="H23" i="1" s="1"/>
  <c r="H53" i="24"/>
  <c r="J23" i="1" s="1"/>
  <c r="F13" i="24"/>
  <c r="H13" i="24"/>
  <c r="F25" i="1"/>
  <c r="F60" i="24"/>
  <c r="H25" i="1" s="1"/>
  <c r="F19" i="1"/>
  <c r="H32" i="24"/>
  <c r="J19" i="1" s="1"/>
  <c r="I24" i="1"/>
  <c r="F32" i="24"/>
  <c r="H19" i="1" s="1"/>
  <c r="F40" i="24"/>
  <c r="H40" i="24"/>
  <c r="F16" i="1"/>
  <c r="I22" i="1"/>
  <c r="J6" i="13"/>
  <c r="G19" i="24"/>
  <c r="H19" i="24" s="1"/>
  <c r="G16" i="24"/>
  <c r="E16" i="24"/>
  <c r="G15" i="1" s="1"/>
  <c r="G29" i="24"/>
  <c r="H29" i="24" s="1"/>
  <c r="J6" i="16"/>
  <c r="D57" i="24"/>
  <c r="J6" i="15"/>
  <c r="H7" i="15"/>
  <c r="J7" i="15" s="1"/>
  <c r="D16" i="24"/>
  <c r="J6" i="8"/>
  <c r="J6" i="19"/>
  <c r="H7" i="19"/>
  <c r="J7" i="19" s="1"/>
  <c r="J6" i="9"/>
  <c r="J7" i="9"/>
  <c r="J6" i="14"/>
  <c r="J6" i="10"/>
  <c r="J7" i="10"/>
  <c r="G60" i="24"/>
  <c r="H60" i="24" s="1"/>
  <c r="J7" i="16"/>
  <c r="J7" i="14"/>
  <c r="H7" i="13"/>
  <c r="J7" i="13" s="1"/>
  <c r="H7" i="11"/>
  <c r="J7" i="11" s="1"/>
  <c r="J6" i="11"/>
  <c r="H25" i="24"/>
  <c r="J7" i="8"/>
  <c r="G8" i="24" l="1"/>
  <c r="D8" i="24"/>
  <c r="E8" i="24"/>
  <c r="F46" i="24"/>
  <c r="H22" i="1" s="1"/>
  <c r="H36" i="24"/>
  <c r="J20" i="1" s="1"/>
  <c r="F20" i="1"/>
  <c r="F24" i="1"/>
  <c r="H57" i="24"/>
  <c r="J24" i="1" s="1"/>
  <c r="F15" i="1"/>
  <c r="F16" i="24"/>
  <c r="H15" i="1" s="1"/>
  <c r="H16" i="24"/>
  <c r="J15" i="1" s="1"/>
  <c r="F21" i="1"/>
  <c r="H39" i="24"/>
  <c r="J21" i="1" s="1"/>
  <c r="F57" i="24"/>
  <c r="H24" i="1" s="1"/>
  <c r="F39" i="24"/>
  <c r="H21" i="1" s="1"/>
  <c r="F25" i="24"/>
  <c r="H17" i="1" s="1"/>
  <c r="F22" i="1"/>
  <c r="H46" i="24"/>
  <c r="J22" i="1" s="1"/>
  <c r="J16" i="1"/>
  <c r="I16" i="1"/>
  <c r="J18" i="1"/>
  <c r="I18" i="1"/>
  <c r="J25" i="1"/>
  <c r="I25" i="1"/>
  <c r="J17" i="1"/>
  <c r="I17" i="1"/>
  <c r="I15" i="1"/>
  <c r="G29" i="1" l="1"/>
  <c r="H64" i="24"/>
  <c r="J26" i="1" s="1"/>
  <c r="F64" i="24"/>
  <c r="H26" i="1" s="1"/>
  <c r="I29" i="1"/>
  <c r="H73" i="24" l="1"/>
  <c r="J27" i="1" s="1"/>
  <c r="F73" i="24"/>
  <c r="H27" i="1" s="1"/>
  <c r="F27" i="1"/>
  <c r="F29" i="1" s="1"/>
  <c r="J29" i="1" s="1"/>
  <c r="H8" i="24" l="1"/>
  <c r="F8" i="24"/>
  <c r="J10" i="1"/>
  <c r="H29" i="1"/>
  <c r="G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tc={4DE29874-FBD6-4FFE-9215-EEC52C0D3554}</author>
  </authors>
  <commentList>
    <comment ref="J4" authorId="0" shapeId="0" xr:uid="{4DE29874-FBD6-4FFE-9215-EEC52C0D355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Rms Modify, Delete - Number Ack 7
EQP Parameter Change
S7F25 Data check (All PPID Same)
</t>
      </text>
    </comment>
  </commentList>
</comments>
</file>

<file path=xl/sharedStrings.xml><?xml version="1.0" encoding="utf-8"?>
<sst xmlns="http://schemas.openxmlformats.org/spreadsheetml/2006/main" count="6800" uniqueCount="2981">
  <si>
    <t>대상</t>
    <phoneticPr fontId="2" type="noConversion"/>
  </si>
  <si>
    <t>Line Test</t>
    <phoneticPr fontId="2" type="noConversion"/>
  </si>
  <si>
    <t>Line Test</t>
    <phoneticPr fontId="2" type="noConversion"/>
  </si>
  <si>
    <t>S1F5</t>
    <phoneticPr fontId="2" type="noConversion"/>
  </si>
  <si>
    <t>S1F6</t>
    <phoneticPr fontId="2" type="noConversion"/>
  </si>
  <si>
    <t>S2F23</t>
    <phoneticPr fontId="2" type="noConversion"/>
  </si>
  <si>
    <t>S2F24</t>
    <phoneticPr fontId="2" type="noConversion"/>
  </si>
  <si>
    <t>S6F1</t>
    <phoneticPr fontId="2" type="noConversion"/>
  </si>
  <si>
    <t>S6F11</t>
    <phoneticPr fontId="2" type="noConversion"/>
  </si>
  <si>
    <t>S6F12</t>
    <phoneticPr fontId="2" type="noConversion"/>
  </si>
  <si>
    <t>S7F101</t>
    <phoneticPr fontId="2" type="noConversion"/>
  </si>
  <si>
    <t>S7F109</t>
    <phoneticPr fontId="2" type="noConversion"/>
  </si>
  <si>
    <t>Host</t>
    <phoneticPr fontId="2" type="noConversion"/>
  </si>
  <si>
    <t>EQ</t>
    <phoneticPr fontId="2" type="noConversion"/>
  </si>
  <si>
    <t>1) Simulator IP 설정 : 설비 IP를 참조하여 동일한 Gateway 내의 IP로 설정</t>
    <phoneticPr fontId="2" type="noConversion"/>
  </si>
  <si>
    <t>2) HSMS Parameter 설정</t>
    <phoneticPr fontId="2" type="noConversion"/>
  </si>
  <si>
    <t xml:space="preserve">    - DeviceID : 1</t>
    <phoneticPr fontId="2" type="noConversion"/>
  </si>
  <si>
    <t xml:space="preserve">    - Connection Mode 설정 (Host : Active, EQ : Passive)</t>
    <phoneticPr fontId="2" type="noConversion"/>
  </si>
  <si>
    <t>Ping Test</t>
    <phoneticPr fontId="2" type="noConversion"/>
  </si>
  <si>
    <t>Ping Reply</t>
    <phoneticPr fontId="2" type="noConversion"/>
  </si>
  <si>
    <t>Connect Request</t>
    <phoneticPr fontId="2" type="noConversion"/>
  </si>
  <si>
    <t>SECS1 Log 확인</t>
    <phoneticPr fontId="2" type="noConversion"/>
  </si>
  <si>
    <t>Connect Response</t>
    <phoneticPr fontId="2" type="noConversion"/>
  </si>
  <si>
    <t>Select Request</t>
    <phoneticPr fontId="2" type="noConversion"/>
  </si>
  <si>
    <t>Select Response</t>
    <phoneticPr fontId="2" type="noConversion"/>
  </si>
  <si>
    <t>Separate Request</t>
    <phoneticPr fontId="2" type="noConversion"/>
  </si>
  <si>
    <t>Separate Response</t>
    <phoneticPr fontId="2" type="noConversion"/>
  </si>
  <si>
    <t xml:space="preserve">    - Retry Count : 3</t>
    <phoneticPr fontId="2" type="noConversion"/>
  </si>
  <si>
    <t xml:space="preserve">    - T3 Timeout : 3sec</t>
    <phoneticPr fontId="2" type="noConversion"/>
  </si>
  <si>
    <t xml:space="preserve">    - Link Test Interval : 60sec</t>
    <phoneticPr fontId="2" type="noConversion"/>
  </si>
  <si>
    <t xml:space="preserve">    - Link Test Interval : 120sec</t>
    <phoneticPr fontId="2" type="noConversion"/>
  </si>
  <si>
    <t>3) Simulator - EQ Online 연결</t>
    <phoneticPr fontId="2" type="noConversion"/>
  </si>
  <si>
    <t>Unrecognized DeviceID</t>
    <phoneticPr fontId="2" type="noConversion"/>
  </si>
  <si>
    <t>Unrecognized Stream Type</t>
    <phoneticPr fontId="2" type="noConversion"/>
  </si>
  <si>
    <t>Unrecognized Function Type</t>
    <phoneticPr fontId="2" type="noConversion"/>
  </si>
  <si>
    <t>사용하지 않는 Function 작성 후 전송</t>
    <phoneticPr fontId="2" type="noConversion"/>
  </si>
  <si>
    <t>Illegal Data</t>
    <phoneticPr fontId="2" type="noConversion"/>
  </si>
  <si>
    <t>Transaction Timeout</t>
    <phoneticPr fontId="2" type="noConversion"/>
  </si>
  <si>
    <t>S1F1 수신 후 S1F2 미 전송</t>
    <phoneticPr fontId="2" type="noConversion"/>
  </si>
  <si>
    <t>Check Item</t>
    <phoneticPr fontId="2" type="noConversion"/>
  </si>
  <si>
    <t>Link Test Request</t>
    <phoneticPr fontId="2" type="noConversion"/>
  </si>
  <si>
    <t>Link Test Reply</t>
    <phoneticPr fontId="2" type="noConversion"/>
  </si>
  <si>
    <t>Connect Request</t>
    <phoneticPr fontId="2" type="noConversion"/>
  </si>
  <si>
    <t>Connect Response</t>
    <phoneticPr fontId="2" type="noConversion"/>
  </si>
  <si>
    <t>Select Request</t>
    <phoneticPr fontId="2" type="noConversion"/>
  </si>
  <si>
    <t xml:space="preserve">OFFLINE </t>
    <phoneticPr fontId="2" type="noConversion"/>
  </si>
  <si>
    <t>Select Response</t>
    <phoneticPr fontId="2" type="noConversion"/>
  </si>
  <si>
    <t>S1F1</t>
    <phoneticPr fontId="2" type="noConversion"/>
  </si>
  <si>
    <t>S9F1</t>
    <phoneticPr fontId="2" type="noConversion"/>
  </si>
  <si>
    <t>S4F1</t>
    <phoneticPr fontId="2" type="noConversion"/>
  </si>
  <si>
    <t>S9F3</t>
    <phoneticPr fontId="2" type="noConversion"/>
  </si>
  <si>
    <t>S1F101</t>
    <phoneticPr fontId="2" type="noConversion"/>
  </si>
  <si>
    <t>S9F5</t>
    <phoneticPr fontId="2" type="noConversion"/>
  </si>
  <si>
    <t>SnFm</t>
    <phoneticPr fontId="2" type="noConversion"/>
  </si>
  <si>
    <t>S9F7</t>
    <phoneticPr fontId="2" type="noConversion"/>
  </si>
  <si>
    <t>S9F9</t>
    <phoneticPr fontId="2" type="noConversion"/>
  </si>
  <si>
    <t>S1F6</t>
    <phoneticPr fontId="2" type="noConversion"/>
  </si>
  <si>
    <t>설비 Link Test Interval 이내에 실시</t>
    <phoneticPr fontId="2" type="noConversion"/>
  </si>
  <si>
    <t>S2F29</t>
    <phoneticPr fontId="2" type="noConversion"/>
  </si>
  <si>
    <t>S2F30</t>
    <phoneticPr fontId="2" type="noConversion"/>
  </si>
  <si>
    <t>S6F12</t>
    <phoneticPr fontId="2" type="noConversion"/>
  </si>
  <si>
    <t>S2F23</t>
    <phoneticPr fontId="2" type="noConversion"/>
  </si>
  <si>
    <t>S7F110</t>
    <phoneticPr fontId="2" type="noConversion"/>
  </si>
  <si>
    <t>Host</t>
    <phoneticPr fontId="2" type="noConversion"/>
  </si>
  <si>
    <t>Category</t>
    <phoneticPr fontId="2" type="noConversion"/>
  </si>
  <si>
    <t>Item</t>
    <phoneticPr fontId="2" type="noConversion"/>
  </si>
  <si>
    <t>Line Test</t>
    <phoneticPr fontId="2" type="noConversion"/>
  </si>
  <si>
    <t>1. Connection</t>
    <phoneticPr fontId="2" type="noConversion"/>
  </si>
  <si>
    <r>
      <t xml:space="preserve">Scenario Check List 1 - </t>
    </r>
    <r>
      <rPr>
        <b/>
        <sz val="11"/>
        <color rgb="FFFF0000"/>
        <rFont val="맑은 고딕"/>
        <family val="3"/>
        <charset val="129"/>
        <scheme val="minor"/>
      </rPr>
      <t>Connection</t>
    </r>
    <phoneticPr fontId="2" type="noConversion"/>
  </si>
  <si>
    <t>사전 검수</t>
    <phoneticPr fontId="2" type="noConversion"/>
  </si>
  <si>
    <t>O</t>
    <phoneticPr fontId="2" type="noConversion"/>
  </si>
  <si>
    <t>Use</t>
    <phoneticPr fontId="2" type="noConversion"/>
  </si>
  <si>
    <t>Pass</t>
    <phoneticPr fontId="2" type="noConversion"/>
  </si>
  <si>
    <t>Progress</t>
    <phoneticPr fontId="2" type="noConversion"/>
  </si>
  <si>
    <t>Result</t>
    <phoneticPr fontId="2" type="noConversion"/>
  </si>
  <si>
    <t xml:space="preserve">    - CIM PC가 설비 內 Hub에 연결되어 있는 경우, 설비 內 타 제어기 IP와 충돌 주의</t>
    <phoneticPr fontId="2" type="noConversion"/>
  </si>
  <si>
    <t>Format을 사양과 다르게 변경하여 전송</t>
    <phoneticPr fontId="2" type="noConversion"/>
  </si>
  <si>
    <t>OK</t>
    <phoneticPr fontId="2" type="noConversion"/>
  </si>
  <si>
    <t>Rate</t>
    <phoneticPr fontId="2" type="noConversion"/>
  </si>
  <si>
    <t>Use</t>
    <phoneticPr fontId="2" type="noConversion"/>
  </si>
  <si>
    <t>Pass</t>
    <phoneticPr fontId="2" type="noConversion"/>
  </si>
  <si>
    <t>EQ</t>
    <phoneticPr fontId="2" type="noConversion"/>
  </si>
  <si>
    <t>Check Item</t>
    <phoneticPr fontId="2" type="noConversion"/>
  </si>
  <si>
    <t>Abnormal Case</t>
    <phoneticPr fontId="2" type="noConversion"/>
  </si>
  <si>
    <t>O</t>
    <phoneticPr fontId="2" type="noConversion"/>
  </si>
  <si>
    <t>S7F102</t>
    <phoneticPr fontId="2" type="noConversion"/>
  </si>
  <si>
    <t>대외비</t>
  </si>
  <si>
    <t>Special Sub Total</t>
    <phoneticPr fontId="2" type="noConversion"/>
  </si>
  <si>
    <t>출하 검수</t>
    <phoneticPr fontId="2" type="noConversion"/>
  </si>
  <si>
    <t>O</t>
    <phoneticPr fontId="2" type="noConversion"/>
  </si>
  <si>
    <t>1) 설비 CIM Software 기동</t>
    <phoneticPr fontId="2" type="noConversion"/>
  </si>
  <si>
    <t>2) Host Simulator 기동</t>
    <phoneticPr fontId="2" type="noConversion"/>
  </si>
  <si>
    <t>3) Open Connection 시도</t>
    <phoneticPr fontId="2" type="noConversion"/>
  </si>
  <si>
    <t>1) Dummy Hub에 설비 CIM PC, Host Simulator 1, 2를 연결함</t>
    <phoneticPr fontId="2" type="noConversion"/>
  </si>
  <si>
    <t xml:space="preserve">    (복수의 Simulator 사용)</t>
    <phoneticPr fontId="2" type="noConversion"/>
  </si>
  <si>
    <t>2) 설비 CIM PC와 simulator 1 간 Session이 연결된 상태에서 Simulator2로 연결 시도</t>
    <phoneticPr fontId="2" type="noConversion"/>
  </si>
  <si>
    <t xml:space="preserve">    (IP, Port, DeviceID 등 Parameter 정상)</t>
    <phoneticPr fontId="2" type="noConversion"/>
  </si>
  <si>
    <t>1) 설비 CIM Software 종료</t>
    <phoneticPr fontId="2" type="noConversion"/>
  </si>
  <si>
    <t>3) Host Simulator 1의 LAN선 제거 (비정상 통신 종료)</t>
    <phoneticPr fontId="2" type="noConversion"/>
  </si>
  <si>
    <t>SECS1 Log 확인 : Fail → 기존 Connection 유지</t>
    <phoneticPr fontId="2" type="noConversion"/>
  </si>
  <si>
    <t>Link Test Reply 없음, Timeout 발생, 설비 OFF-Line 변경</t>
    <phoneticPr fontId="2" type="noConversion"/>
  </si>
  <si>
    <t>3) 설비 CIM PC, Host Simulator 간 LAN 선 연결</t>
    <phoneticPr fontId="2" type="noConversion"/>
  </si>
  <si>
    <t>4) 계속 연결 시도 중이던 Simulator 2와 Connection 발생</t>
    <phoneticPr fontId="2" type="noConversion"/>
  </si>
  <si>
    <t>Ping Test</t>
    <phoneticPr fontId="2" type="noConversion"/>
  </si>
  <si>
    <t>Link Test</t>
    <phoneticPr fontId="2" type="noConversion"/>
  </si>
  <si>
    <t>Separate</t>
    <phoneticPr fontId="2" type="noConversion"/>
  </si>
  <si>
    <t>Connection</t>
    <phoneticPr fontId="2" type="noConversion"/>
  </si>
  <si>
    <t>1) Simulator Command Window 사용</t>
    <phoneticPr fontId="2" type="noConversion"/>
  </si>
  <si>
    <t>2) 설비 CIM 측 Command Window 사용</t>
    <phoneticPr fontId="2" type="noConversion"/>
  </si>
  <si>
    <t>SECS1 Log 확인</t>
    <phoneticPr fontId="2" type="noConversion"/>
  </si>
  <si>
    <t>1) Host Simulator Parameter 설정</t>
    <phoneticPr fontId="2" type="noConversion"/>
  </si>
  <si>
    <t>2) 설비 CIM Parameter 설정</t>
    <phoneticPr fontId="2" type="noConversion"/>
  </si>
  <si>
    <t>1) Host Simulator Link Test Interval 경과 후</t>
    <phoneticPr fontId="2" type="noConversion"/>
  </si>
  <si>
    <t>2) 설비 CIM Link Test Interval 경과 후</t>
    <phoneticPr fontId="2" type="noConversion"/>
  </si>
  <si>
    <t>사전 준비 작업</t>
    <phoneticPr fontId="2" type="noConversion"/>
  </si>
  <si>
    <t>Fail Over</t>
    <phoneticPr fontId="2" type="noConversion"/>
  </si>
  <si>
    <t xml:space="preserve">    - 설비 측 Link Test Reply 후 바로 실시</t>
    <phoneticPr fontId="2" type="noConversion"/>
  </si>
  <si>
    <t xml:space="preserve">    - 설비는 Connection 상태 유지</t>
    <phoneticPr fontId="2" type="noConversion"/>
  </si>
  <si>
    <t>1) Host Simulator LAN Cable 제거 → Connection Close</t>
    <phoneticPr fontId="2" type="noConversion"/>
  </si>
  <si>
    <t>Select Response</t>
    <phoneticPr fontId="2" type="noConversion"/>
  </si>
  <si>
    <t>SECS1 Log 확인 : Fail</t>
    <phoneticPr fontId="2" type="noConversion"/>
  </si>
  <si>
    <t>3) Host Simulator LAN Cable 제거 → Connection Close</t>
    <phoneticPr fontId="2" type="noConversion"/>
  </si>
  <si>
    <t>4) 설비 CIM 측 Timeout 3회 발생 후</t>
    <phoneticPr fontId="2" type="noConversion"/>
  </si>
  <si>
    <t>설비 화면 확인</t>
    <phoneticPr fontId="2" type="noConversion"/>
  </si>
  <si>
    <t>2) Host Simulator LAN Cable 연결 → Connection Open 시도</t>
    <phoneticPr fontId="2" type="noConversion"/>
  </si>
  <si>
    <t xml:space="preserve">5) Host Simulator LAN Cable 연결 → Connection Open 시도 </t>
    <phoneticPr fontId="2" type="noConversion"/>
  </si>
  <si>
    <t>DeviceID Check</t>
    <phoneticPr fontId="2" type="noConversion"/>
  </si>
  <si>
    <t>1) Host Simulator 측의 DeviceID를 2로 변경 후 Connection 연결</t>
    <phoneticPr fontId="2" type="noConversion"/>
  </si>
  <si>
    <t>2) Host Simulator 측의 DeviceID를 다시 1로 변경 후 Connection 연결</t>
    <phoneticPr fontId="2" type="noConversion"/>
  </si>
  <si>
    <t>1) SMD File의 임의의 한 Message를 수정하여 사용하지 않는 Stream Message 생성</t>
    <phoneticPr fontId="2" type="noConversion"/>
  </si>
  <si>
    <t>사용하지 않는 Stream</t>
    <phoneticPr fontId="2" type="noConversion"/>
  </si>
  <si>
    <t>1) SMD File의 임의의 한 Message를 수정하여 사용하지 않는 Function Message 생성</t>
    <phoneticPr fontId="2" type="noConversion"/>
  </si>
  <si>
    <t>Format Check</t>
    <phoneticPr fontId="2" type="noConversion"/>
  </si>
  <si>
    <t>1) SMD File의 임의의 한 Message를 수정하여 Format 이상 Message 생성</t>
    <phoneticPr fontId="2" type="noConversion"/>
  </si>
  <si>
    <t>1) Host Simulator S1F2 Messasge의 Auto Reply를 OFF 한 후 Online 연결</t>
    <phoneticPr fontId="2" type="noConversion"/>
  </si>
  <si>
    <t>1) 설비에 사용 가능한 자재를 설비 밖에 준비 (즉시 장착 가능)</t>
    <phoneticPr fontId="2" type="noConversion"/>
  </si>
  <si>
    <t>2) 투입 가능한 Cell을 설비 밖에 준비 (즉시 장착 가능)</t>
    <phoneticPr fontId="2" type="noConversion"/>
  </si>
  <si>
    <t>3) 설비는 Alarm이 없는 정상 Idle 상태로 대기</t>
    <phoneticPr fontId="2" type="noConversion"/>
  </si>
  <si>
    <t>S1F1</t>
    <phoneticPr fontId="2" type="noConversion"/>
  </si>
  <si>
    <t>S1F2</t>
    <phoneticPr fontId="2" type="noConversion"/>
  </si>
  <si>
    <t>Initial Connection</t>
    <phoneticPr fontId="2" type="noConversion"/>
  </si>
  <si>
    <t>1) 설비 Online 연결</t>
    <phoneticPr fontId="2" type="noConversion"/>
  </si>
  <si>
    <t>Are You There</t>
    <phoneticPr fontId="2" type="noConversion"/>
  </si>
  <si>
    <t>I'm Here</t>
    <phoneticPr fontId="2" type="noConversion"/>
  </si>
  <si>
    <t>S2F17</t>
    <phoneticPr fontId="2" type="noConversion"/>
  </si>
  <si>
    <t>S2F18</t>
    <phoneticPr fontId="2" type="noConversion"/>
  </si>
  <si>
    <t>Date and Time Request</t>
    <phoneticPr fontId="2" type="noConversion"/>
  </si>
  <si>
    <t>Date and Time Date</t>
    <phoneticPr fontId="2" type="noConversion"/>
  </si>
  <si>
    <t>S6F11</t>
    <phoneticPr fontId="2" type="noConversion"/>
  </si>
  <si>
    <t>S6F12</t>
    <phoneticPr fontId="2" type="noConversion"/>
  </si>
  <si>
    <t>CEID=106 : On-Line Remote</t>
    <phoneticPr fontId="2" type="noConversion"/>
  </si>
  <si>
    <t>Keeping Connection</t>
    <phoneticPr fontId="2" type="noConversion"/>
  </si>
  <si>
    <t>실제 설비 화면 상 상태와 보고 내용 일치 여부 확인</t>
    <phoneticPr fontId="2" type="noConversion"/>
  </si>
  <si>
    <t xml:space="preserve">    - PORTPROCESSINGSTATE : PROCESSED</t>
    <phoneticPr fontId="2" type="noConversion"/>
  </si>
  <si>
    <t>Ln=0로 보고하여야 함</t>
    <phoneticPr fontId="2" type="noConversion"/>
  </si>
  <si>
    <r>
      <t xml:space="preserve">Scenario Check List 3 - </t>
    </r>
    <r>
      <rPr>
        <b/>
        <sz val="11"/>
        <color rgb="FFFF0000"/>
        <rFont val="맑은 고딕"/>
        <family val="3"/>
        <charset val="129"/>
        <scheme val="minor"/>
      </rPr>
      <t>RMS</t>
    </r>
    <phoneticPr fontId="2" type="noConversion"/>
  </si>
  <si>
    <t>출하 검수</t>
    <phoneticPr fontId="2" type="noConversion"/>
  </si>
  <si>
    <t>1) 설비에는 2개 이상의 Recipe가 사전에 작성되어 있어야 함</t>
    <phoneticPr fontId="2" type="noConversion"/>
  </si>
  <si>
    <t>PPID List Check</t>
    <phoneticPr fontId="2" type="noConversion"/>
  </si>
  <si>
    <t>Current Equipment PPID List Request : PPID_TYPE=1</t>
    <phoneticPr fontId="2" type="noConversion"/>
  </si>
  <si>
    <t>Current Equipment PPID List Request : PPID_TYPE=2</t>
    <phoneticPr fontId="2" type="noConversion"/>
  </si>
  <si>
    <t>Abnormal Case</t>
    <phoneticPr fontId="2" type="noConversion"/>
  </si>
  <si>
    <t>1) 사용하지 않는 PPID_TYPE으로 조회</t>
    <phoneticPr fontId="2" type="noConversion"/>
  </si>
  <si>
    <t>2) 잘못된 EQPID로 조회</t>
    <phoneticPr fontId="2" type="noConversion"/>
  </si>
  <si>
    <t>Current Equipment PPID List Request : 설비에 설정된 값과 다른 EQPID</t>
    <phoneticPr fontId="2" type="noConversion"/>
  </si>
  <si>
    <t>Recipe Body Check</t>
    <phoneticPr fontId="2" type="noConversion"/>
  </si>
  <si>
    <t>S7F25</t>
    <phoneticPr fontId="2" type="noConversion"/>
  </si>
  <si>
    <t>S7F26</t>
    <phoneticPr fontId="2" type="noConversion"/>
  </si>
  <si>
    <t>1) 설비에 저장되어 있는 임의의 PPID 1개를 선택하여 조회한다</t>
    <phoneticPr fontId="2" type="noConversion"/>
  </si>
  <si>
    <t>실제 설비 화면 상의 PPARAMNAME, PPARAMVALUE 값과 보고된 값을 비교</t>
    <phoneticPr fontId="2" type="noConversion"/>
  </si>
  <si>
    <t>3) 설비에 저장되어 있지 않은 PPID로 조회</t>
    <phoneticPr fontId="2" type="noConversion"/>
  </si>
  <si>
    <t>Formatted Process Program Request : PPID_TYPE=1</t>
    <phoneticPr fontId="2" type="noConversion"/>
  </si>
  <si>
    <t>Formatted Process Program Request : PPID_TYPE=2</t>
    <phoneticPr fontId="2" type="noConversion"/>
  </si>
  <si>
    <t>Formatted Process Program Request : 설비에 설정된 값과 다른 EQPID</t>
    <phoneticPr fontId="2" type="noConversion"/>
  </si>
  <si>
    <t>1) 설비에 저장되어 있는 다른 PPID 1개를 더 선택하여 조회한다</t>
    <phoneticPr fontId="2" type="noConversion"/>
  </si>
  <si>
    <t>Recipe Create</t>
    <phoneticPr fontId="2" type="noConversion"/>
  </si>
  <si>
    <t>신규로 생성한 Recipe와 보고된 값이 정확히 일치하는지 확인</t>
    <phoneticPr fontId="2" type="noConversion"/>
  </si>
  <si>
    <t>Recipe Create/Modify/Delete Reply</t>
    <phoneticPr fontId="2" type="noConversion"/>
  </si>
  <si>
    <t>2) 신규 생성한 Recipe가 설비 내에 존재하는지 PPID List를 조회한다</t>
    <phoneticPr fontId="2" type="noConversion"/>
  </si>
  <si>
    <t>추가된 PPID와 기존에 존재하던 PPID 모두 조회되어야 함</t>
    <phoneticPr fontId="2" type="noConversion"/>
  </si>
  <si>
    <t>3) 신규 생성한 PPID의 Recipe Body를 조회한다</t>
    <phoneticPr fontId="2" type="noConversion"/>
  </si>
  <si>
    <t>Formatted Process Program Request : 신규 생성한 PPID</t>
    <phoneticPr fontId="2" type="noConversion"/>
  </si>
  <si>
    <t>Recipe Body change</t>
    <phoneticPr fontId="2" type="noConversion"/>
  </si>
  <si>
    <t>1) 설비 화면에서 Recipe 1개를 추가 생성한다</t>
    <phoneticPr fontId="2" type="noConversion"/>
  </si>
  <si>
    <t>1) 설비 화면에서 신규 생성한 Recipe의 일부 Parameter를 수정한 후 저장한다</t>
    <phoneticPr fontId="2" type="noConversion"/>
  </si>
  <si>
    <t>수정한 Recipe Body와 보고된 값이 정확히 일치하는지 확인</t>
    <phoneticPr fontId="2" type="noConversion"/>
  </si>
  <si>
    <t>2) 수정한 Recipe Body가 정확히 저장되었는지 조회한다</t>
    <phoneticPr fontId="2" type="noConversion"/>
  </si>
  <si>
    <t>Formatted Process Program Request : Recipe Body를 수정한 PPID</t>
    <phoneticPr fontId="2" type="noConversion"/>
  </si>
  <si>
    <t>2) OSS File을 확보하여 Recipe Body List를 사전에 결정함</t>
    <phoneticPr fontId="2" type="noConversion"/>
  </si>
  <si>
    <t>Recipe Delete</t>
    <phoneticPr fontId="2" type="noConversion"/>
  </si>
  <si>
    <t>1) 설비 화면에서 신규 생성한 Recipe를 삭제한다</t>
    <phoneticPr fontId="2" type="noConversion"/>
  </si>
  <si>
    <t>삭제한 Recipe와 보고된 값이 정확히 일치하는지 확인</t>
    <phoneticPr fontId="2" type="noConversion"/>
  </si>
  <si>
    <t>2) 삭제한 Recipe가 설비 내에 존재하지 않는지 PPID List를 조회한다</t>
    <phoneticPr fontId="2" type="noConversion"/>
  </si>
  <si>
    <t>삭제한 PPID는 List에 조회되지 않아야 함</t>
    <phoneticPr fontId="2" type="noConversion"/>
  </si>
  <si>
    <t>Abnormal Test</t>
    <phoneticPr fontId="2" type="noConversion"/>
  </si>
  <si>
    <t>Running Recipe Body 변경</t>
    <phoneticPr fontId="2" type="noConversion"/>
  </si>
  <si>
    <t>출하 검수</t>
    <phoneticPr fontId="2" type="noConversion"/>
  </si>
  <si>
    <t>1) 사용하지 않는 PPID_TYPE으로 변경 요청</t>
    <phoneticPr fontId="2" type="noConversion"/>
  </si>
  <si>
    <t>2) 잘못된 EQPID을 사용하여 변경 요청</t>
    <phoneticPr fontId="2" type="noConversion"/>
  </si>
  <si>
    <t>ACKC7=7로 응답하여야 함</t>
    <phoneticPr fontId="2" type="noConversion"/>
  </si>
  <si>
    <t>Formatted Process Program Request : 설비에 저장되어 있지 않은 PPID</t>
    <phoneticPr fontId="2" type="noConversion"/>
  </si>
  <si>
    <t>ACKC7=1로 응답하여야 함</t>
    <phoneticPr fontId="2" type="noConversion"/>
  </si>
  <si>
    <t>Formatted Process Program Send : 설비에 설정된 값과 다른 EQPID</t>
    <phoneticPr fontId="2" type="noConversion"/>
  </si>
  <si>
    <t>Formatted Process Program Send : Host는 변경 권한 없음</t>
    <phoneticPr fontId="2" type="noConversion"/>
  </si>
  <si>
    <t>1) 임의의 PPID를 Running 상태로 만든다</t>
    <phoneticPr fontId="2" type="noConversion"/>
  </si>
  <si>
    <t>Running PPID Check</t>
    <phoneticPr fontId="2" type="noConversion"/>
  </si>
  <si>
    <t>실제 설비에서 구동 중인 PPID와 보고된 값이 동일하여야 함</t>
    <phoneticPr fontId="2" type="noConversion"/>
  </si>
  <si>
    <t>Current Running Equipment PPID Request : 정상 Case</t>
    <phoneticPr fontId="2" type="noConversion"/>
  </si>
  <si>
    <t>Current Running Equipment PPID Request  : PPID_TYPE=2</t>
    <phoneticPr fontId="2" type="noConversion"/>
  </si>
  <si>
    <t>Current Running Equipment PPID Request  : 설비에 설정된 값과 다른 EQPID</t>
    <phoneticPr fontId="2" type="noConversion"/>
  </si>
  <si>
    <t>S7F109</t>
    <phoneticPr fontId="2" type="noConversion"/>
  </si>
  <si>
    <t>S7F110</t>
    <phoneticPr fontId="2" type="noConversion"/>
  </si>
  <si>
    <t>Running PPID Change</t>
    <phoneticPr fontId="2" type="noConversion"/>
  </si>
  <si>
    <t>1) 설비에서 현재 Running 중인 PPID를 다른 PPID로 변경한다</t>
    <phoneticPr fontId="2" type="noConversion"/>
  </si>
  <si>
    <t>S6F11</t>
    <phoneticPr fontId="2" type="noConversion"/>
  </si>
  <si>
    <t>S6F12</t>
    <phoneticPr fontId="2" type="noConversion"/>
  </si>
  <si>
    <t>CEID=107 : PPID Change</t>
    <phoneticPr fontId="2" type="noConversion"/>
  </si>
  <si>
    <t>설비 화면에서 변경된 Running PPID와 보고된 PPID가 동일하여야 함</t>
    <phoneticPr fontId="2" type="noConversion"/>
  </si>
  <si>
    <t xml:space="preserve">Current Running Equipment PPID Request </t>
    <phoneticPr fontId="2" type="noConversion"/>
  </si>
  <si>
    <r>
      <t xml:space="preserve">Scenario Check List 4 - </t>
    </r>
    <r>
      <rPr>
        <b/>
        <sz val="11"/>
        <color rgb="FFFF0000"/>
        <rFont val="맑은 고딕"/>
        <family val="3"/>
        <charset val="129"/>
        <scheme val="minor"/>
      </rPr>
      <t>ECM</t>
    </r>
    <phoneticPr fontId="2" type="noConversion"/>
  </si>
  <si>
    <t>1) 각 EC는 설비가 정상 동작할 수 있는 값으로 사전에 설정되어 있어야 함</t>
    <phoneticPr fontId="2" type="noConversion"/>
  </si>
  <si>
    <t>EC List Check</t>
    <phoneticPr fontId="2" type="noConversion"/>
  </si>
  <si>
    <t>설비 화면에서 조회되는 List/값이 보고된 값과 일치하여야 함</t>
    <phoneticPr fontId="2" type="noConversion"/>
  </si>
  <si>
    <t>EC 항목은 OSS 제출 항목과 동일하여야 함</t>
    <phoneticPr fontId="2" type="noConversion"/>
  </si>
  <si>
    <t>2) 특정 EC를 조회한다</t>
    <phoneticPr fontId="2" type="noConversion"/>
  </si>
  <si>
    <t>1) 전체 EC를 조회한다</t>
    <phoneticPr fontId="2" type="noConversion"/>
  </si>
  <si>
    <t>※ Module 설비는 EC Host 변경을 허용하지 않음</t>
    <phoneticPr fontId="2" type="noConversion"/>
  </si>
  <si>
    <t>S2F15</t>
    <phoneticPr fontId="2" type="noConversion"/>
  </si>
  <si>
    <t>S2F16</t>
    <phoneticPr fontId="2" type="noConversion"/>
  </si>
  <si>
    <t>New Equipment Constant Send  : 설비에서 관리하는 EC로 정상 설정하여 전송</t>
    <phoneticPr fontId="2" type="noConversion"/>
  </si>
  <si>
    <t>Ln=0로 보고하여야 함 (또는 S9F5로 응답)</t>
    <phoneticPr fontId="2" type="noConversion"/>
  </si>
  <si>
    <t>EC Change By Host (NAK)</t>
    <phoneticPr fontId="2" type="noConversion"/>
  </si>
  <si>
    <r>
      <t xml:space="preserve">Scenario Check List 5 - </t>
    </r>
    <r>
      <rPr>
        <b/>
        <sz val="11"/>
        <color rgb="FFFF0000"/>
        <rFont val="맑은 고딕"/>
        <family val="3"/>
        <charset val="129"/>
        <scheme val="minor"/>
      </rPr>
      <t>FDC</t>
    </r>
    <phoneticPr fontId="2" type="noConversion"/>
  </si>
  <si>
    <t>2) OSS File을 확보하여 EC List를 사전에 결정함</t>
    <phoneticPr fontId="2" type="noConversion"/>
  </si>
  <si>
    <t>1) OSS File을 확보하여 SV List를 사전에 결정함</t>
    <phoneticPr fontId="2" type="noConversion"/>
  </si>
  <si>
    <t>1) 각 SV 별 Sensor Input, 내부 관리, Melsec Output Memory Address 정보를</t>
    <phoneticPr fontId="2" type="noConversion"/>
  </si>
  <si>
    <t xml:space="preserve">    한눈에 볼 수 있도록 표 형식의 Monitoring 화면을 제공하여야 함</t>
    <phoneticPr fontId="2" type="noConversion"/>
  </si>
  <si>
    <t>2) 각 SV 별 Sensor Input, 내부 관리, Melsec Output Memory는 동일한 값을</t>
    <phoneticPr fontId="2" type="noConversion"/>
  </si>
  <si>
    <t xml:space="preserve">    유지하여야 함</t>
    <phoneticPr fontId="2" type="noConversion"/>
  </si>
  <si>
    <t>3) Monitoring 화면의 각 SV 별 Data가 유효한 값인지 판단하여야 함 (SDC 설비 Eng'r)</t>
    <phoneticPr fontId="2" type="noConversion"/>
  </si>
  <si>
    <t>SV List Check</t>
    <phoneticPr fontId="2" type="noConversion"/>
  </si>
  <si>
    <t>1) 설비 내 전체 SV List를 조회한다</t>
    <phoneticPr fontId="2" type="noConversion"/>
  </si>
  <si>
    <t>Message 내의 SV List와 Name이 아래 두가지 항목과 일치하여야 함</t>
    <phoneticPr fontId="2" type="noConversion"/>
  </si>
  <si>
    <t>OSS (Online Spec Summary) File의 SV List, Name</t>
    <phoneticPr fontId="2" type="noConversion"/>
  </si>
  <si>
    <t>SV Monitoring View (Touch)</t>
    <phoneticPr fontId="2" type="noConversion"/>
  </si>
  <si>
    <t>설비 화면 (Touch)의 SV Monitoring 화면의 SV List, Name</t>
    <phoneticPr fontId="2" type="noConversion"/>
  </si>
  <si>
    <t>2) 설비에서 관리하는 SV 중 일부 List만 조회한다</t>
    <phoneticPr fontId="2" type="noConversion"/>
  </si>
  <si>
    <t>Status Variable Name List Request : All (Ln=0)</t>
    <phoneticPr fontId="2" type="noConversion"/>
  </si>
  <si>
    <t>Status Variable Name List Request : 특정 SV List</t>
    <phoneticPr fontId="2" type="noConversion"/>
  </si>
  <si>
    <t>1) 설비 내 전체 Trace를 조기화 한다</t>
    <phoneticPr fontId="2" type="noConversion"/>
  </si>
  <si>
    <t>이후 S6F1 발생 없어야 함</t>
    <phoneticPr fontId="2" type="noConversion"/>
  </si>
  <si>
    <t>Trace Setting (Single SV)</t>
    <phoneticPr fontId="2" type="noConversion"/>
  </si>
  <si>
    <t>2) SV 1개에 대해 Trace를 Set 한다</t>
    <phoneticPr fontId="2" type="noConversion"/>
  </si>
  <si>
    <t xml:space="preserve">    - TRID=1</t>
    <phoneticPr fontId="2" type="noConversion"/>
  </si>
  <si>
    <t xml:space="preserve">    - TOTSMP=0</t>
    <phoneticPr fontId="2" type="noConversion"/>
  </si>
  <si>
    <t xml:space="preserve">    - REPGSZ=1</t>
    <phoneticPr fontId="2" type="noConversion"/>
  </si>
  <si>
    <t xml:space="preserve">    - SV 1개</t>
    <phoneticPr fontId="2" type="noConversion"/>
  </si>
  <si>
    <t>Trace Initialize Send : 전체 TRID Reset (TRID=0, Ln=0)</t>
    <phoneticPr fontId="2" type="noConversion"/>
  </si>
  <si>
    <t>Trace Initialize Send</t>
    <phoneticPr fontId="2" type="noConversion"/>
  </si>
  <si>
    <t>S2F23에 설정한 보고 기준과 동일한지 확인</t>
    <phoneticPr fontId="2" type="noConversion"/>
  </si>
  <si>
    <t>보고되는 SV가 정상 범위에 있는지 확인 (설비 Eng'r)</t>
    <phoneticPr fontId="2" type="noConversion"/>
  </si>
  <si>
    <t>3) TRID 1번 Trace를 Reset 한다</t>
    <phoneticPr fontId="2" type="noConversion"/>
  </si>
  <si>
    <t xml:space="preserve">    - SV 0개</t>
    <phoneticPr fontId="2" type="noConversion"/>
  </si>
  <si>
    <t>1) 설비에서 관리하지 않는 SV로 Trace Set</t>
    <phoneticPr fontId="2" type="noConversion"/>
  </si>
  <si>
    <t>TIAACK=2 로 응답하여야 함</t>
    <phoneticPr fontId="2" type="noConversion"/>
  </si>
  <si>
    <t xml:space="preserve">    - SV 1개 (설비에서 관리하지 않는 SV)</t>
    <phoneticPr fontId="2" type="noConversion"/>
  </si>
  <si>
    <t>S6F1 발생 없어야 함</t>
    <phoneticPr fontId="2" type="noConversion"/>
  </si>
  <si>
    <t>2) 설비에서 대응할 수 없는 DSPER로 Trace Set</t>
    <phoneticPr fontId="2" type="noConversion"/>
  </si>
  <si>
    <t xml:space="preserve">    - TOTSMP=0</t>
    <phoneticPr fontId="2" type="noConversion"/>
  </si>
  <si>
    <t xml:space="preserve">    - SV 1개</t>
    <phoneticPr fontId="2" type="noConversion"/>
  </si>
  <si>
    <t>3) 설비에서 대응할 수 없는 상황에 Trace Set (Optional)</t>
    <phoneticPr fontId="2" type="noConversion"/>
  </si>
  <si>
    <t>Trace Initialize Send : 설비에서 Trace Set 불가능한 상황 (Error 등)</t>
    <phoneticPr fontId="2" type="noConversion"/>
  </si>
  <si>
    <t>S1F3</t>
    <phoneticPr fontId="2" type="noConversion"/>
  </si>
  <si>
    <t>S1F4</t>
    <phoneticPr fontId="2" type="noConversion"/>
  </si>
  <si>
    <t>Trace Setting (Multi SV)</t>
    <phoneticPr fontId="2" type="noConversion"/>
  </si>
  <si>
    <t>1) SV 5개에 대해 Trace를 Set 한다</t>
    <phoneticPr fontId="2" type="noConversion"/>
  </si>
  <si>
    <t xml:space="preserve">    - SV 5개</t>
    <phoneticPr fontId="2" type="noConversion"/>
  </si>
  <si>
    <t>2) TRID 1번 Trace를 Reset 한다</t>
    <phoneticPr fontId="2" type="noConversion"/>
  </si>
  <si>
    <t>1) 설비에서 관리하지 않는 SV 포함하여 Trace Set</t>
    <phoneticPr fontId="2" type="noConversion"/>
  </si>
  <si>
    <t xml:space="preserve">    - SV 5개 (설비에서 관리하지 않는 SV 1개 포함)</t>
    <phoneticPr fontId="2" type="noConversion"/>
  </si>
  <si>
    <t>Trace Setting (REPGSZ)</t>
    <phoneticPr fontId="2" type="noConversion"/>
  </si>
  <si>
    <t>1) SV 5개에 대해 Trace를 Set 한다 (Trace 5Set 묶어서 보고)</t>
    <phoneticPr fontId="2" type="noConversion"/>
  </si>
  <si>
    <t xml:space="preserve">    - REPGSZ=5</t>
    <phoneticPr fontId="2" type="noConversion"/>
  </si>
  <si>
    <t>Trace Setting (Multi TRID)</t>
    <phoneticPr fontId="2" type="noConversion"/>
  </si>
  <si>
    <t xml:space="preserve">    - REPGSZ=1</t>
    <phoneticPr fontId="2" type="noConversion"/>
  </si>
  <si>
    <t xml:space="preserve">    - TRID=2</t>
    <phoneticPr fontId="2" type="noConversion"/>
  </si>
  <si>
    <t xml:space="preserve">    - SV 3개</t>
    <phoneticPr fontId="2" type="noConversion"/>
  </si>
  <si>
    <t>1) SV 5개에 대해 Trace를 Set 한다 (TRID=1)</t>
    <phoneticPr fontId="2" type="noConversion"/>
  </si>
  <si>
    <t>2) SV 3개에 대해 다른 Trace를 Set 한다  (TRID=2)</t>
    <phoneticPr fontId="2" type="noConversion"/>
  </si>
  <si>
    <t xml:space="preserve">    - TRID=3</t>
    <phoneticPr fontId="2" type="noConversion"/>
  </si>
  <si>
    <t xml:space="preserve">    - SV 2개</t>
    <phoneticPr fontId="2" type="noConversion"/>
  </si>
  <si>
    <t>3) SV 2개에 대해 다른 Trace를 Set 한다  (TRID=3)</t>
    <phoneticPr fontId="2" type="noConversion"/>
  </si>
  <si>
    <t>4) 일정 시간 동안 모든 Trace가 정상 보고되는지 확인한다</t>
    <phoneticPr fontId="2" type="noConversion"/>
  </si>
  <si>
    <t>5) TRID=3 Trace만 Reset 한다</t>
    <phoneticPr fontId="2" type="noConversion"/>
  </si>
  <si>
    <t>6) TRID=1, 2 Trace는 정상 보고되는지 확인한다</t>
    <phoneticPr fontId="2" type="noConversion"/>
  </si>
  <si>
    <t>7) 전체 TRID를 Reset 한다</t>
    <phoneticPr fontId="2" type="noConversion"/>
  </si>
  <si>
    <r>
      <t xml:space="preserve">Scenario Check List 6 - </t>
    </r>
    <r>
      <rPr>
        <b/>
        <sz val="11"/>
        <color rgb="FFFF0000"/>
        <rFont val="맑은 고딕"/>
        <family val="3"/>
        <charset val="129"/>
        <scheme val="minor"/>
      </rPr>
      <t>Alarm</t>
    </r>
    <phoneticPr fontId="2" type="noConversion"/>
  </si>
  <si>
    <t>1) 설비를 조작하여 경 Alarm 1개를 발생 시킨다</t>
    <phoneticPr fontId="2" type="noConversion"/>
  </si>
  <si>
    <t>Light Alarm Set / Reset</t>
    <phoneticPr fontId="2" type="noConversion"/>
  </si>
  <si>
    <t>S5F1</t>
    <phoneticPr fontId="2" type="noConversion"/>
  </si>
  <si>
    <t>S5F2</t>
    <phoneticPr fontId="2" type="noConversion"/>
  </si>
  <si>
    <t>Alarm Report Send</t>
    <phoneticPr fontId="2" type="noConversion"/>
  </si>
  <si>
    <t>Alarm Report Aknowledge</t>
    <phoneticPr fontId="2" type="noConversion"/>
  </si>
  <si>
    <t>설비 화면에 발생한 Alarm 정보와 보고된 내용이 일치하는지 확인</t>
    <phoneticPr fontId="2" type="noConversion"/>
  </si>
  <si>
    <t>경 Alarm이므로 설비 상태는 변경되면 안 됨</t>
    <phoneticPr fontId="2" type="noConversion"/>
  </si>
  <si>
    <t>2) 설비 화면에서 경 Alarm을 해제한다</t>
    <phoneticPr fontId="2" type="noConversion"/>
  </si>
  <si>
    <t>Heavy Alarm Set / Reset</t>
    <phoneticPr fontId="2" type="noConversion"/>
  </si>
  <si>
    <t>1) 설비를 조작하여 중 Alarm 1개를 발생 시킨다</t>
    <phoneticPr fontId="2" type="noConversion"/>
  </si>
  <si>
    <t>S6F11</t>
    <phoneticPr fontId="2" type="noConversion"/>
  </si>
  <si>
    <t>S6F12</t>
    <phoneticPr fontId="2" type="noConversion"/>
  </si>
  <si>
    <t>CEID=101 : Equipment Status Change</t>
    <phoneticPr fontId="2" type="noConversion"/>
  </si>
  <si>
    <t>설비 각 State 및 설비 Down을 유발한 Alarm 정보 확인</t>
    <phoneticPr fontId="2" type="noConversion"/>
  </si>
  <si>
    <t>2) 설비 화면에서 중 Alarm을 해제한다</t>
    <phoneticPr fontId="2" type="noConversion"/>
  </si>
  <si>
    <t>3) 설비를 조작하여 재가동 상태로 만든다</t>
    <phoneticPr fontId="2" type="noConversion"/>
  </si>
  <si>
    <t>설비 각 State 정보 확인</t>
    <phoneticPr fontId="2" type="noConversion"/>
  </si>
  <si>
    <t>※ 중 Alarm 발생으로 인한 설비 상태 변경은 본 Chapter에서 관여하지 않는다</t>
    <phoneticPr fontId="2" type="noConversion"/>
  </si>
  <si>
    <t>Multi Alarm Set</t>
    <phoneticPr fontId="2" type="noConversion"/>
  </si>
  <si>
    <t>1) 설비를 조작하여 첫번째 Alarm을 발생시킨다</t>
    <phoneticPr fontId="2" type="noConversion"/>
  </si>
  <si>
    <t>2) 설비를 조작하여 두번째 Alarm을 발생시킨다</t>
    <phoneticPr fontId="2" type="noConversion"/>
  </si>
  <si>
    <t>3) 설비를 조작하여 세번째 Alarm을 발생시킨다</t>
    <phoneticPr fontId="2" type="noConversion"/>
  </si>
  <si>
    <t>Current Alarm Check</t>
    <phoneticPr fontId="2" type="noConversion"/>
  </si>
  <si>
    <t>S5F103</t>
    <phoneticPr fontId="2" type="noConversion"/>
  </si>
  <si>
    <t>S5F104</t>
    <phoneticPr fontId="2" type="noConversion"/>
  </si>
  <si>
    <t>Current Alarm List Request : 정상 EQPID 사용</t>
    <phoneticPr fontId="2" type="noConversion"/>
  </si>
  <si>
    <t>현재 설비에 발생 중인 Alarm 3개를 모두 보고하여야 함</t>
    <phoneticPr fontId="2" type="noConversion"/>
  </si>
  <si>
    <t>2) 첫번째, 두번째 Alarm을 해제한다</t>
    <phoneticPr fontId="2" type="noConversion"/>
  </si>
  <si>
    <t>Alarm Report Send : 해제</t>
    <phoneticPr fontId="2" type="noConversion"/>
  </si>
  <si>
    <t>Alarm Report Send : 해제</t>
    <phoneticPr fontId="2" type="noConversion"/>
  </si>
  <si>
    <t>3) 설비에 남아있는 Alarm List를 조회한다</t>
    <phoneticPr fontId="2" type="noConversion"/>
  </si>
  <si>
    <t>1) 설비에 발생 중인 Alarm을 조회한다</t>
    <phoneticPr fontId="2" type="noConversion"/>
  </si>
  <si>
    <t>현재 설비에 발생 중인 Alarm 1개만 보고하여야 함</t>
    <phoneticPr fontId="2" type="noConversion"/>
  </si>
  <si>
    <t>4) 비정상 EQPID로 설비에 발생 중인 Alarm을 조회한다</t>
    <phoneticPr fontId="2" type="noConversion"/>
  </si>
  <si>
    <t>Current Alarm List Request : 비정상 EQPID 사용</t>
    <phoneticPr fontId="2" type="noConversion"/>
  </si>
  <si>
    <t>5) 설비에 남아있는 마지막 Alarm을 해제한다</t>
    <phoneticPr fontId="2" type="noConversion"/>
  </si>
  <si>
    <t>6) Alarm List를 조회한다</t>
    <phoneticPr fontId="2" type="noConversion"/>
  </si>
  <si>
    <t>Current Alarm List Request : 정상 EQPID 사용</t>
    <phoneticPr fontId="2" type="noConversion"/>
  </si>
  <si>
    <t>출하 검수</t>
    <phoneticPr fontId="2" type="noConversion"/>
  </si>
  <si>
    <t>출하 검수</t>
    <phoneticPr fontId="2" type="noConversion"/>
  </si>
  <si>
    <t>출하 검수</t>
    <phoneticPr fontId="2" type="noConversion"/>
  </si>
  <si>
    <t>FAB ID Reading</t>
    <phoneticPr fontId="2" type="noConversion"/>
  </si>
  <si>
    <t>정합성 Check</t>
    <phoneticPr fontId="2" type="noConversion"/>
  </si>
  <si>
    <t>UV Marking Reading</t>
    <phoneticPr fontId="2" type="noConversion"/>
  </si>
  <si>
    <t>Cell Process Complete</t>
    <phoneticPr fontId="2" type="noConversion"/>
  </si>
  <si>
    <t>상류설비 또는 Host로 부터 받은 Data가 이상 없이 보고되어야 함</t>
    <phoneticPr fontId="2" type="noConversion"/>
  </si>
  <si>
    <t>Judgement 값이 사전 협의된 대로 반영되어야 함</t>
    <phoneticPr fontId="2" type="noConversion"/>
  </si>
  <si>
    <t>Cell Process End</t>
    <phoneticPr fontId="2" type="noConversion"/>
  </si>
  <si>
    <t>CEID=402 : Cell Process Complete</t>
    <phoneticPr fontId="2" type="noConversion"/>
  </si>
  <si>
    <t>CEID=406 : Cell Process Complete</t>
    <phoneticPr fontId="2" type="noConversion"/>
  </si>
  <si>
    <t>출하 검수</t>
  </si>
  <si>
    <t>초기화 : Normal, Idle</t>
    <phoneticPr fontId="2" type="noConversion"/>
  </si>
  <si>
    <t>S2F41</t>
    <phoneticPr fontId="2" type="noConversion"/>
  </si>
  <si>
    <t>S2F42</t>
    <phoneticPr fontId="2" type="noConversion"/>
  </si>
  <si>
    <t>EQP Pause</t>
    <phoneticPr fontId="2" type="noConversion"/>
  </si>
  <si>
    <t>EQP Running</t>
    <phoneticPr fontId="2" type="noConversion"/>
  </si>
  <si>
    <r>
      <t xml:space="preserve">Scenario Check List 7 - </t>
    </r>
    <r>
      <rPr>
        <b/>
        <sz val="11"/>
        <color rgb="FFFF0000"/>
        <rFont val="맑은 고딕"/>
        <family val="3"/>
        <charset val="129"/>
        <scheme val="minor"/>
      </rPr>
      <t>EQP State</t>
    </r>
    <phoneticPr fontId="2" type="noConversion"/>
  </si>
  <si>
    <r>
      <t xml:space="preserve">Scenario Check List 8 - </t>
    </r>
    <r>
      <rPr>
        <b/>
        <sz val="11"/>
        <color rgb="FFFF0000"/>
        <rFont val="맑은 고딕"/>
        <family val="3"/>
        <charset val="129"/>
        <scheme val="minor"/>
      </rPr>
      <t>Cell Tracking</t>
    </r>
    <phoneticPr fontId="2" type="noConversion"/>
  </si>
  <si>
    <t>Cell Information Request</t>
    <phoneticPr fontId="2" type="noConversion"/>
  </si>
  <si>
    <t>S6F207</t>
    <phoneticPr fontId="2" type="noConversion"/>
  </si>
  <si>
    <t>S2F103</t>
    <phoneticPr fontId="2" type="noConversion"/>
  </si>
  <si>
    <t>APN Process Start</t>
    <phoneticPr fontId="2" type="noConversion"/>
  </si>
  <si>
    <t>CEID=412 : APN Process Complete</t>
    <phoneticPr fontId="2" type="noConversion"/>
  </si>
  <si>
    <t>Operator Call</t>
    <phoneticPr fontId="2" type="noConversion"/>
  </si>
  <si>
    <t>RCMD=1 : Operator Call</t>
    <phoneticPr fontId="2" type="noConversion"/>
  </si>
  <si>
    <t>S6F11</t>
    <phoneticPr fontId="2" type="noConversion"/>
  </si>
  <si>
    <t>1) 설비로 임의의 첫번째 Operator Call Message를 전송한다</t>
    <phoneticPr fontId="2" type="noConversion"/>
  </si>
  <si>
    <t>2) 설비로 임의의 두번째 Operator Call Message를 전송한다</t>
    <phoneticPr fontId="2" type="noConversion"/>
  </si>
  <si>
    <t>3) Engineer가 OP Call Confirn 버튼을 누른다</t>
    <phoneticPr fontId="2" type="noConversion"/>
  </si>
  <si>
    <t>S6F12</t>
    <phoneticPr fontId="2" type="noConversion"/>
  </si>
  <si>
    <t>Terminal Message</t>
    <phoneticPr fontId="2" type="noConversion"/>
  </si>
  <si>
    <t>1) 설비로 임의의 첫번째 Terminal Message를 전송한다</t>
    <phoneticPr fontId="2" type="noConversion"/>
  </si>
  <si>
    <t>S10F5</t>
    <phoneticPr fontId="2" type="noConversion"/>
  </si>
  <si>
    <t>Terminal Display, TID=0</t>
    <phoneticPr fontId="2" type="noConversion"/>
  </si>
  <si>
    <t>전송한 Message가 정확히 Display되는지 확인</t>
    <phoneticPr fontId="2" type="noConversion"/>
  </si>
  <si>
    <t>1) 설비로 임의의 두번째 Terminal Message를 전송한다</t>
    <phoneticPr fontId="2" type="noConversion"/>
  </si>
  <si>
    <t>S10F6</t>
    <phoneticPr fontId="2" type="noConversion"/>
  </si>
  <si>
    <t>Terminal Message 이력이 Listup 되는지 확임</t>
    <phoneticPr fontId="2" type="noConversion"/>
  </si>
  <si>
    <t>전송한 Message가 정확히 Display 되는지 확인</t>
    <phoneticPr fontId="2" type="noConversion"/>
  </si>
  <si>
    <r>
      <t xml:space="preserve">Scenario Check List 9 - </t>
    </r>
    <r>
      <rPr>
        <b/>
        <sz val="11"/>
        <color rgb="FFFF0000"/>
        <rFont val="맑은 고딕"/>
        <family val="3"/>
        <charset val="129"/>
        <scheme val="minor"/>
      </rPr>
      <t>Material</t>
    </r>
    <phoneticPr fontId="2" type="noConversion"/>
  </si>
  <si>
    <t>Material Kitting</t>
    <phoneticPr fontId="2" type="noConversion"/>
  </si>
  <si>
    <t>CEID=221 : Material Kitting Request</t>
    <phoneticPr fontId="2" type="noConversion"/>
  </si>
  <si>
    <t>S3F105</t>
    <phoneticPr fontId="2" type="noConversion"/>
  </si>
  <si>
    <t>S3F106</t>
    <phoneticPr fontId="2" type="noConversion"/>
  </si>
  <si>
    <t xml:space="preserve">    - MATERIALTYPE : 자재 종류</t>
    <phoneticPr fontId="2" type="noConversion"/>
  </si>
  <si>
    <t>Material Consume Start</t>
    <phoneticPr fontId="2" type="noConversion"/>
  </si>
  <si>
    <t>Material Consume End</t>
    <phoneticPr fontId="2" type="noConversion"/>
  </si>
  <si>
    <t>Material Assemble</t>
    <phoneticPr fontId="2" type="noConversion"/>
  </si>
  <si>
    <t>Material NG</t>
    <phoneticPr fontId="2" type="noConversion"/>
  </si>
  <si>
    <t>Material Warning</t>
    <phoneticPr fontId="2" type="noConversion"/>
  </si>
  <si>
    <t>1) 설비에 남아있는 자재 수량이 설비에서 Parameter로 관리하는 안전 수량 이하로</t>
    <phoneticPr fontId="2" type="noConversion"/>
  </si>
  <si>
    <r>
      <t xml:space="preserve">Scenario Check List 10 - </t>
    </r>
    <r>
      <rPr>
        <sz val="11"/>
        <color rgb="FFFF0000"/>
        <rFont val="맑은 고딕"/>
        <family val="3"/>
        <charset val="129"/>
        <scheme val="minor"/>
      </rPr>
      <t>APC</t>
    </r>
    <phoneticPr fontId="2" type="noConversion"/>
  </si>
  <si>
    <t>1) 설비에서 지원하는 APC Parameter Listup 및 현재값 육안 확인</t>
    <phoneticPr fontId="2" type="noConversion"/>
  </si>
  <si>
    <t>S16F101</t>
    <phoneticPr fontId="2" type="noConversion"/>
  </si>
  <si>
    <t>S16F102</t>
    <phoneticPr fontId="2" type="noConversion"/>
  </si>
  <si>
    <t>Current Process Control Data Request</t>
    <phoneticPr fontId="2" type="noConversion"/>
  </si>
  <si>
    <t>1) 현재 APC Parameter들이 어떤 값으로 설정되어 있는지 확인한다</t>
    <phoneticPr fontId="2" type="noConversion"/>
  </si>
  <si>
    <t>E_PARM_NAME / VALUE는 Don't Care</t>
    <phoneticPr fontId="2" type="noConversion"/>
  </si>
  <si>
    <t>A_PARM_NAME / VALUE가 정확히 보고되는지 확인 (설비 화면 Recipe 값과 비교)</t>
    <phoneticPr fontId="2" type="noConversion"/>
  </si>
  <si>
    <t>1) 잘못된 EQPID로 조회</t>
    <phoneticPr fontId="2" type="noConversion"/>
  </si>
  <si>
    <t>Current Process Control Data Request (설비 EQPID와 다른 값)</t>
    <phoneticPr fontId="2" type="noConversion"/>
  </si>
  <si>
    <t>TMACK=13, Ln=0 으로 응답</t>
    <phoneticPr fontId="2" type="noConversion"/>
  </si>
  <si>
    <t>S16F103</t>
    <phoneticPr fontId="2" type="noConversion"/>
  </si>
  <si>
    <t>S16F104</t>
    <phoneticPr fontId="2" type="noConversion"/>
  </si>
  <si>
    <t>1) APC Parameter를 변경 가능한 값으로 변경 명령을 전송한다</t>
    <phoneticPr fontId="2" type="noConversion"/>
  </si>
  <si>
    <t>1) APC Parameter의 허용 범위를 사전에 파악한다</t>
    <phoneticPr fontId="2" type="noConversion"/>
  </si>
  <si>
    <t>2) 설비는 해당 Recipe Body 중 APC Parameter를 수정/저장한다</t>
    <phoneticPr fontId="2" type="noConversion"/>
  </si>
  <si>
    <t>APC Parameter 변경 요청한 값과 보고된 값이 정확히 일치하는지 확인</t>
    <phoneticPr fontId="2" type="noConversion"/>
  </si>
  <si>
    <t>APC Full Parameter를 전부 보고하여야 함</t>
    <phoneticPr fontId="2" type="noConversion"/>
  </si>
  <si>
    <t>Control Parameter Check</t>
    <phoneticPr fontId="2" type="noConversion"/>
  </si>
  <si>
    <t>1) 변경 요청한 APC Parameter들이 정확히 반영되었는지 확인한다</t>
    <phoneticPr fontId="2" type="noConversion"/>
  </si>
  <si>
    <t>S7F106</t>
    <phoneticPr fontId="2" type="noConversion"/>
  </si>
  <si>
    <t>Process Control Data Change Reply</t>
    <phoneticPr fontId="2" type="noConversion"/>
  </si>
  <si>
    <t>1) 변경된 APC Parameter로 Cell 2매 투입한다</t>
    <phoneticPr fontId="2" type="noConversion"/>
  </si>
  <si>
    <t>Process Control Result</t>
    <phoneticPr fontId="2" type="noConversion"/>
  </si>
  <si>
    <t>S16F107</t>
    <phoneticPr fontId="2" type="noConversion"/>
  </si>
  <si>
    <t>2) APC Parameter를 변경 후 첫 Cell 공정 진행 완료 후 보고한다</t>
    <phoneticPr fontId="2" type="noConversion"/>
  </si>
  <si>
    <t>Process Control Result Report</t>
    <phoneticPr fontId="2" type="noConversion"/>
  </si>
  <si>
    <t>RESULT=0, APC Parameter 값 확인</t>
    <phoneticPr fontId="2" type="noConversion"/>
  </si>
  <si>
    <t>Process Control Result Report Acknowledge</t>
    <phoneticPr fontId="2" type="noConversion"/>
  </si>
  <si>
    <t>Data Collection Check</t>
    <phoneticPr fontId="2" type="noConversion"/>
  </si>
  <si>
    <t>APC Parameter 변경 후 최초 1매 진행 후에만 발생하여야 함</t>
    <phoneticPr fontId="2" type="noConversion"/>
  </si>
  <si>
    <t>APN Process Complete</t>
    <phoneticPr fontId="2" type="noConversion"/>
  </si>
  <si>
    <r>
      <t>Scenario Check List 11 -</t>
    </r>
    <r>
      <rPr>
        <b/>
        <sz val="11"/>
        <color rgb="FFFF0000"/>
        <rFont val="맑은 고딕"/>
        <family val="3"/>
        <charset val="129"/>
        <scheme val="minor"/>
      </rPr>
      <t xml:space="preserve"> Operator Call</t>
    </r>
    <phoneticPr fontId="2" type="noConversion"/>
  </si>
  <si>
    <t>S6F208</t>
    <phoneticPr fontId="2" type="noConversion"/>
  </si>
  <si>
    <t>S2F104</t>
    <phoneticPr fontId="2" type="noConversion"/>
  </si>
  <si>
    <t>S6F11</t>
    <phoneticPr fontId="2" type="noConversion"/>
  </si>
  <si>
    <t xml:space="preserve">    - Connection Port : 8000</t>
    <phoneticPr fontId="2" type="noConversion"/>
  </si>
  <si>
    <t>Timeout Check</t>
    <phoneticPr fontId="2" type="noConversion"/>
  </si>
  <si>
    <t xml:space="preserve">    - DSPER=001000</t>
    <phoneticPr fontId="2" type="noConversion"/>
  </si>
  <si>
    <t xml:space="preserve">    - DSPER=001000</t>
    <phoneticPr fontId="2" type="noConversion"/>
  </si>
  <si>
    <t xml:space="preserve">    - DSPER=001000</t>
    <phoneticPr fontId="2" type="noConversion"/>
  </si>
  <si>
    <t>S16F105</t>
    <phoneticPr fontId="2" type="noConversion"/>
  </si>
  <si>
    <t>S16F108</t>
    <phoneticPr fontId="2" type="noConversion"/>
  </si>
  <si>
    <t>ACKC7=9로 응답하여야 함</t>
    <phoneticPr fontId="2" type="noConversion"/>
  </si>
  <si>
    <t>S6F201</t>
    <phoneticPr fontId="2" type="noConversion"/>
  </si>
  <si>
    <t>S6F202</t>
    <phoneticPr fontId="2" type="noConversion"/>
  </si>
  <si>
    <t>Parameter Manual Change</t>
    <phoneticPr fontId="2" type="noConversion"/>
  </si>
  <si>
    <t>2) 설비의 APC Mode를 ON으로 설정한다</t>
    <phoneticPr fontId="2" type="noConversion"/>
  </si>
  <si>
    <t>1) Recipe Body 중 APC Parameter를 수동 변경 시도한다</t>
    <phoneticPr fontId="2" type="noConversion"/>
  </si>
  <si>
    <t xml:space="preserve">    → APC Mode = ON 일때는 APC Parameter 변경할 수 없음</t>
    <phoneticPr fontId="2" type="noConversion"/>
  </si>
  <si>
    <t>2) APC Mode를 OFF로 변경한다</t>
    <phoneticPr fontId="2" type="noConversion"/>
  </si>
  <si>
    <t>3) Recipe Body 중 APC Parameter를 변경한 후 저장한다</t>
    <phoneticPr fontId="2" type="noConversion"/>
  </si>
  <si>
    <t>APC Parameter 수동 변경한 값과 보고된 값이 정확히 일치하는지 확인</t>
    <phoneticPr fontId="2" type="noConversion"/>
  </si>
  <si>
    <t>Process Control Data Change Report (MODE=1)</t>
    <phoneticPr fontId="2" type="noConversion"/>
  </si>
  <si>
    <t>APC Parameter 변경한 값과 보고된 값이 정확히 일치하는지 확인</t>
    <phoneticPr fontId="2" type="noConversion"/>
  </si>
  <si>
    <t>1) Cell이 해당 Module에서 배출 완료한 시점 (PIO Send Complete)</t>
    <phoneticPr fontId="2" type="noConversion"/>
  </si>
  <si>
    <r>
      <t xml:space="preserve">Dcoll (DV) Data 정합성 확인하여야 함 </t>
    </r>
    <r>
      <rPr>
        <sz val="9"/>
        <color rgb="FFFF0000"/>
        <rFont val="맑은 고딕"/>
        <family val="3"/>
        <charset val="129"/>
        <scheme val="minor"/>
      </rPr>
      <t>→ APC Parameter 확인</t>
    </r>
    <phoneticPr fontId="2" type="noConversion"/>
  </si>
  <si>
    <r>
      <t xml:space="preserve">Dcoll (DV) Data 정합성 확인하여야 함 </t>
    </r>
    <r>
      <rPr>
        <sz val="9"/>
        <color rgb="FFFF0000"/>
        <rFont val="맑은 고딕"/>
        <family val="3"/>
        <charset val="129"/>
        <scheme val="minor"/>
      </rPr>
      <t>→ APC Parameter 확인</t>
    </r>
    <phoneticPr fontId="2" type="noConversion"/>
  </si>
  <si>
    <t>TMACK=22 로 응답하여야 함</t>
    <phoneticPr fontId="2" type="noConversion"/>
  </si>
  <si>
    <t>1) Data List가 없는 Case (Ln=0)</t>
    <phoneticPr fontId="2" type="noConversion"/>
  </si>
  <si>
    <t>2) Data List가 없는 Case (La=0)</t>
    <phoneticPr fontId="2" type="noConversion"/>
  </si>
  <si>
    <t>3) Data List가 없는 Case (Lb=0)</t>
    <phoneticPr fontId="2" type="noConversion"/>
  </si>
  <si>
    <t>4) 잘못된 EQPID Case</t>
    <phoneticPr fontId="2" type="noConversion"/>
  </si>
  <si>
    <t>Current Process Control Data Request (잘못된 EQPID)</t>
    <phoneticPr fontId="2" type="noConversion"/>
  </si>
  <si>
    <t>5) 잘못된 Module ID Case</t>
    <phoneticPr fontId="2" type="noConversion"/>
  </si>
  <si>
    <t>Current Process Control Data Request (잘못된 Module ID)</t>
    <phoneticPr fontId="2" type="noConversion"/>
  </si>
  <si>
    <t>TMACK=23 로 응답하여야 함</t>
    <phoneticPr fontId="2" type="noConversion"/>
  </si>
  <si>
    <t>6) 잘못된 PPID TYPE Case</t>
    <phoneticPr fontId="2" type="noConversion"/>
  </si>
  <si>
    <t>Current Process Control Data Request (잘못된 PPID TYPE)</t>
    <phoneticPr fontId="2" type="noConversion"/>
  </si>
  <si>
    <t>TMACK=27 로 응답하여야 함</t>
    <phoneticPr fontId="2" type="noConversion"/>
  </si>
  <si>
    <t>7) 잘못된 APC Parameter (Recipe Body) Name Case</t>
    <phoneticPr fontId="2" type="noConversion"/>
  </si>
  <si>
    <t>TMACK=28 로 응답하여야 함</t>
    <phoneticPr fontId="2" type="noConversion"/>
  </si>
  <si>
    <t>8) APC Parameter (Recipe Body) Name 중복 Case</t>
    <phoneticPr fontId="2" type="noConversion"/>
  </si>
  <si>
    <t>TMACK=30 로 응답하여야 함</t>
    <phoneticPr fontId="2" type="noConversion"/>
  </si>
  <si>
    <t>Current Process Control Data Request (APC Parameter Name 중복)</t>
    <phoneticPr fontId="2" type="noConversion"/>
  </si>
  <si>
    <t>Current Process Control Data Request (APC Parameter 허용 범위 이상)</t>
    <phoneticPr fontId="2" type="noConversion"/>
  </si>
  <si>
    <t>TMACK=33 로 응답하여야 함</t>
    <phoneticPr fontId="2" type="noConversion"/>
  </si>
  <si>
    <t>TMACK=34 로 응답하여야 함</t>
    <phoneticPr fontId="2" type="noConversion"/>
  </si>
  <si>
    <t>Current Process Control Data Request (APC MODE OFF)</t>
    <phoneticPr fontId="2" type="noConversion"/>
  </si>
  <si>
    <t>TMACK=36 로 응답하여야 함</t>
    <phoneticPr fontId="2" type="noConversion"/>
  </si>
  <si>
    <t>PASS Case</t>
    <phoneticPr fontId="2" type="noConversion"/>
  </si>
  <si>
    <t>FAIL Case</t>
    <phoneticPr fontId="2" type="noConversion"/>
  </si>
  <si>
    <t>UV Marking 판정</t>
    <phoneticPr fontId="2" type="noConversion"/>
  </si>
  <si>
    <t>8.1 Start Cell Lot</t>
    <phoneticPr fontId="2" type="noConversion"/>
  </si>
  <si>
    <t>8.3 Cell Information Request</t>
    <phoneticPr fontId="2" type="noConversion"/>
  </si>
  <si>
    <t>EQ Loss Code Report</t>
    <phoneticPr fontId="2" type="noConversion"/>
  </si>
  <si>
    <t>Operator Log In</t>
    <phoneticPr fontId="2" type="noConversion"/>
  </si>
  <si>
    <t>S10F5</t>
    <phoneticPr fontId="2" type="noConversion"/>
  </si>
  <si>
    <t>S10F6</t>
    <phoneticPr fontId="2" type="noConversion"/>
  </si>
  <si>
    <t>Log In PASS</t>
    <phoneticPr fontId="2" type="noConversion"/>
  </si>
  <si>
    <t>Log In FAIL</t>
    <phoneticPr fontId="2" type="noConversion"/>
  </si>
  <si>
    <t>Log In 전 화면 제약</t>
    <phoneticPr fontId="2" type="noConversion"/>
  </si>
  <si>
    <t>Operator Log Out</t>
    <phoneticPr fontId="2" type="noConversion"/>
  </si>
  <si>
    <t>Log Out PASS</t>
    <phoneticPr fontId="2" type="noConversion"/>
  </si>
  <si>
    <t>Log Out FAIL</t>
    <phoneticPr fontId="2" type="noConversion"/>
  </si>
  <si>
    <t>FPO Create Request</t>
    <phoneticPr fontId="2" type="noConversion"/>
  </si>
  <si>
    <t>S6F217</t>
    <phoneticPr fontId="2" type="noConversion"/>
  </si>
  <si>
    <t>S6F218</t>
    <phoneticPr fontId="2" type="noConversion"/>
  </si>
  <si>
    <t>S3F113</t>
    <phoneticPr fontId="2" type="noConversion"/>
  </si>
  <si>
    <t>EQUIPMENT ONLINE CHECK LIST</t>
    <phoneticPr fontId="2" type="noConversion"/>
  </si>
  <si>
    <t>1.1 Host - EQ Connection</t>
    <phoneticPr fontId="2" type="noConversion"/>
  </si>
  <si>
    <t>1.2 Link Test &amp; Fail Over</t>
    <phoneticPr fontId="2" type="noConversion"/>
  </si>
  <si>
    <t>1.3 Communication Error</t>
    <phoneticPr fontId="2" type="noConversion"/>
  </si>
  <si>
    <t>Total</t>
    <phoneticPr fontId="2" type="noConversion"/>
  </si>
  <si>
    <t>Initial &amp; Current State Check Sub Total</t>
    <phoneticPr fontId="2" type="noConversion"/>
  </si>
  <si>
    <t>2.1 Initial Communication</t>
    <phoneticPr fontId="2" type="noConversion"/>
  </si>
  <si>
    <t>2.2 Equipment Current State Check</t>
    <phoneticPr fontId="2" type="noConversion"/>
  </si>
  <si>
    <t>3. RMS</t>
  </si>
  <si>
    <t>3. RMS</t>
    <phoneticPr fontId="2" type="noConversion"/>
  </si>
  <si>
    <t>3.1 PPID List &amp; Recipe Body Check</t>
    <phoneticPr fontId="2" type="noConversion"/>
  </si>
  <si>
    <t>3.2 Recipe Body Control By Engineer</t>
    <phoneticPr fontId="2" type="noConversion"/>
  </si>
  <si>
    <t>RMS Sub Total</t>
    <phoneticPr fontId="2" type="noConversion"/>
  </si>
  <si>
    <t>4. ECM</t>
  </si>
  <si>
    <t>4. ECM</t>
    <phoneticPr fontId="2" type="noConversion"/>
  </si>
  <si>
    <t>4.1 ECID List Check</t>
    <phoneticPr fontId="2" type="noConversion"/>
  </si>
  <si>
    <t>5. FDC</t>
    <phoneticPr fontId="2" type="noConversion"/>
  </si>
  <si>
    <t>5.1 SVID List Check</t>
    <phoneticPr fontId="2" type="noConversion"/>
  </si>
  <si>
    <t>5.2 FDC Set / Reset</t>
    <phoneticPr fontId="2" type="noConversion"/>
  </si>
  <si>
    <t>6. Alarm</t>
    <phoneticPr fontId="2" type="noConversion"/>
  </si>
  <si>
    <t>6.1 Alarm Report</t>
    <phoneticPr fontId="2" type="noConversion"/>
  </si>
  <si>
    <t>6.2 Multi Alarm &amp; List Check</t>
    <phoneticPr fontId="2" type="noConversion"/>
  </si>
  <si>
    <t>7.1 EQP State Change</t>
    <phoneticPr fontId="2" type="noConversion"/>
  </si>
  <si>
    <t>7. EQP State</t>
    <phoneticPr fontId="2" type="noConversion"/>
  </si>
  <si>
    <t>8. Cell Tracking</t>
  </si>
  <si>
    <t>8. Cell Tracking</t>
    <phoneticPr fontId="2" type="noConversion"/>
  </si>
  <si>
    <t>8.2 Normal Cell Tracking</t>
    <phoneticPr fontId="2" type="noConversion"/>
  </si>
  <si>
    <t>8.2 Normal Cell Tracking</t>
    <phoneticPr fontId="2" type="noConversion"/>
  </si>
  <si>
    <t>8.4 APN Tracking</t>
    <phoneticPr fontId="2" type="noConversion"/>
  </si>
  <si>
    <t>9.1 Material Kitting</t>
    <phoneticPr fontId="2" type="noConversion"/>
  </si>
  <si>
    <t>9.1 Material Kitting</t>
    <phoneticPr fontId="2" type="noConversion"/>
  </si>
  <si>
    <t>9. Material</t>
    <phoneticPr fontId="2" type="noConversion"/>
  </si>
  <si>
    <t>9.2 Material Consuming Report</t>
    <phoneticPr fontId="2" type="noConversion"/>
  </si>
  <si>
    <t>9.2 Material Consuming Report</t>
    <phoneticPr fontId="2" type="noConversion"/>
  </si>
  <si>
    <t>9.3 Material Special Event</t>
    <phoneticPr fontId="2" type="noConversion"/>
  </si>
  <si>
    <t>9.3 Material Special Event</t>
    <phoneticPr fontId="2" type="noConversion"/>
  </si>
  <si>
    <t>ECM Sub Total</t>
    <phoneticPr fontId="2" type="noConversion"/>
  </si>
  <si>
    <t>Alarm Sub Total</t>
    <phoneticPr fontId="2" type="noConversion"/>
  </si>
  <si>
    <t>10.1 Current Control Parameter Check</t>
    <phoneticPr fontId="2" type="noConversion"/>
  </si>
  <si>
    <t>10.1 Current Control Parameter Check</t>
    <phoneticPr fontId="2" type="noConversion"/>
  </si>
  <si>
    <t>10. APC</t>
  </si>
  <si>
    <t>10. APC</t>
    <phoneticPr fontId="2" type="noConversion"/>
  </si>
  <si>
    <t>10.2 Control Parameter Change</t>
  </si>
  <si>
    <t>10.2 Control Parameter Change</t>
    <phoneticPr fontId="2" type="noConversion"/>
  </si>
  <si>
    <t>10.3 Process Control Result</t>
    <phoneticPr fontId="2" type="noConversion"/>
  </si>
  <si>
    <t>10.3 Process Control Result</t>
    <phoneticPr fontId="2" type="noConversion"/>
  </si>
  <si>
    <t>11.1 Operator Call</t>
    <phoneticPr fontId="2" type="noConversion"/>
  </si>
  <si>
    <t>11.1 Operator Call</t>
    <phoneticPr fontId="2" type="noConversion"/>
  </si>
  <si>
    <t>11.2 Terminal Message</t>
    <phoneticPr fontId="2" type="noConversion"/>
  </si>
  <si>
    <t>11.2 Terminal Message</t>
    <phoneticPr fontId="2" type="noConversion"/>
  </si>
  <si>
    <t>11. Operator Call</t>
  </si>
  <si>
    <t>11. Operator Call</t>
    <phoneticPr fontId="2" type="noConversion"/>
  </si>
  <si>
    <t>ETC Sub Total</t>
    <phoneticPr fontId="2" type="noConversion"/>
  </si>
  <si>
    <t>2. Initializing</t>
    <phoneticPr fontId="2" type="noConversion"/>
  </si>
  <si>
    <r>
      <t xml:space="preserve">Scenario Check List 2 - </t>
    </r>
    <r>
      <rPr>
        <b/>
        <sz val="11"/>
        <color rgb="FFFF0000"/>
        <rFont val="맑은 고딕"/>
        <family val="3"/>
        <charset val="129"/>
        <scheme val="minor"/>
      </rPr>
      <t>Initializing</t>
    </r>
    <phoneticPr fontId="2" type="noConversion"/>
  </si>
  <si>
    <t>Control Scenario Check List Summary</t>
    <phoneticPr fontId="2" type="noConversion"/>
  </si>
  <si>
    <t>OK</t>
  </si>
  <si>
    <t>Rate</t>
  </si>
  <si>
    <t>Connection Sub Total</t>
    <phoneticPr fontId="2" type="noConversion"/>
  </si>
  <si>
    <t>FDC Sub Total</t>
    <phoneticPr fontId="2" type="noConversion"/>
  </si>
  <si>
    <t>EQP State Sub Total</t>
    <phoneticPr fontId="2" type="noConversion"/>
  </si>
  <si>
    <t>Cell Tracking Sub Total</t>
    <phoneticPr fontId="2" type="noConversion"/>
  </si>
  <si>
    <t>Material Sub Total</t>
    <phoneticPr fontId="2" type="noConversion"/>
  </si>
  <si>
    <t>APC Sub Total</t>
    <phoneticPr fontId="2" type="noConversion"/>
  </si>
  <si>
    <t>Operator Call Sub Total</t>
    <phoneticPr fontId="2" type="noConversion"/>
  </si>
  <si>
    <t>TOTAL</t>
    <phoneticPr fontId="2" type="noConversion"/>
  </si>
  <si>
    <t>No</t>
  </si>
  <si>
    <t xml:space="preserve">5. FDC </t>
    <phoneticPr fontId="2" type="noConversion"/>
  </si>
  <si>
    <t>필요
자재</t>
    <phoneticPr fontId="2" type="noConversion"/>
  </si>
  <si>
    <t>Cell</t>
    <phoneticPr fontId="2" type="noConversion"/>
  </si>
  <si>
    <t>Cell</t>
    <phoneticPr fontId="2" type="noConversion"/>
  </si>
  <si>
    <t>Cell, 자재</t>
    <phoneticPr fontId="2" type="noConversion"/>
  </si>
  <si>
    <t>자재</t>
    <phoneticPr fontId="2" type="noConversion"/>
  </si>
  <si>
    <t>Cell, Tray</t>
    <phoneticPr fontId="2" type="noConversion"/>
  </si>
  <si>
    <t>1. Online 통신 연결</t>
    <phoneticPr fontId="2" type="noConversion"/>
  </si>
  <si>
    <t>2. 초기화, 설비상태 확인</t>
    <phoneticPr fontId="2" type="noConversion"/>
  </si>
  <si>
    <t>전체기능</t>
    <phoneticPr fontId="2" type="noConversion"/>
  </si>
  <si>
    <t>전체
기능</t>
    <phoneticPr fontId="2" type="noConversion"/>
  </si>
  <si>
    <t>9. 자재 관리</t>
    <phoneticPr fontId="2" type="noConversion"/>
  </si>
  <si>
    <t>6. Alarm 보고, 조회</t>
    <phoneticPr fontId="2" type="noConversion"/>
  </si>
  <si>
    <t>7. 설비 상태, Interlock</t>
    <phoneticPr fontId="2" type="noConversion"/>
  </si>
  <si>
    <t>전체기능</t>
    <phoneticPr fontId="2" type="noConversion"/>
  </si>
  <si>
    <t>ONLINE 기능 구분</t>
    <phoneticPr fontId="2" type="noConversion"/>
  </si>
  <si>
    <t>입고 후 검수</t>
    <phoneticPr fontId="2" type="noConversion"/>
  </si>
  <si>
    <t>출하 전 검수</t>
    <phoneticPr fontId="2" type="noConversion"/>
  </si>
  <si>
    <t>출하 전 검수</t>
    <phoneticPr fontId="2" type="noConversion"/>
  </si>
  <si>
    <t>S3F114</t>
    <phoneticPr fontId="2" type="noConversion"/>
  </si>
  <si>
    <t>TEST DATE :</t>
    <phoneticPr fontId="2" type="noConversion"/>
  </si>
  <si>
    <t>MODULE TYPE :</t>
    <phoneticPr fontId="2" type="noConversion"/>
  </si>
  <si>
    <t>EQ MAKER :</t>
    <phoneticPr fontId="2" type="noConversion"/>
  </si>
  <si>
    <t>EQ MAKER SOFT ENG'R :</t>
    <phoneticPr fontId="2" type="noConversion"/>
  </si>
  <si>
    <t>SDC EQUIPMENT ENG'R :</t>
    <phoneticPr fontId="2" type="noConversion"/>
  </si>
  <si>
    <t>SDC FA ENG'R :</t>
    <phoneticPr fontId="2" type="noConversion"/>
  </si>
  <si>
    <t>Material Location Update</t>
    <phoneticPr fontId="2" type="noConversion"/>
  </si>
  <si>
    <t>Cell Lot Info Request</t>
    <phoneticPr fontId="2" type="noConversion"/>
  </si>
  <si>
    <t>S6F205</t>
    <phoneticPr fontId="2" type="noConversion"/>
  </si>
  <si>
    <t>S6F206</t>
    <phoneticPr fontId="2" type="noConversion"/>
  </si>
  <si>
    <t>PASS Case</t>
    <phoneticPr fontId="2" type="noConversion"/>
  </si>
  <si>
    <t>S3F109</t>
    <phoneticPr fontId="2" type="noConversion"/>
  </si>
  <si>
    <t>S3F110</t>
    <phoneticPr fontId="2" type="noConversion"/>
  </si>
  <si>
    <t>FAIL Case - 1</t>
    <phoneticPr fontId="2" type="noConversion"/>
  </si>
  <si>
    <t>FAIL Case - 2</t>
    <phoneticPr fontId="2" type="noConversion"/>
  </si>
  <si>
    <t>FAIL Case - 3</t>
    <phoneticPr fontId="2" type="noConversion"/>
  </si>
  <si>
    <t>FAIL Case - 4</t>
    <phoneticPr fontId="2" type="noConversion"/>
  </si>
  <si>
    <t xml:space="preserve">    - DSPER=설비 대응 불가능 값 (000100)</t>
    <phoneticPr fontId="2" type="noConversion"/>
  </si>
  <si>
    <t xml:space="preserve">    - DSPER=001000</t>
    <phoneticPr fontId="2" type="noConversion"/>
  </si>
  <si>
    <t>Specific Validation Request</t>
    <phoneticPr fontId="2" type="noConversion"/>
  </si>
  <si>
    <t>S6F203</t>
    <phoneticPr fontId="2" type="noConversion"/>
  </si>
  <si>
    <t>S6F204</t>
    <phoneticPr fontId="2" type="noConversion"/>
  </si>
  <si>
    <t>S3F103</t>
    <phoneticPr fontId="2" type="noConversion"/>
  </si>
  <si>
    <t>S3F104</t>
    <phoneticPr fontId="2" type="noConversion"/>
  </si>
  <si>
    <t>GetAttr Request</t>
    <phoneticPr fontId="2" type="noConversion"/>
  </si>
  <si>
    <t>S14F1</t>
    <phoneticPr fontId="2" type="noConversion"/>
  </si>
  <si>
    <t>S14F2</t>
    <phoneticPr fontId="2" type="noConversion"/>
  </si>
  <si>
    <t>GetAttr Request</t>
    <phoneticPr fontId="2" type="noConversion"/>
  </si>
  <si>
    <t>S3F111</t>
    <phoneticPr fontId="2" type="noConversion"/>
  </si>
  <si>
    <t>S3F112</t>
    <phoneticPr fontId="2" type="noConversion"/>
  </si>
  <si>
    <t>Host</t>
    <phoneticPr fontId="2" type="noConversion"/>
  </si>
  <si>
    <t>EQ</t>
    <phoneticPr fontId="2" type="noConversion"/>
  </si>
  <si>
    <t>Check Item</t>
    <phoneticPr fontId="2" type="noConversion"/>
  </si>
  <si>
    <t>대상</t>
    <phoneticPr fontId="2" type="noConversion"/>
  </si>
  <si>
    <t>Line Test</t>
    <phoneticPr fontId="2" type="noConversion"/>
  </si>
  <si>
    <t>Equipment State Request</t>
    <phoneticPr fontId="2" type="noConversion"/>
  </si>
  <si>
    <t xml:space="preserve">EQP State Sheet Check </t>
    <phoneticPr fontId="2" type="noConversion"/>
  </si>
  <si>
    <t>O</t>
    <phoneticPr fontId="2" type="noConversion"/>
  </si>
  <si>
    <t>O</t>
    <phoneticPr fontId="2" type="noConversion"/>
  </si>
  <si>
    <t>EQP : Normal, Idle, Run</t>
    <phoneticPr fontId="2" type="noConversion"/>
  </si>
  <si>
    <t>1) 설비를 아래 상태로 설정한 후 State를 조회한다</t>
    <phoneticPr fontId="2" type="noConversion"/>
  </si>
  <si>
    <t xml:space="preserve">    - AVAILABILITYSTATE = UP (2)</t>
    <phoneticPr fontId="2" type="noConversion"/>
  </si>
  <si>
    <t xml:space="preserve">    - INTERLOCKSTATE = OFF (2)</t>
    <phoneticPr fontId="2" type="noConversion"/>
  </si>
  <si>
    <t xml:space="preserve">    - MOVESTATE = RUNNING (2)</t>
    <phoneticPr fontId="2" type="noConversion"/>
  </si>
  <si>
    <t xml:space="preserve">    - RUNSTATE = IDLE (1), RUN (2)</t>
    <phoneticPr fontId="2" type="noConversion"/>
  </si>
  <si>
    <t>S1F5</t>
    <phoneticPr fontId="2" type="noConversion"/>
  </si>
  <si>
    <t>SFCD=1 : Equipment State</t>
    <phoneticPr fontId="2" type="noConversion"/>
  </si>
  <si>
    <t>S1F6</t>
    <phoneticPr fontId="2" type="noConversion"/>
  </si>
  <si>
    <t>실제 설비 화면 상 상태와 보고 내용 일치 여부 확인</t>
    <phoneticPr fontId="2" type="noConversion"/>
  </si>
  <si>
    <t>EQP : Down</t>
    <phoneticPr fontId="2" type="noConversion"/>
  </si>
  <si>
    <t>1) 중 Alarm을 발생시켜 설비를 아래 상태로 설정한 후 State를 조회한다</t>
    <phoneticPr fontId="2" type="noConversion"/>
  </si>
  <si>
    <t xml:space="preserve">    - AVAILABILITYSTATE = DOWN (1)</t>
    <phoneticPr fontId="2" type="noConversion"/>
  </si>
  <si>
    <t xml:space="preserve">    - INTERLOCKSTATE = OFF (2)</t>
    <phoneticPr fontId="2" type="noConversion"/>
  </si>
  <si>
    <t xml:space="preserve">    - MOVESTATE = PAUSE (1)</t>
    <phoneticPr fontId="2" type="noConversion"/>
  </si>
  <si>
    <t xml:space="preserve">Unit State Sheet Check </t>
    <phoneticPr fontId="2" type="noConversion"/>
  </si>
  <si>
    <t>Unit : Idle</t>
    <phoneticPr fontId="2" type="noConversion"/>
  </si>
  <si>
    <t>1) 각 Unit의 State를 조회한다</t>
    <phoneticPr fontId="2" type="noConversion"/>
  </si>
  <si>
    <t>SFCD=2 : Unit State</t>
    <phoneticPr fontId="2" type="noConversion"/>
  </si>
  <si>
    <t>S1F6</t>
    <phoneticPr fontId="2" type="noConversion"/>
  </si>
  <si>
    <t xml:space="preserve">    - UNITID : Define</t>
    <phoneticPr fontId="2" type="noConversion"/>
  </si>
  <si>
    <t>Unit : Run</t>
    <phoneticPr fontId="2" type="noConversion"/>
  </si>
  <si>
    <t>2) 각 Unit의 State를 조회한다</t>
    <phoneticPr fontId="2" type="noConversion"/>
  </si>
  <si>
    <t>Unit : Down</t>
    <phoneticPr fontId="2" type="noConversion"/>
  </si>
  <si>
    <t>Unit : INTERLOCK</t>
    <phoneticPr fontId="2" type="noConversion"/>
  </si>
  <si>
    <t xml:space="preserve">    - INTERLOCKSTATE = ON (1)</t>
    <phoneticPr fontId="2" type="noConversion"/>
  </si>
  <si>
    <t>Unit : PAUSE</t>
    <phoneticPr fontId="2" type="noConversion"/>
  </si>
  <si>
    <t>Current Alarm List Request</t>
    <phoneticPr fontId="2" type="noConversion"/>
  </si>
  <si>
    <t>S5F103</t>
    <phoneticPr fontId="2" type="noConversion"/>
  </si>
  <si>
    <t>1) 해당 설비의 현재 발생 Alarm List를 조회한다</t>
    <phoneticPr fontId="2" type="noConversion"/>
  </si>
  <si>
    <t>S5F104</t>
    <phoneticPr fontId="2" type="noConversion"/>
  </si>
  <si>
    <t>실제 설비에 발생된 Alarm과 보고된 내용을 비교한다</t>
    <phoneticPr fontId="2" type="noConversion"/>
  </si>
  <si>
    <t>2) 설비에 Alarm을 하나 더 발생시킨 후 Alarm List를 조회한다</t>
    <phoneticPr fontId="2" type="noConversion"/>
  </si>
  <si>
    <t>추가로 발생된 Alarm이 포함되어 있어야 함</t>
    <phoneticPr fontId="2" type="noConversion"/>
  </si>
  <si>
    <t>3) 설비에 발생되어있는 Alarm을 하나만 Clear 한 후 Alarm List를 조회한다</t>
    <phoneticPr fontId="2" type="noConversion"/>
  </si>
  <si>
    <t>직전에 Clear한 Alarm은 List에 없어야 함</t>
    <phoneticPr fontId="2" type="noConversion"/>
  </si>
  <si>
    <t>4) 설비에 발생되어 있는 Alarm을 모두 Clear 한 후 Alarm List를 조회한다</t>
    <phoneticPr fontId="2" type="noConversion"/>
  </si>
  <si>
    <t>설비내 Alarm List는 0으로 보고되어야 함</t>
    <phoneticPr fontId="2" type="noConversion"/>
  </si>
  <si>
    <t>EQP : Interlock</t>
    <phoneticPr fontId="2" type="noConversion"/>
  </si>
  <si>
    <t>1) Interlock 명령을 전달하여 설비를 아래 상태로 설정한 후 State를 조회한다</t>
    <phoneticPr fontId="2" type="noConversion"/>
  </si>
  <si>
    <t xml:space="preserve">    - AVAILABILITYSTATE = UP</t>
    <phoneticPr fontId="2" type="noConversion"/>
  </si>
  <si>
    <t xml:space="preserve">    - INTERLOCKSTATE = ON</t>
    <phoneticPr fontId="2" type="noConversion"/>
  </si>
  <si>
    <t xml:space="preserve">    - MOVESTATE = PAUSE</t>
    <phoneticPr fontId="2" type="noConversion"/>
  </si>
  <si>
    <t>S1F5</t>
    <phoneticPr fontId="2" type="noConversion"/>
  </si>
  <si>
    <t xml:space="preserve">    - RUNSTATE = IDLE</t>
    <phoneticPr fontId="2" type="noConversion"/>
  </si>
  <si>
    <t>S1F6</t>
    <phoneticPr fontId="2" type="noConversion"/>
  </si>
  <si>
    <t>SFCD=1 : Equipment State</t>
    <phoneticPr fontId="2" type="noConversion"/>
  </si>
  <si>
    <t>실제 설비 화면 상 상태와 보고 내용 일치 여부 확인</t>
    <phoneticPr fontId="2" type="noConversion"/>
  </si>
  <si>
    <t>EQP : Pause</t>
    <phoneticPr fontId="2" type="noConversion"/>
  </si>
  <si>
    <t>1) Interlock은 해제하고, 설비를 Pause 상태로 만든 후 State를 조회한다</t>
    <phoneticPr fontId="2" type="noConversion"/>
  </si>
  <si>
    <t xml:space="preserve">    - AVAILABILITYSTATE = UP</t>
    <phoneticPr fontId="2" type="noConversion"/>
  </si>
  <si>
    <t xml:space="preserve">    - INTERLOCKSTATE = OFF</t>
    <phoneticPr fontId="2" type="noConversion"/>
  </si>
  <si>
    <t xml:space="preserve">    - MOVESTATE = PAUSE</t>
    <phoneticPr fontId="2" type="noConversion"/>
  </si>
  <si>
    <t>S1F5</t>
    <phoneticPr fontId="2" type="noConversion"/>
  </si>
  <si>
    <t xml:space="preserve">    - RUNSTATE = IDLE</t>
    <phoneticPr fontId="2" type="noConversion"/>
  </si>
  <si>
    <t>S1F6</t>
    <phoneticPr fontId="2" type="noConversion"/>
  </si>
  <si>
    <t>SFCD=1 : Equipment State</t>
    <phoneticPr fontId="2" type="noConversion"/>
  </si>
  <si>
    <t>실제 설비 화면 상 상태와 보고 내용 일치 여부 확인</t>
    <phoneticPr fontId="2" type="noConversion"/>
  </si>
  <si>
    <t>Material State Request</t>
    <phoneticPr fontId="2" type="noConversion"/>
  </si>
  <si>
    <t>MAT : Material Empty</t>
    <phoneticPr fontId="2" type="noConversion"/>
  </si>
  <si>
    <t>1) 자재를 장착하기 전에 자재 State를 조회한다</t>
    <phoneticPr fontId="2" type="noConversion"/>
  </si>
  <si>
    <t>SFCD=3 : Material State</t>
    <phoneticPr fontId="2" type="noConversion"/>
  </si>
  <si>
    <t>실제 설비 화면 상 상태와 보고 내용 일치 여부 확인 : 자재 없음</t>
    <phoneticPr fontId="2" type="noConversion"/>
  </si>
  <si>
    <t>MAT : Material Kitting</t>
    <phoneticPr fontId="2" type="noConversion"/>
  </si>
  <si>
    <t>S1F5</t>
    <phoneticPr fontId="2" type="noConversion"/>
  </si>
  <si>
    <t>1) 자재를 장착하고 자재 State를 조회한다</t>
    <phoneticPr fontId="2" type="noConversion"/>
  </si>
  <si>
    <t>실제 설비 화면 상 상태와 보고 내용 일치 여부 확인 : 자재 장착</t>
    <phoneticPr fontId="2" type="noConversion"/>
  </si>
  <si>
    <t>MAT : Material State</t>
    <phoneticPr fontId="2" type="noConversion"/>
  </si>
  <si>
    <t>1) Cell 1매 진행 완료 후 자재 수량이 변경되었는지 State를 조회하여 확인한다</t>
    <phoneticPr fontId="2" type="noConversion"/>
  </si>
  <si>
    <t>실제 설비 화면 상 상태와 보고 내용 일치 여부 확인 : 자재 수량 변경</t>
    <phoneticPr fontId="2" type="noConversion"/>
  </si>
  <si>
    <t xml:space="preserve">    - MATERIALID : 자재 ID</t>
    <phoneticPr fontId="2" type="noConversion"/>
  </si>
  <si>
    <t xml:space="preserve">    - MATERIALTYPE : 자재 종류</t>
    <phoneticPr fontId="2" type="noConversion"/>
  </si>
  <si>
    <t xml:space="preserve">    - MATERIALST : MOUNT</t>
    <phoneticPr fontId="2" type="noConversion"/>
  </si>
  <si>
    <t xml:space="preserve">    - MATERIALPORTID : 자재 장착 위치</t>
    <phoneticPr fontId="2" type="noConversion"/>
  </si>
  <si>
    <t>MAT : Material Empty</t>
    <phoneticPr fontId="2" type="noConversion"/>
  </si>
  <si>
    <t xml:space="preserve">    - MATERIALUSAGE : 자재 수량</t>
    <phoneticPr fontId="2" type="noConversion"/>
  </si>
  <si>
    <t>S1F5</t>
    <phoneticPr fontId="2" type="noConversion"/>
  </si>
  <si>
    <t>1) 자재를 탈착하고 자재 State를 조회한다</t>
    <phoneticPr fontId="2" type="noConversion"/>
  </si>
  <si>
    <t>S1F6</t>
    <phoneticPr fontId="2" type="noConversion"/>
  </si>
  <si>
    <t>SFCD=3 : Material State</t>
    <phoneticPr fontId="2" type="noConversion"/>
  </si>
  <si>
    <t>실제 설비 화면 상 상태와 보고 내용 일치 여부 확인 : 자재 수량 변경</t>
    <phoneticPr fontId="2" type="noConversion"/>
  </si>
  <si>
    <t>Port State Request</t>
    <phoneticPr fontId="2" type="noConversion"/>
  </si>
  <si>
    <t>O</t>
    <phoneticPr fontId="2" type="noConversion"/>
  </si>
  <si>
    <t>1) Tray/Cassette Port를 전부 Empty 상태로 만든다</t>
    <phoneticPr fontId="2" type="noConversion"/>
  </si>
  <si>
    <t>2) 각 Port들의 상태는 모두 아래와 같은 상태로 만든다</t>
    <phoneticPr fontId="2" type="noConversion"/>
  </si>
  <si>
    <t xml:space="preserve">    - PORTAVAILSTATE : UP</t>
    <phoneticPr fontId="2" type="noConversion"/>
  </si>
  <si>
    <t xml:space="preserve">    - PORTACCESSMODE : MANUAL</t>
    <phoneticPr fontId="2" type="noConversion"/>
  </si>
  <si>
    <t xml:space="preserve">    - PORTTRANSFERSTATE : READY TO LOAD</t>
    <phoneticPr fontId="2" type="noConversion"/>
  </si>
  <si>
    <t xml:space="preserve">    - PORTPROCESSINGSTATE : NONE</t>
    <phoneticPr fontId="2" type="noConversion"/>
  </si>
  <si>
    <t>S1F6</t>
    <phoneticPr fontId="2" type="noConversion"/>
  </si>
  <si>
    <t>SFCD=4 : Port State</t>
    <phoneticPr fontId="2" type="noConversion"/>
  </si>
  <si>
    <t>실제 설비 화면 상 상태와 보고 내용 일치 여부 확인</t>
    <phoneticPr fontId="2" type="noConversion"/>
  </si>
  <si>
    <t>Port Parameter</t>
    <phoneticPr fontId="2" type="noConversion"/>
  </si>
  <si>
    <t>1) 임의의 Port 1개를 Down 시킨 후 Port State를 조회한다</t>
    <phoneticPr fontId="2" type="noConversion"/>
  </si>
  <si>
    <t xml:space="preserve">    - PORTAVAILSTATE : DOWN</t>
    <phoneticPr fontId="2" type="noConversion"/>
  </si>
  <si>
    <t xml:space="preserve">    - PORTPROCESSINGSTATE : PAUSED</t>
    <phoneticPr fontId="2" type="noConversion"/>
  </si>
  <si>
    <t>2) 임의의 Port 1개의 Access Mode를 AUTO로 변경한다</t>
    <phoneticPr fontId="2" type="noConversion"/>
  </si>
  <si>
    <t xml:space="preserve">    - PORTACCESSMODE : AUTO</t>
    <phoneticPr fontId="2" type="noConversion"/>
  </si>
  <si>
    <t>3) 해당 Port를 정상화 시키고, Access Mode를 MANUAL로 변경한다</t>
    <phoneticPr fontId="2" type="noConversion"/>
  </si>
  <si>
    <t>Port State</t>
    <phoneticPr fontId="2" type="noConversion"/>
  </si>
  <si>
    <t>1) 임의의 Port에 Tray/Cassette를 Load 한다</t>
    <phoneticPr fontId="2" type="noConversion"/>
  </si>
  <si>
    <t xml:space="preserve">    - PORTTRANSFERSTATE : LOADED</t>
    <phoneticPr fontId="2" type="noConversion"/>
  </si>
  <si>
    <t xml:space="preserve">    - PORTPROCESSINGSTATE : READY TO PROCESS</t>
    <phoneticPr fontId="2" type="noConversion"/>
  </si>
  <si>
    <t>2) 해당 Port의 작업 Cancel 처리한다</t>
    <phoneticPr fontId="2" type="noConversion"/>
  </si>
  <si>
    <t>SFCD=4 : Port State</t>
    <phoneticPr fontId="2" type="noConversion"/>
  </si>
  <si>
    <t>실제 설비 화면 상 상태와 보고 내용 일치 여부 확인</t>
    <phoneticPr fontId="2" type="noConversion"/>
  </si>
  <si>
    <t xml:space="preserve">    - PORTAVAILSTATE : UP</t>
    <phoneticPr fontId="2" type="noConversion"/>
  </si>
  <si>
    <t xml:space="preserve">    - PORTACCESSMODE : MANUAL</t>
    <phoneticPr fontId="2" type="noConversion"/>
  </si>
  <si>
    <t xml:space="preserve">    - PORTTRANSFERSTATE : READY TO UNLOAD</t>
    <phoneticPr fontId="2" type="noConversion"/>
  </si>
  <si>
    <t xml:space="preserve">    - PORTPROCESSINGSTATE : CANCELED</t>
    <phoneticPr fontId="2" type="noConversion"/>
  </si>
  <si>
    <t>3) 해당 Port의 Tray/Cassette를 Unload한다</t>
    <phoneticPr fontId="2" type="noConversion"/>
  </si>
  <si>
    <t xml:space="preserve">    - PORTTRANSFERSTATE : READY TO LOAD</t>
    <phoneticPr fontId="2" type="noConversion"/>
  </si>
  <si>
    <t xml:space="preserve">    - PORTPROCESSINGSTATE : NONE</t>
    <phoneticPr fontId="2" type="noConversion"/>
  </si>
  <si>
    <t>4) 임의의 Port 2개에 Tray/Cassette를 Load 한다</t>
    <phoneticPr fontId="2" type="noConversion"/>
  </si>
  <si>
    <t>실제 설비 화면 상 상태와 보고 내용 일치 여부 확인 : Port 2개 모두 확인</t>
    <phoneticPr fontId="2" type="noConversion"/>
  </si>
  <si>
    <t>5) 1번 Port에 작업 Start 명령을 내린 후 해당 Port의 State를 조회한다</t>
    <phoneticPr fontId="2" type="noConversion"/>
  </si>
  <si>
    <t xml:space="preserve">    - PORTPROCESSINGSTATE : PROCESSING</t>
    <phoneticPr fontId="2" type="noConversion"/>
  </si>
  <si>
    <t>6) 2번 Port에도 작업 Start 명령을 내린 후 해당 Port의 State를 조회한다</t>
    <phoneticPr fontId="2" type="noConversion"/>
  </si>
  <si>
    <t xml:space="preserve">    - PORTPROCESSINGSTATE : READY TO START</t>
    <phoneticPr fontId="2" type="noConversion"/>
  </si>
  <si>
    <t>7) 1번 Port의 작업을 Abort 처리한 후 해당 Port의 State를 조회한다</t>
    <phoneticPr fontId="2" type="noConversion"/>
  </si>
  <si>
    <t xml:space="preserve">    - PORTPROCESSINGSTATE : ABORTED</t>
    <phoneticPr fontId="2" type="noConversion"/>
  </si>
  <si>
    <t>8) 2번 Port의 작업의 작업이 자동으로 시작되어야 하고, Port의 State를 조회한다</t>
    <phoneticPr fontId="2" type="noConversion"/>
  </si>
  <si>
    <t>9) 2번 Port의 작업을 Pause 처리한 후 해당 Port의 State를 조회한다</t>
    <phoneticPr fontId="2" type="noConversion"/>
  </si>
  <si>
    <t>SFCD=4 : Port State</t>
    <phoneticPr fontId="2" type="noConversion"/>
  </si>
  <si>
    <t xml:space="preserve">    - PORTAVAILSTATE : UP</t>
    <phoneticPr fontId="2" type="noConversion"/>
  </si>
  <si>
    <t xml:space="preserve">    - PORTACCESSMODE : MANUAL</t>
    <phoneticPr fontId="2" type="noConversion"/>
  </si>
  <si>
    <t xml:space="preserve">    - PORTTRANSFERSTATE : LOADED</t>
    <phoneticPr fontId="2" type="noConversion"/>
  </si>
  <si>
    <t xml:space="preserve">    - PORTPROCESSINGSTATE : PAUSED</t>
    <phoneticPr fontId="2" type="noConversion"/>
  </si>
  <si>
    <t>10) 2번 Port의 작업을 Resume 처리한 후 해당 Port의 State를 조회한다</t>
    <phoneticPr fontId="2" type="noConversion"/>
  </si>
  <si>
    <t xml:space="preserve">    - PORTPROCESSINGSTATE : PROCESSING</t>
    <phoneticPr fontId="2" type="noConversion"/>
  </si>
  <si>
    <t>11) 2번 Port의 작업이 종료된 후 해당 Port의 State를 조회한다</t>
    <phoneticPr fontId="2" type="noConversion"/>
  </si>
  <si>
    <t xml:space="preserve">    - PORTTRANSFERSTATE : READY TO UNLOAD</t>
    <phoneticPr fontId="2" type="noConversion"/>
  </si>
  <si>
    <t>Abnormal SFCD</t>
    <phoneticPr fontId="2" type="noConversion"/>
  </si>
  <si>
    <t>SFCD=100 : Undefined Value</t>
    <phoneticPr fontId="2" type="noConversion"/>
  </si>
  <si>
    <t>Use</t>
  </si>
  <si>
    <t>Pass</t>
  </si>
  <si>
    <t>Progress</t>
  </si>
  <si>
    <t>Line Test</t>
  </si>
  <si>
    <t>대상</t>
    <phoneticPr fontId="2" type="noConversion"/>
  </si>
  <si>
    <t>사전 준비 작업</t>
    <phoneticPr fontId="2" type="noConversion"/>
  </si>
  <si>
    <t>Cell Process Start</t>
    <phoneticPr fontId="2" type="noConversion"/>
  </si>
  <si>
    <t>S2F43</t>
    <phoneticPr fontId="2" type="noConversion"/>
  </si>
  <si>
    <t>S2F44</t>
    <phoneticPr fontId="2" type="noConversion"/>
  </si>
  <si>
    <t>정합성 Check</t>
    <phoneticPr fontId="2" type="noConversion"/>
  </si>
  <si>
    <t>Inspection Result</t>
    <phoneticPr fontId="2" type="noConversion"/>
  </si>
  <si>
    <t>Cell Process End</t>
    <phoneticPr fontId="2" type="noConversion"/>
  </si>
  <si>
    <t>CEID=262 : Carrier Information Request</t>
  </si>
  <si>
    <t>투입부 E/L에서 뚜껑 TrayID를 Read한 시점에 발생</t>
  </si>
  <si>
    <t>★ Release Tray ID는 설비에서 저장/관리해야 한다.</t>
  </si>
  <si>
    <r>
      <t xml:space="preserve">Batch Tray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</si>
  <si>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ProductID, StepID, SubCarrier Count Check</t>
  </si>
  <si>
    <t>※ 설비 정지 후 Alarm 발생하여 작업자 배출</t>
  </si>
  <si>
    <t>RCMD = 4 : Job Process Start</t>
  </si>
  <si>
    <t>보고 된 뚜껑 TrayID와 Cell 수량을 정확히 맞추어서 입력한다</t>
  </si>
  <si>
    <t>ParentLot, CellCnt CHECK</t>
  </si>
  <si>
    <t>RCMD = 8 : Job Process Cancel</t>
  </si>
  <si>
    <r>
      <t>Pack 기준정보</t>
    </r>
    <r>
      <rPr>
        <b/>
        <sz val="9"/>
        <color rgb="FF0000FF"/>
        <rFont val="맑은 고딕"/>
        <family val="3"/>
        <charset val="129"/>
        <scheme val="minor"/>
      </rPr>
      <t xml:space="preserve"> Host 기능</t>
    </r>
    <r>
      <rPr>
        <sz val="9"/>
        <color theme="1"/>
        <rFont val="맑은 고딕"/>
        <family val="3"/>
        <charset val="129"/>
        <scheme val="minor"/>
      </rPr>
      <t>을 사용 - Option 기능 UI Check 할 것 [HOST]</t>
    </r>
  </si>
  <si>
    <r>
      <t xml:space="preserve">Pack 구성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</si>
  <si>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기준 정보 확인 후 재요청</t>
  </si>
  <si>
    <t>CEID=256 : Carrier Release Request</t>
  </si>
  <si>
    <t>CarrierType = 1</t>
  </si>
  <si>
    <r>
      <t xml:space="preserve">Tray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</si>
  <si>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SubCarrierID, CellQty, CellID, Location, Judge, ReasonCode Check</t>
  </si>
  <si>
    <t>Event 정상이며 Cell 반송</t>
  </si>
  <si>
    <t>Location별 Judge 정보를 참조</t>
  </si>
  <si>
    <t>A = Normal</t>
  </si>
  <si>
    <t xml:space="preserve">B = Bad (Specific Recipe Parameter Processing) </t>
  </si>
  <si>
    <t xml:space="preserve">S = Sorting (불량 Cell) </t>
  </si>
  <si>
    <t>※ Tray ID 데이터 삭제</t>
  </si>
  <si>
    <t>Batch 기준 첫 Cell 반송 시점에 Job Start Report 발생하여야 함</t>
  </si>
  <si>
    <t>CEID=301 : Job Process Start</t>
  </si>
  <si>
    <t>Tray Change (Tray 수량 만큼 반복)</t>
  </si>
  <si>
    <t>또는 강제로 작업자에 의해서 종료를 해야 하는 경우</t>
  </si>
  <si>
    <t>CEID=260 : Carrier Assign Request</t>
  </si>
  <si>
    <t>투입부 E/L에서 Tray별로 TrayID를 Read한 시점에 발생</t>
  </si>
  <si>
    <t>Batch Tray Unload 시작 - 정상 제품</t>
  </si>
  <si>
    <t>※ S6F11 CEID 260 Send 하고 S3F115 수신 후 다음 동작</t>
  </si>
  <si>
    <t>CEID=302 : Job Process Complete</t>
  </si>
  <si>
    <t>CEID=352 : Cassette Unload Request</t>
  </si>
  <si>
    <t>CEID=353 : Carrier Unload Complete</t>
  </si>
  <si>
    <t>1) Cell을 20매 이상 연속 투입하여 Cell 정보가 뒤바뀌지 않는지 확인한다</t>
    <phoneticPr fontId="2" type="noConversion"/>
  </si>
  <si>
    <t>Check Item</t>
    <phoneticPr fontId="2" type="noConversion"/>
  </si>
  <si>
    <t>※ 중요 Check Point (Cell, 자재 Tracking)</t>
    <phoneticPr fontId="2" type="noConversion"/>
  </si>
  <si>
    <t>상류설비 또는 Host로 부터 받은 Data가 이상 없이 보고되어야 함</t>
    <phoneticPr fontId="2" type="noConversion"/>
  </si>
  <si>
    <t>CEID=609 : Inspection Result</t>
    <phoneticPr fontId="2" type="noConversion"/>
  </si>
  <si>
    <t>검.계측 설비에서 검.계측을 완료한 시점에 검사 결과를 보고 해야 함</t>
    <phoneticPr fontId="2" type="noConversion"/>
  </si>
  <si>
    <t>CEID=402 : Cell Process Complete</t>
    <phoneticPr fontId="2" type="noConversion"/>
  </si>
  <si>
    <t>Judgement 값이 사전 협의된 대로 반영되어야 함</t>
    <phoneticPr fontId="2" type="noConversion"/>
  </si>
  <si>
    <t>Dcoll (DV) Data 정합성 확인하여야 함</t>
    <phoneticPr fontId="2" type="noConversion"/>
  </si>
  <si>
    <t>1) 진행 중 제거한 Cell 2매 이외의 Cell Data가 순서대로 보고되어야 함</t>
    <phoneticPr fontId="2" type="noConversion"/>
  </si>
  <si>
    <t>CEID=406 : Cell Process Complete</t>
    <phoneticPr fontId="2" type="noConversion"/>
  </si>
  <si>
    <t>CEID=412 : Pair Cell Process Complete</t>
    <phoneticPr fontId="2" type="noConversion"/>
  </si>
  <si>
    <t>※ AMT, AFT 등 검사설비에만 해당되는 Scenario임</t>
    <phoneticPr fontId="2" type="noConversion"/>
  </si>
  <si>
    <t>1) 검사 설비에 Cell 1매 투입 및 Cell ID Reading 후 발생한다</t>
    <phoneticPr fontId="2" type="noConversion"/>
  </si>
  <si>
    <t>Cell Information Request</t>
    <phoneticPr fontId="2" type="noConversion"/>
  </si>
  <si>
    <t>MCR Read한 Cell ID가 실물과 일치하는지 확인</t>
    <phoneticPr fontId="2" type="noConversion"/>
  </si>
  <si>
    <t>Cell Information Download</t>
    <phoneticPr fontId="2" type="noConversion"/>
  </si>
  <si>
    <t>Host에서 Download한 정보가 설비에 정확히 반영되어야 함</t>
    <phoneticPr fontId="2" type="noConversion"/>
  </si>
  <si>
    <t>※ APNID를 사용하는 설비만 해당되는 Scenario임</t>
    <phoneticPr fontId="2" type="noConversion"/>
  </si>
  <si>
    <t>1) Cell이 해당 Module로 진입 완료한 시점 (PIO Receive Complete) 또는</t>
  </si>
  <si>
    <t xml:space="preserve">    MCR Read 완료된 시점 (Inline Data 전송 없는 설비)에 발생하여야 함</t>
  </si>
  <si>
    <t>Label Information Request</t>
  </si>
  <si>
    <t>Reader로 읽은 CellID 값이 정확히 일치하여야 함</t>
  </si>
  <si>
    <r>
      <t xml:space="preserve">    - OPTIONCODE : </t>
    </r>
    <r>
      <rPr>
        <b/>
        <sz val="9"/>
        <color rgb="FF0000FF"/>
        <rFont val="맑은 고딕"/>
        <family val="3"/>
        <charset val="129"/>
        <scheme val="minor"/>
      </rPr>
      <t>PRECHECK (LMKVD_UB)</t>
    </r>
  </si>
  <si>
    <t xml:space="preserve">    - CELLID : CellID</t>
  </si>
  <si>
    <t>Label Information Request Reply</t>
  </si>
  <si>
    <t>Label Information Data Send : APNID 설정 후 Message 전송</t>
  </si>
  <si>
    <r>
      <t xml:space="preserve">    - REPLYSTATUS :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</si>
  <si>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Marking 위치로 반송</t>
  </si>
  <si>
    <t>Label Information Data Reply</t>
  </si>
  <si>
    <r>
      <t xml:space="preserve">    - REPLYSTATUS : </t>
    </r>
    <r>
      <rPr>
        <b/>
        <sz val="9"/>
        <color rgb="FFFF0000"/>
        <rFont val="맑은 고딕"/>
        <family val="3"/>
        <charset val="129"/>
        <scheme val="minor"/>
      </rPr>
      <t>FAIL</t>
    </r>
  </si>
  <si>
    <t>NG Port로 자동 반송</t>
  </si>
  <si>
    <r>
      <t xml:space="preserve">    - OPTIONCODE : </t>
    </r>
    <r>
      <rPr>
        <b/>
        <sz val="9"/>
        <color rgb="FF0000FF"/>
        <rFont val="맑은 고딕"/>
        <family val="3"/>
        <charset val="129"/>
        <scheme val="minor"/>
      </rPr>
      <t>REQUEST (LMKIN_UB)</t>
    </r>
  </si>
  <si>
    <t>Marking 시작</t>
  </si>
  <si>
    <t>Marking 된 APNID를 Reader로 정확히 읽고 보고해야 함</t>
  </si>
  <si>
    <r>
      <t xml:space="preserve">    - OPTIONCODE : </t>
    </r>
    <r>
      <rPr>
        <b/>
        <sz val="9"/>
        <color rgb="FF0000FF"/>
        <rFont val="맑은 고딕"/>
        <family val="3"/>
        <charset val="129"/>
        <scheme val="minor"/>
      </rPr>
      <t>CHECK (LMKOUT_UB)</t>
    </r>
  </si>
  <si>
    <t>Unload 배출</t>
  </si>
  <si>
    <t>Check Item</t>
  </si>
  <si>
    <t>OPTIONCODE == "LOTINFO"</t>
  </si>
  <si>
    <t>CellID와 OptionCode 데이터는 반드시 보고 되어야 함.</t>
  </si>
  <si>
    <t>※ 유효성 검증</t>
  </si>
  <si>
    <r>
      <t xml:space="preserve">S3F109 수신 </t>
    </r>
    <r>
      <rPr>
        <b/>
        <sz val="9"/>
        <color rgb="FF0000FF"/>
        <rFont val="맑은 고딕"/>
        <family val="3"/>
        <charset val="129"/>
        <scheme val="minor"/>
      </rPr>
      <t>ProductID</t>
    </r>
    <r>
      <rPr>
        <sz val="9"/>
        <color theme="1"/>
        <rFont val="맑은 고딕"/>
        <family val="3"/>
        <charset val="129"/>
        <scheme val="minor"/>
      </rPr>
      <t>, StepID Check</t>
    </r>
  </si>
  <si>
    <t>★ TrayID 사용/미사용 기능 필수 ★</t>
  </si>
  <si>
    <t>2) Tray에 Cell Qty만큼 적재 된 시점에 Tray 구성을 요청한다.</t>
  </si>
  <si>
    <t>3) Tray에 Cell Qty보다 적게 적재 된 시점에 Tray 구성을 요청한다.</t>
  </si>
  <si>
    <t>※ S6F11 CEID 260 Send 후 S3F115 수신 후 다음 동작</t>
  </si>
  <si>
    <t>6) Cassette / Tray의 투입 작업을 종료 / Unload 시작</t>
  </si>
  <si>
    <t>1) Carrier + Cell Assign 완료한 시점</t>
  </si>
  <si>
    <t>CEID=261 : Carrier Assign Complete</t>
  </si>
  <si>
    <t>Carrier + Cell을 Assign 완료하고 Carrier ID를 Read한 시점에 Event 발생</t>
  </si>
  <si>
    <t xml:space="preserve">    - CARRIERTYPE : 21</t>
  </si>
  <si>
    <t xml:space="preserve">    - SUBCARRIER : CarrierID</t>
  </si>
  <si>
    <r>
      <t xml:space="preserve">SubCarrier + CellID Assign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</si>
  <si>
    <t>후공정 반송</t>
  </si>
  <si>
    <r>
      <t xml:space="preserve">SubCarrier + CellID Assign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</t>
    </r>
  </si>
  <si>
    <t>후공정 반송 (Out-Carrier 까지 후공정 반송 또는 구간별 반송)</t>
  </si>
  <si>
    <t>CEID=257 : Carrier Release Complete</t>
  </si>
  <si>
    <t>Carrier ID를 Read하고 Cell을 Carrier에서 Release 완료 한 시점 Event 발생</t>
  </si>
  <si>
    <t>Carrier Return</t>
  </si>
  <si>
    <t>★ 검사 공정 담당자 협의 필요 ★</t>
  </si>
  <si>
    <t>CEID=258 : Carrier Process Start</t>
  </si>
  <si>
    <t>CEID=259 : Carrier Process End</t>
  </si>
  <si>
    <t>※ Batch Lot 관련 설비만 해당됨 (IQC 등)</t>
  </si>
  <si>
    <t>1) VCR/MCR/RF 등 ID Reader들은 Setting이 완료되어 Read 가능한 상태여야 함</t>
  </si>
  <si>
    <t>1) Tray/Cassette 등을 Load, Batch Lot 정보를 받은 후 Cell ID를 Read 한다</t>
  </si>
  <si>
    <t>CEID=602 : Start Cell Lot</t>
  </si>
  <si>
    <t>FAB ID 읽은 값과 보고 내용이 동일하여야 함</t>
  </si>
  <si>
    <t>1) Cell을 20매 이상 연속 투입하여 Cell 정보가 뒤바뀌지 않는지 확인한다</t>
  </si>
  <si>
    <t>1) UV Code Marking 후 MCR로 Read 한다</t>
  </si>
  <si>
    <t>CEID=601 : Reader Result</t>
  </si>
  <si>
    <t>MCR 읽은 값과 보고 내용이 동일하여야 함</t>
  </si>
  <si>
    <t>Terminal Msg Timeout 시간 설정 확인하고 Timeout 발생시켜본다. (Default 10sec)</t>
  </si>
  <si>
    <t>1) UV Marking Reading 결과 OK / NG 판정</t>
  </si>
  <si>
    <t>2) PASS Case 인 경우 Cell 정상 Flow</t>
  </si>
  <si>
    <t>Terminal Display (PASS_SPLIT_CELL ID or TSP ID)</t>
  </si>
  <si>
    <t>Cell은 정상 Flow 되어야 함</t>
  </si>
  <si>
    <t>2) OK Case 인 경우 Cell 정상 Flow</t>
  </si>
  <si>
    <t>Terminal Display (FAIL_SPLIT_CELL ID or TSP ID)</t>
  </si>
  <si>
    <t>Cell은 NG Port로 Flow 되어야 함</t>
  </si>
  <si>
    <t>※ 중요 Check Point (Cell, 자재 Tracking)</t>
  </si>
  <si>
    <t>1) Cell 20매 연속 투입이 가능하도록 사전 준비하여야 함</t>
  </si>
  <si>
    <t>CEID=401 : Cell Process Start, CEID=411 : Pair Cell Process Start</t>
  </si>
  <si>
    <t>상류설비 또는 Host로 부터 받은 Data가 이상 없이 보고되어야 함</t>
  </si>
  <si>
    <r>
      <t>Cell Tracking Validation 기능 사용 여부를 READERID 영역에 표시</t>
    </r>
    <r>
      <rPr>
        <b/>
        <sz val="9"/>
        <color rgb="FF0000FF"/>
        <rFont val="맑은 고딕"/>
        <family val="3"/>
        <charset val="129"/>
        <scheme val="minor"/>
      </rPr>
      <t/>
    </r>
  </si>
  <si>
    <t>2) Cell Job Start 명령 Case</t>
  </si>
  <si>
    <t>RCMD=21 : Cell Job Process Start</t>
  </si>
  <si>
    <t>Timeout 시간 설정 확인하고 Timeout 발생시켜본다. (Default 10sec)</t>
  </si>
  <si>
    <t>3) Cell Job Cancel 명령 Case</t>
  </si>
  <si>
    <t>RCMD=22 : Cell Job Process Cancel</t>
  </si>
  <si>
    <t>2) Cell 제거 시 Cell Data 삭제 후 설비가 정상 재가동 되어야 함</t>
  </si>
  <si>
    <t>※ 자재를 사용하는 설비만 해당되는 Scenario임</t>
    <phoneticPr fontId="2" type="noConversion"/>
  </si>
  <si>
    <t>Use</t>
    <phoneticPr fontId="2" type="noConversion"/>
  </si>
  <si>
    <t>Result</t>
    <phoneticPr fontId="2" type="noConversion"/>
  </si>
  <si>
    <t>사전 준비 작업</t>
    <phoneticPr fontId="2" type="noConversion"/>
  </si>
  <si>
    <t>Carrier Release Req</t>
    <phoneticPr fontId="2" type="noConversion"/>
  </si>
  <si>
    <t>S6F11</t>
    <phoneticPr fontId="2" type="noConversion"/>
  </si>
  <si>
    <t>S6F12</t>
    <phoneticPr fontId="2" type="noConversion"/>
  </si>
  <si>
    <t>S3F115</t>
    <phoneticPr fontId="2" type="noConversion"/>
  </si>
  <si>
    <t>S3F116</t>
    <phoneticPr fontId="2" type="noConversion"/>
  </si>
  <si>
    <t>Job Process End - Normal</t>
    <phoneticPr fontId="2" type="noConversion"/>
  </si>
  <si>
    <t>Job Process End - Abnormal</t>
    <phoneticPr fontId="2" type="noConversion"/>
  </si>
  <si>
    <t>Cassette Unload</t>
    <phoneticPr fontId="2" type="noConversion"/>
  </si>
  <si>
    <t>Use</t>
    <phoneticPr fontId="2" type="noConversion"/>
  </si>
  <si>
    <t>Result</t>
    <phoneticPr fontId="2" type="noConversion"/>
  </si>
  <si>
    <t>Line Test</t>
    <phoneticPr fontId="2" type="noConversion"/>
  </si>
  <si>
    <t>Host</t>
    <phoneticPr fontId="2" type="noConversion"/>
  </si>
  <si>
    <t>EQ</t>
    <phoneticPr fontId="2" type="noConversion"/>
  </si>
  <si>
    <t>사전 준비 작업</t>
    <phoneticPr fontId="2" type="noConversion"/>
  </si>
  <si>
    <t xml:space="preserve">Carrier Assign Req </t>
    <phoneticPr fontId="2" type="noConversion"/>
  </si>
  <si>
    <t>Tray Cell Mapping - Normal</t>
    <phoneticPr fontId="2" type="noConversion"/>
  </si>
  <si>
    <t>Tray Cell Mapping - Abnormal</t>
    <phoneticPr fontId="2" type="noConversion"/>
  </si>
  <si>
    <t>Carrier Assign Com</t>
    <phoneticPr fontId="2" type="noConversion"/>
  </si>
  <si>
    <t>Carrier Release Com</t>
    <phoneticPr fontId="2" type="noConversion"/>
  </si>
  <si>
    <t>Carrier Process</t>
    <phoneticPr fontId="2" type="noConversion"/>
  </si>
  <si>
    <t>2) VCR/MCR/RF 등 자재 ID Reader들은 Setting이 완료되어 Read 가능한 상태여야 함</t>
    <phoneticPr fontId="2" type="noConversion"/>
  </si>
  <si>
    <t>3) 설비는 자재를 정상적으로 장착할 수 있도록 Setup이 되어있어야 한다</t>
    <phoneticPr fontId="2" type="noConversion"/>
  </si>
  <si>
    <t>Reader로 읽어들인 자재 Data가 정확히 보고되어야 함</t>
    <phoneticPr fontId="2" type="noConversion"/>
  </si>
  <si>
    <t>Material Information Send (Pass)</t>
    <phoneticPr fontId="2" type="noConversion"/>
  </si>
  <si>
    <t>3) 장착된 자재 State를 조회한다</t>
    <phoneticPr fontId="2" type="noConversion"/>
  </si>
  <si>
    <t>SFCD=3 : Material State</t>
    <phoneticPr fontId="2" type="noConversion"/>
  </si>
  <si>
    <t xml:space="preserve">    - MATERIALID : 자재 ID</t>
    <phoneticPr fontId="2" type="noConversion"/>
  </si>
  <si>
    <t xml:space="preserve">    - MATERIALPORTID : 자재 장착 위치</t>
    <phoneticPr fontId="2" type="noConversion"/>
  </si>
  <si>
    <t>CEID=219 : Material Kitting Cancel Request</t>
    <phoneticPr fontId="2" type="noConversion"/>
  </si>
  <si>
    <t>실제 설비 화면 상 상태와 보고 내용 일치 여부 확인 : 자재 정보 없음</t>
    <phoneticPr fontId="2" type="noConversion"/>
  </si>
  <si>
    <r>
      <t>2)</t>
    </r>
    <r>
      <rPr>
        <b/>
        <sz val="9"/>
        <color rgb="FFFF0000"/>
        <rFont val="맑은 고딕"/>
        <family val="3"/>
        <charset val="129"/>
        <scheme val="minor"/>
      </rPr>
      <t xml:space="preserve"> Fail Case</t>
    </r>
    <r>
      <rPr>
        <sz val="9"/>
        <color theme="1"/>
        <rFont val="맑은 고딕"/>
        <family val="3"/>
        <charset val="129"/>
        <scheme val="minor"/>
      </rPr>
      <t xml:space="preserve"> : 설비에서 자재 관리에 필요한 Data를 입력하여 Message 전송</t>
    </r>
    <phoneticPr fontId="2" type="noConversion"/>
  </si>
  <si>
    <t>Material Information Send (Fail)</t>
    <phoneticPr fontId="2" type="noConversion"/>
  </si>
  <si>
    <t>1) 설비에 Material Validation 기능이 있으면 OFF 상태로 만든다</t>
    <phoneticPr fontId="2" type="noConversion"/>
  </si>
  <si>
    <r>
      <t xml:space="preserve">2) </t>
    </r>
    <r>
      <rPr>
        <b/>
        <sz val="9"/>
        <color rgb="FFFF0000"/>
        <rFont val="맑은 고딕"/>
        <family val="3"/>
        <charset val="129"/>
        <scheme val="minor"/>
      </rPr>
      <t>Fail Case</t>
    </r>
    <r>
      <rPr>
        <sz val="9"/>
        <color theme="1"/>
        <rFont val="맑은 고딕"/>
        <family val="3"/>
        <charset val="129"/>
        <scheme val="minor"/>
      </rPr>
      <t xml:space="preserve"> : 설비에서 자재 관리에 필요한 Data를 입력하여 Message 전송</t>
    </r>
    <phoneticPr fontId="2" type="noConversion"/>
  </si>
  <si>
    <t>1) Lot 단위 자재 장착 후 최초 사용 시작 시점에 보고한다</t>
    <phoneticPr fontId="2" type="noConversion"/>
  </si>
  <si>
    <t>CEID=214 : Material Consume Start</t>
    <phoneticPr fontId="2" type="noConversion"/>
  </si>
  <si>
    <t>자재, 자재 Port, 자재 Batch, 자재 수량 정보 정합성 확인</t>
    <phoneticPr fontId="2" type="noConversion"/>
  </si>
  <si>
    <t>1) Lot 단위 자재 장착 후 최종 사용 완료 시점에 보고한다</t>
    <phoneticPr fontId="2" type="noConversion"/>
  </si>
  <si>
    <t>CEID=216 : Material Consume End</t>
    <phoneticPr fontId="2" type="noConversion"/>
  </si>
  <si>
    <t>1) 자재를 Cell에 부착 완료한 시점에 보고한다</t>
    <phoneticPr fontId="2" type="noConversion"/>
  </si>
  <si>
    <t>CEID=215 : Material Assemble</t>
    <phoneticPr fontId="2" type="noConversion"/>
  </si>
  <si>
    <t>1) 정상 Assemble 되지 않았으나, 자재 불량이 발생하여 소모 완료한 시점에 보고한다</t>
    <phoneticPr fontId="2" type="noConversion"/>
  </si>
  <si>
    <t>CEID=222 : Material NG</t>
    <phoneticPr fontId="2" type="noConversion"/>
  </si>
  <si>
    <t xml:space="preserve">    떨어진 시점에 보고한다</t>
    <phoneticPr fontId="2" type="noConversion"/>
  </si>
  <si>
    <t>CEID=223 : Material Warning</t>
    <phoneticPr fontId="2" type="noConversion"/>
  </si>
  <si>
    <t>CEID=225 : Material Location Update</t>
    <phoneticPr fontId="2" type="noConversion"/>
  </si>
  <si>
    <t>CEID=607 : Operator Information Report</t>
    <phoneticPr fontId="2" type="noConversion"/>
  </si>
  <si>
    <t>Use</t>
    <phoneticPr fontId="2" type="noConversion"/>
  </si>
  <si>
    <t>Pass</t>
    <phoneticPr fontId="2" type="noConversion"/>
  </si>
  <si>
    <t>Progress</t>
    <phoneticPr fontId="2" type="noConversion"/>
  </si>
  <si>
    <t>출하 검수</t>
    <phoneticPr fontId="2" type="noConversion"/>
  </si>
  <si>
    <t>Line Test</t>
    <phoneticPr fontId="2" type="noConversion"/>
  </si>
  <si>
    <t>Result</t>
    <phoneticPr fontId="2" type="noConversion"/>
  </si>
  <si>
    <t>Check Item</t>
    <phoneticPr fontId="2" type="noConversion"/>
  </si>
  <si>
    <t>※ 본 Sheet는 他 Sheet의 Test와 병행 진행이 가능함</t>
    <phoneticPr fontId="2" type="noConversion"/>
  </si>
  <si>
    <t xml:space="preserve">    - ex. Initial, Alarm, Tracking, Interlock 등</t>
    <phoneticPr fontId="2" type="noConversion"/>
  </si>
  <si>
    <t>1) Cell 1매를 즉시 투입 가능한 상태로 대기 시킨다</t>
    <phoneticPr fontId="2" type="noConversion"/>
  </si>
  <si>
    <t>2) 자재를 사용하는 설비는 자재를 장착하여 Cell이 정상 진행될 수 있도록 준비</t>
    <phoneticPr fontId="2" type="noConversion"/>
  </si>
  <si>
    <t>1) 설비를 아래 상태로 설정한 후 State를 조회한다 (정상 대기 상태)</t>
    <phoneticPr fontId="2" type="noConversion"/>
  </si>
  <si>
    <t xml:space="preserve">    - MOVESTATE = RUNNING</t>
    <phoneticPr fontId="2" type="noConversion"/>
  </si>
  <si>
    <t>SFCD=1 : Equipment State</t>
    <phoneticPr fontId="2" type="noConversion"/>
  </si>
  <si>
    <t>실제 설비 화면 상 상태와 보고 내용 일치 여부 확인</t>
    <phoneticPr fontId="2" type="noConversion"/>
  </si>
  <si>
    <t>O</t>
    <phoneticPr fontId="2" type="noConversion"/>
  </si>
  <si>
    <t>Alarm Report Send</t>
    <phoneticPr fontId="2" type="noConversion"/>
  </si>
  <si>
    <t>설비 화면에 발생한 Alarm 정보와 보고된 내용이 일치하는지 확인</t>
    <phoneticPr fontId="2" type="noConversion"/>
  </si>
  <si>
    <t>Alarm Report Aknowledge</t>
    <phoneticPr fontId="2" type="noConversion"/>
  </si>
  <si>
    <t>CEID=101 : Equipment Status Change</t>
    <phoneticPr fontId="2" type="noConversion"/>
  </si>
  <si>
    <t>설비 각 State 및 설비 Down을 유발한 Alarm 정보 확인</t>
    <phoneticPr fontId="2" type="noConversion"/>
  </si>
  <si>
    <t>SFCD=1 : Equipment State</t>
    <phoneticPr fontId="2" type="noConversion"/>
  </si>
  <si>
    <t>실제 설비 화면 상 상태와 보고 내용 일치 여부 확인</t>
    <phoneticPr fontId="2" type="noConversion"/>
  </si>
  <si>
    <t>2) 설비 화면에서 중 Alarm을 해제한다</t>
    <phoneticPr fontId="2" type="noConversion"/>
  </si>
  <si>
    <t>Alarm Report Send : 해제</t>
    <phoneticPr fontId="2" type="noConversion"/>
  </si>
  <si>
    <t>설비 화면에 발생한 Alarm 정보와 보고된 내용이 일치하는지 확인</t>
    <phoneticPr fontId="2" type="noConversion"/>
  </si>
  <si>
    <t>Alarm Report Aknowledge</t>
    <phoneticPr fontId="2" type="noConversion"/>
  </si>
  <si>
    <t>설비 각 State 정보 확인</t>
    <phoneticPr fontId="2" type="noConversion"/>
  </si>
  <si>
    <t>1) 설비에 Interlock 명령을 내린 후 동작을 확인한다</t>
    <phoneticPr fontId="2" type="noConversion"/>
  </si>
  <si>
    <t>RCMD=2 : Interlcok Send</t>
    <phoneticPr fontId="2" type="noConversion"/>
  </si>
  <si>
    <t>HOST Command Acknowledge</t>
    <phoneticPr fontId="2" type="noConversion"/>
  </si>
  <si>
    <t>Information Popup 창 생성 확인 (Message 내용 정합성도 확인)</t>
    <phoneticPr fontId="2" type="noConversion"/>
  </si>
  <si>
    <t>설비 Step Stop 또는 Cycle Stop 발생 확인</t>
    <phoneticPr fontId="2" type="noConversion"/>
  </si>
  <si>
    <t>2) 설비 화면에서 Interlock Confirm 실시</t>
    <phoneticPr fontId="2" type="noConversion"/>
  </si>
  <si>
    <t>CEID=502 : Interlock Confirm Event</t>
    <phoneticPr fontId="2" type="noConversion"/>
  </si>
  <si>
    <t>SFCD=1 : Equipment State</t>
    <phoneticPr fontId="2" type="noConversion"/>
  </si>
  <si>
    <t>실제 설비 화면 상 상태와 보고 내용 일치 여부 확인</t>
    <phoneticPr fontId="2" type="noConversion"/>
  </si>
  <si>
    <t>3) Interlcok 발생 원인 제거 후 설비를 재가동 상태로 만든다</t>
    <phoneticPr fontId="2" type="noConversion"/>
  </si>
  <si>
    <t>CEID=101 : Equipment Status Change</t>
    <phoneticPr fontId="2" type="noConversion"/>
  </si>
  <si>
    <t>설비 각 State 정보 확인</t>
    <phoneticPr fontId="2" type="noConversion"/>
  </si>
  <si>
    <t>1) 설비에서 Pause 버튼을 눌러 설비를 정지 시킨다</t>
    <phoneticPr fontId="2" type="noConversion"/>
  </si>
  <si>
    <t/>
  </si>
  <si>
    <t>1) 설비에서 Pause를 해제하여 Idel 상태로 만든다</t>
    <phoneticPr fontId="2" type="noConversion"/>
  </si>
  <si>
    <t>O</t>
    <phoneticPr fontId="2" type="noConversion"/>
  </si>
  <si>
    <t>2) Cell 1매를 투입하여 설비를 Run 상태로 만든다</t>
    <phoneticPr fontId="2" type="noConversion"/>
  </si>
  <si>
    <t xml:space="preserve">    - RUNSTATE = RUN</t>
    <phoneticPr fontId="2" type="noConversion"/>
  </si>
  <si>
    <t>ProductID, StepID, SubCarrier Count UnCheck</t>
    <phoneticPr fontId="2" type="noConversion"/>
  </si>
  <si>
    <t>Light Alarm 발생 및 Batch Tray Unload 시작 - 비정상 제품</t>
    <phoneticPr fontId="2" type="noConversion"/>
  </si>
  <si>
    <t>첫 Tray 반송 시점에 Job Start Report 발생하여야 함</t>
    <phoneticPr fontId="2" type="noConversion"/>
  </si>
  <si>
    <t>Cell을 Tray Assign 할 경우 Location 별 CellID 정보 표시와 관리가 되어야 한다.</t>
    <phoneticPr fontId="2" type="noConversion"/>
  </si>
  <si>
    <r>
      <t xml:space="preserve">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(비정상 값이라도 연속 동작)</t>
    </r>
    <phoneticPr fontId="2" type="noConversion"/>
  </si>
  <si>
    <r>
      <t xml:space="preserve">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 (비정상 값이라도 연속 동작)</t>
    </r>
    <phoneticPr fontId="2" type="noConversion"/>
  </si>
  <si>
    <t>4) Unloding Port에 Cassette / (S14F2) Tray Qty 구성 수량 만큼 적층 시 Batch 구성 요청</t>
    <phoneticPr fontId="2" type="noConversion"/>
  </si>
  <si>
    <t>Batch 기준 마지막 Tray 반송 완료 시점에 Job Complete Report 발생하여야 함</t>
    <phoneticPr fontId="2" type="noConversion"/>
  </si>
  <si>
    <t>Batch Tray Unload 시작 - 정상 제품</t>
    <phoneticPr fontId="2" type="noConversion"/>
  </si>
  <si>
    <t>※ S6F11 CEID 260 Send 하고 S3F115 수신 후 다음 동작</t>
    <phoneticPr fontId="2" type="noConversion"/>
  </si>
  <si>
    <r>
      <t xml:space="preserve">Batch 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(비정상 값이라도 연속 동작)</t>
    </r>
    <phoneticPr fontId="2" type="noConversion"/>
  </si>
  <si>
    <t>Light Alarm 발생 후 Batch Tray Unload 시작 - 비정상 제품</t>
    <phoneticPr fontId="2" type="noConversion"/>
  </si>
  <si>
    <t>5) Unloding Port에 Cassette / (S14F2) Tray Qty 구성 수량 보다 적게 적층 시 Batch 구성 요청</t>
    <phoneticPr fontId="2" type="noConversion"/>
  </si>
  <si>
    <t>※ 작업자가 설비를 수동으로 Stop 시켰을 때 발생한다</t>
    <phoneticPr fontId="2" type="noConversion"/>
  </si>
  <si>
    <t>1) 작업자가 설비를 수동으로 Stop 시킨다</t>
    <phoneticPr fontId="2" type="noConversion"/>
  </si>
  <si>
    <t>LOSSCODE와 LOSSDESCRIPTION이 반드시 보고되어야 함</t>
    <phoneticPr fontId="2" type="noConversion"/>
  </si>
  <si>
    <t>※ 작업자가 Log In 하여야만 가동이 가능한 설비에 한함</t>
    <phoneticPr fontId="2" type="noConversion"/>
  </si>
  <si>
    <t>1) 작업자가 Log In 하기 전에는 항상 Log In 화면이 떠 있어야 하며, 설비 동작 불가</t>
    <phoneticPr fontId="2" type="noConversion"/>
  </si>
  <si>
    <t>1) Operator가 등록된 작업자 정보로 Log In을 시도한다</t>
    <phoneticPr fontId="2" type="noConversion"/>
  </si>
  <si>
    <t>OPTIONINFO=LOGIN</t>
    <phoneticPr fontId="2" type="noConversion"/>
  </si>
  <si>
    <t>설비 화면에 입력한 정보와 보고한 정보가 일치하는지 확인한다</t>
    <phoneticPr fontId="2" type="noConversion"/>
  </si>
  <si>
    <t>Terminal Display (LOGIN_PASS_입력정보)</t>
    <phoneticPr fontId="2" type="noConversion"/>
  </si>
  <si>
    <t>설비 Main 화면 활성화 및 설비 가동 가능</t>
    <phoneticPr fontId="2" type="noConversion"/>
  </si>
  <si>
    <t>Terminal Display (LOGIN_FAIL_입력정보_사유)</t>
    <phoneticPr fontId="2" type="noConversion"/>
  </si>
  <si>
    <t>설비 Main 화면 활성화 안 됨, 설비 가동 불가능</t>
    <phoneticPr fontId="2" type="noConversion"/>
  </si>
  <si>
    <t>1) Operator가 등록된 작업자 정보로 Log Out을 시도한다</t>
    <phoneticPr fontId="2" type="noConversion"/>
  </si>
  <si>
    <t>CEID=607 : Operator Information Report</t>
    <phoneticPr fontId="2" type="noConversion"/>
  </si>
  <si>
    <t>OPTIONINFO=LOGOUT</t>
    <phoneticPr fontId="2" type="noConversion"/>
  </si>
  <si>
    <t>Terminal Display (LOGOUT_PASS_입력정보)</t>
    <phoneticPr fontId="2" type="noConversion"/>
  </si>
  <si>
    <t>Terminal Display (LOGOUT_FAIL_입력정보_사유)</t>
    <phoneticPr fontId="2" type="noConversion"/>
  </si>
  <si>
    <t>설비 Main 화면 잠기지 않음</t>
    <phoneticPr fontId="2" type="noConversion"/>
  </si>
  <si>
    <t>Check Item</t>
    <phoneticPr fontId="2" type="noConversion"/>
  </si>
  <si>
    <t>1) 해당 Cell의 특정 정보를 Host에 요청한다</t>
    <phoneticPr fontId="2" type="noConversion"/>
  </si>
  <si>
    <t>OPTIONCODE = "LOTINFO", "MVID", "MVIC"</t>
    <phoneticPr fontId="2" type="noConversion"/>
  </si>
  <si>
    <t>OPTIONINFO =</t>
    <phoneticPr fontId="2" type="noConversion"/>
  </si>
  <si>
    <t>CellID와 OptionCode, OptionInfo 데이터는 목적에 따라 변경 된다.</t>
    <phoneticPr fontId="2" type="noConversion"/>
  </si>
  <si>
    <t>매 Cell별로 반복</t>
    <phoneticPr fontId="2" type="noConversion"/>
  </si>
  <si>
    <t>※ 유효성 검증</t>
    <phoneticPr fontId="2" type="noConversion"/>
  </si>
  <si>
    <r>
      <t>S3F109 수신 Comment "</t>
    </r>
    <r>
      <rPr>
        <b/>
        <sz val="9"/>
        <color rgb="FF0000FF"/>
        <rFont val="맑은 고딕"/>
        <family val="3"/>
        <charset val="129"/>
        <scheme val="minor"/>
      </rPr>
      <t>PASS</t>
    </r>
    <r>
      <rPr>
        <sz val="9"/>
        <color theme="1"/>
        <rFont val="맑은 고딕"/>
        <family val="3"/>
        <charset val="129"/>
        <scheme val="minor"/>
      </rPr>
      <t>" 일 것</t>
    </r>
    <phoneticPr fontId="2" type="noConversion"/>
  </si>
  <si>
    <r>
      <t xml:space="preserve">ProductID 정보가 </t>
    </r>
    <r>
      <rPr>
        <b/>
        <sz val="9"/>
        <color rgb="FF0000FF"/>
        <rFont val="맑은 고딕"/>
        <family val="3"/>
        <charset val="129"/>
        <scheme val="minor"/>
      </rPr>
      <t>있을 것</t>
    </r>
    <r>
      <rPr>
        <sz val="9"/>
        <color theme="1"/>
        <rFont val="맑은 고딕"/>
        <family val="3"/>
        <charset val="129"/>
        <scheme val="minor"/>
      </rPr>
      <t xml:space="preserve"> (Null 아닐 것) - ProductID </t>
    </r>
    <r>
      <rPr>
        <b/>
        <sz val="9"/>
        <color rgb="FF0000FF"/>
        <rFont val="맑은 고딕"/>
        <family val="3"/>
        <charset val="129"/>
        <scheme val="minor"/>
      </rPr>
      <t>같을 것</t>
    </r>
    <phoneticPr fontId="2" type="noConversion"/>
  </si>
  <si>
    <r>
      <t xml:space="preserve">StepID 정보가 기준 정보와 </t>
    </r>
    <r>
      <rPr>
        <b/>
        <sz val="9"/>
        <color rgb="FF0000FF"/>
        <rFont val="맑은 고딕"/>
        <family val="3"/>
        <charset val="129"/>
        <scheme val="minor"/>
      </rPr>
      <t>일치 할 것</t>
    </r>
    <r>
      <rPr>
        <sz val="9"/>
        <color theme="1"/>
        <rFont val="맑은 고딕"/>
        <family val="3"/>
        <charset val="129"/>
        <scheme val="minor"/>
      </rPr>
      <t xml:space="preserve"> (S14F2)</t>
    </r>
    <phoneticPr fontId="2" type="noConversion"/>
  </si>
  <si>
    <r>
      <t xml:space="preserve">S6F205/S3F109 메시지의 CellID </t>
    </r>
    <r>
      <rPr>
        <b/>
        <sz val="9"/>
        <color rgb="FF0000FF"/>
        <rFont val="맑은 고딕"/>
        <family val="3"/>
        <charset val="129"/>
        <scheme val="minor"/>
      </rPr>
      <t>동일 할 것</t>
    </r>
    <phoneticPr fontId="2" type="noConversion"/>
  </si>
  <si>
    <r>
      <t>S3F109 수신 Comment "</t>
    </r>
    <r>
      <rPr>
        <b/>
        <sz val="9"/>
        <color rgb="FFFF0000"/>
        <rFont val="맑은 고딕"/>
        <family val="3"/>
        <charset val="129"/>
        <scheme val="minor"/>
      </rPr>
      <t>FAIL</t>
    </r>
    <r>
      <rPr>
        <sz val="9"/>
        <color theme="1"/>
        <rFont val="맑은 고딕"/>
        <family val="3"/>
        <charset val="129"/>
        <scheme val="minor"/>
      </rPr>
      <t>" 일 것 - NG Port 반송 (작업자 Confirm)</t>
    </r>
    <phoneticPr fontId="2" type="noConversion"/>
  </si>
  <si>
    <r>
      <t xml:space="preserve">ProductID 정보가 있고 </t>
    </r>
    <r>
      <rPr>
        <b/>
        <sz val="9"/>
        <color rgb="FFFF0000"/>
        <rFont val="맑은 고딕"/>
        <family val="3"/>
        <charset val="129"/>
        <scheme val="minor"/>
      </rPr>
      <t>다를 것</t>
    </r>
    <r>
      <rPr>
        <sz val="9"/>
        <color theme="1"/>
        <rFont val="맑은 고딕"/>
        <family val="3"/>
        <charset val="129"/>
        <scheme val="minor"/>
      </rPr>
      <t xml:space="preserve"> - ProductID 다를 경우 강제 구성 기능 검증</t>
    </r>
    <phoneticPr fontId="2" type="noConversion"/>
  </si>
  <si>
    <r>
      <t xml:space="preserve">ProductID 정보가 있고 </t>
    </r>
    <r>
      <rPr>
        <b/>
        <sz val="9"/>
        <color rgb="FF0000FF"/>
        <rFont val="맑은 고딕"/>
        <family val="3"/>
        <charset val="129"/>
        <scheme val="minor"/>
      </rPr>
      <t>같을 것</t>
    </r>
    <phoneticPr fontId="2" type="noConversion"/>
  </si>
  <si>
    <r>
      <t xml:space="preserve">StepID 정보가 기준 정보와 </t>
    </r>
    <r>
      <rPr>
        <b/>
        <sz val="9"/>
        <color rgb="FFFF0000"/>
        <rFont val="맑은 고딕"/>
        <family val="3"/>
        <charset val="129"/>
        <scheme val="minor"/>
      </rPr>
      <t>다를 것</t>
    </r>
    <r>
      <rPr>
        <sz val="9"/>
        <color theme="1"/>
        <rFont val="맑은 고딕"/>
        <family val="3"/>
        <charset val="129"/>
        <scheme val="minor"/>
      </rPr>
      <t xml:space="preserve"> (S14F2) - NG Port 반송 (작업자 Confirm)</t>
    </r>
    <phoneticPr fontId="2" type="noConversion"/>
  </si>
  <si>
    <t>※ 유효성 검증</t>
    <phoneticPr fontId="2" type="noConversion"/>
  </si>
  <si>
    <r>
      <t>S3F109 수신 Comment "</t>
    </r>
    <r>
      <rPr>
        <b/>
        <sz val="9"/>
        <color rgb="FF0000FF"/>
        <rFont val="맑은 고딕"/>
        <family val="3"/>
        <charset val="129"/>
        <scheme val="minor"/>
      </rPr>
      <t>PASS</t>
    </r>
    <r>
      <rPr>
        <sz val="9"/>
        <color theme="1"/>
        <rFont val="맑은 고딕"/>
        <family val="3"/>
        <charset val="129"/>
        <scheme val="minor"/>
      </rPr>
      <t>" 일 것</t>
    </r>
    <phoneticPr fontId="2" type="noConversion"/>
  </si>
  <si>
    <r>
      <t xml:space="preserve">ProductID 정보가 </t>
    </r>
    <r>
      <rPr>
        <b/>
        <sz val="9"/>
        <color rgb="FF0000FF"/>
        <rFont val="맑은 고딕"/>
        <family val="3"/>
        <charset val="129"/>
        <scheme val="minor"/>
      </rPr>
      <t>있을 것</t>
    </r>
    <r>
      <rPr>
        <sz val="9"/>
        <color theme="1"/>
        <rFont val="맑은 고딕"/>
        <family val="3"/>
        <charset val="129"/>
        <scheme val="minor"/>
      </rPr>
      <t xml:space="preserve"> (Null 아닐 것) - ProductID </t>
    </r>
    <r>
      <rPr>
        <b/>
        <sz val="9"/>
        <color rgb="FF0000FF"/>
        <rFont val="맑은 고딕"/>
        <family val="3"/>
        <charset val="129"/>
        <scheme val="minor"/>
      </rPr>
      <t>같을 것</t>
    </r>
    <phoneticPr fontId="2" type="noConversion"/>
  </si>
  <si>
    <r>
      <t xml:space="preserve">StepID 정보가 기준 정보와 </t>
    </r>
    <r>
      <rPr>
        <b/>
        <sz val="9"/>
        <color rgb="FF0000FF"/>
        <rFont val="맑은 고딕"/>
        <family val="3"/>
        <charset val="129"/>
        <scheme val="minor"/>
      </rPr>
      <t>같을 것</t>
    </r>
    <r>
      <rPr>
        <sz val="9"/>
        <color theme="1"/>
        <rFont val="맑은 고딕"/>
        <family val="3"/>
        <charset val="129"/>
        <scheme val="minor"/>
      </rPr>
      <t xml:space="preserve"> (S14F2)</t>
    </r>
    <phoneticPr fontId="2" type="noConversion"/>
  </si>
  <si>
    <r>
      <t xml:space="preserve">S6F205/S3F109 메시지의 CellID </t>
    </r>
    <r>
      <rPr>
        <b/>
        <sz val="9"/>
        <color rgb="FFFF0000"/>
        <rFont val="맑은 고딕"/>
        <family val="3"/>
        <charset val="129"/>
        <scheme val="minor"/>
      </rPr>
      <t xml:space="preserve">다를 것 - </t>
    </r>
    <r>
      <rPr>
        <sz val="9"/>
        <color theme="1"/>
        <rFont val="맑은 고딕"/>
        <family val="3"/>
        <charset val="129"/>
        <scheme val="minor"/>
      </rPr>
      <t>NG Port 반송 (작업자 Confirm)</t>
    </r>
    <phoneticPr fontId="2" type="noConversion"/>
  </si>
  <si>
    <t>Check Item</t>
    <phoneticPr fontId="2" type="noConversion"/>
  </si>
  <si>
    <t>※ OQC 이재기 설비에서 FPO 구성 요청 시 사용한다</t>
    <phoneticPr fontId="2" type="noConversion"/>
  </si>
  <si>
    <t>FPO Create Request</t>
    <phoneticPr fontId="2" type="noConversion"/>
  </si>
  <si>
    <t xml:space="preserve">   - FPO_COMP :  강제구성 시 Y</t>
    <phoneticPr fontId="2" type="noConversion"/>
  </si>
  <si>
    <t xml:space="preserve">   - JUDGE : 양품 G, 불량 L, 이재기 C</t>
    <phoneticPr fontId="2" type="noConversion"/>
  </si>
  <si>
    <t xml:space="preserve">      . 검사기 : 양품 G, 불량 L</t>
    <phoneticPr fontId="2" type="noConversion"/>
  </si>
  <si>
    <r>
      <t xml:space="preserve">      . 적재기 : </t>
    </r>
    <r>
      <rPr>
        <b/>
        <sz val="9"/>
        <color rgb="FF0000FF"/>
        <rFont val="맑은 고딕"/>
        <family val="3"/>
        <charset val="129"/>
        <scheme val="minor"/>
      </rPr>
      <t>Pre-Check P</t>
    </r>
    <r>
      <rPr>
        <sz val="9"/>
        <color theme="1"/>
        <rFont val="맑은 고딕"/>
        <family val="3"/>
        <charset val="129"/>
        <scheme val="minor"/>
      </rPr>
      <t>, 생성 요청 C, Assign A, 구성완료 O</t>
    </r>
    <phoneticPr fontId="2" type="noConversion"/>
  </si>
  <si>
    <t>FPO Create Request Reply</t>
    <phoneticPr fontId="2" type="noConversion"/>
  </si>
  <si>
    <t>FPO Information Send</t>
    <phoneticPr fontId="2" type="noConversion"/>
  </si>
  <si>
    <t>FPO Information Send Reply</t>
    <phoneticPr fontId="2" type="noConversion"/>
  </si>
  <si>
    <t>FPO Create Request</t>
    <phoneticPr fontId="2" type="noConversion"/>
  </si>
  <si>
    <t xml:space="preserve">      . 검사기 : 양품 G, 불량 L</t>
    <phoneticPr fontId="2" type="noConversion"/>
  </si>
  <si>
    <r>
      <t xml:space="preserve">      . 적재기 : Pre-Check P, </t>
    </r>
    <r>
      <rPr>
        <b/>
        <sz val="9"/>
        <color rgb="FF0000FF"/>
        <rFont val="맑은 고딕"/>
        <family val="3"/>
        <charset val="129"/>
        <scheme val="minor"/>
      </rPr>
      <t>생성 요청 C</t>
    </r>
    <r>
      <rPr>
        <sz val="9"/>
        <color theme="1"/>
        <rFont val="맑은 고딕"/>
        <family val="3"/>
        <charset val="129"/>
        <scheme val="minor"/>
      </rPr>
      <t>, Assign A, 구성완료 O</t>
    </r>
    <phoneticPr fontId="2" type="noConversion"/>
  </si>
  <si>
    <t>FPO Create Request Reply</t>
    <phoneticPr fontId="2" type="noConversion"/>
  </si>
  <si>
    <t>FPO Information Send</t>
    <phoneticPr fontId="2" type="noConversion"/>
  </si>
  <si>
    <t>FPO Create Request - FPO 생성 후 HMI 활성화 확인</t>
    <phoneticPr fontId="2" type="noConversion"/>
  </si>
  <si>
    <t>CUST, ETC 정보 입력 완료.</t>
    <phoneticPr fontId="2" type="noConversion"/>
  </si>
  <si>
    <r>
      <t xml:space="preserve">      . 검사기 : </t>
    </r>
    <r>
      <rPr>
        <b/>
        <sz val="9"/>
        <color rgb="FF0000FF"/>
        <rFont val="맑은 고딕"/>
        <family val="3"/>
        <charset val="129"/>
        <scheme val="minor"/>
      </rPr>
      <t>양품 G</t>
    </r>
    <r>
      <rPr>
        <sz val="9"/>
        <color theme="1"/>
        <rFont val="맑은 고딕"/>
        <family val="3"/>
        <charset val="129"/>
        <scheme val="minor"/>
      </rPr>
      <t>, 불량 L</t>
    </r>
    <phoneticPr fontId="2" type="noConversion"/>
  </si>
  <si>
    <t xml:space="preserve">      . 적재기 : Pre-Check P, 생성 요청 C, Assign A, 구성완료 O</t>
    <phoneticPr fontId="2" type="noConversion"/>
  </si>
  <si>
    <t>FPO Information Send</t>
    <phoneticPr fontId="2" type="noConversion"/>
  </si>
  <si>
    <r>
      <t xml:space="preserve">      . 검사기 : 양품 G, </t>
    </r>
    <r>
      <rPr>
        <b/>
        <sz val="9"/>
        <color rgb="FF0000FF"/>
        <rFont val="맑은 고딕"/>
        <family val="3"/>
        <charset val="129"/>
        <scheme val="minor"/>
      </rPr>
      <t>불량 L</t>
    </r>
    <phoneticPr fontId="2" type="noConversion"/>
  </si>
  <si>
    <r>
      <t xml:space="preserve">      . 적재기 : Pre-Check P, 생성 요청 C, </t>
    </r>
    <r>
      <rPr>
        <b/>
        <sz val="9"/>
        <color rgb="FF0000FF"/>
        <rFont val="맑은 고딕"/>
        <family val="3"/>
        <charset val="129"/>
        <scheme val="minor"/>
      </rPr>
      <t>Assign A</t>
    </r>
    <r>
      <rPr>
        <sz val="9"/>
        <color theme="1"/>
        <rFont val="맑은 고딕"/>
        <family val="3"/>
        <charset val="129"/>
        <scheme val="minor"/>
      </rPr>
      <t>, 구성완료 O</t>
    </r>
    <phoneticPr fontId="2" type="noConversion"/>
  </si>
  <si>
    <r>
      <t xml:space="preserve">      . 적재기 : Pre-Check P, 생성 요청 C, Assign A, </t>
    </r>
    <r>
      <rPr>
        <b/>
        <sz val="9"/>
        <color rgb="FF0000FF"/>
        <rFont val="맑은 고딕"/>
        <family val="3"/>
        <charset val="129"/>
        <scheme val="minor"/>
      </rPr>
      <t>구성완료 O</t>
    </r>
    <phoneticPr fontId="2" type="noConversion"/>
  </si>
  <si>
    <t>※ 기준정보를 사용하는 설비에서 쓰이는 Scenario임</t>
    <phoneticPr fontId="2" type="noConversion"/>
  </si>
  <si>
    <t>Packing Information Request</t>
    <phoneticPr fontId="2" type="noConversion"/>
  </si>
  <si>
    <r>
      <t>Pack 기준정보</t>
    </r>
    <r>
      <rPr>
        <b/>
        <sz val="9"/>
        <color rgb="FF0000FF"/>
        <rFont val="맑은 고딕"/>
        <family val="3"/>
        <charset val="129"/>
        <scheme val="minor"/>
      </rPr>
      <t xml:space="preserve"> Host 기능</t>
    </r>
    <r>
      <rPr>
        <sz val="9"/>
        <color theme="1"/>
        <rFont val="맑은 고딕"/>
        <family val="3"/>
        <charset val="129"/>
        <scheme val="minor"/>
      </rPr>
      <t>을 사용 - Option 기능 UI Check 할 것 [HOST]</t>
    </r>
    <phoneticPr fontId="2" type="noConversion"/>
  </si>
  <si>
    <t xml:space="preserve">    - OBJTYPE : POL, AMT, BPLCUT, DLAMI, BLAMI, BEND, TFOF, TFOP, TLAMI, ET1, ET2</t>
    <phoneticPr fontId="2" type="noConversion"/>
  </si>
  <si>
    <t xml:space="preserve">    - OBJID : PRODUCTID</t>
    <phoneticPr fontId="2" type="noConversion"/>
  </si>
  <si>
    <r>
      <t xml:space="preserve">Pack 구성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2" type="noConversion"/>
  </si>
  <si>
    <t>TRAYQTY, CELLQTY 수량 확인 할 것</t>
    <phoneticPr fontId="2" type="noConversion"/>
  </si>
  <si>
    <r>
      <t xml:space="preserve">Pack 구성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</t>
    </r>
    <phoneticPr fontId="2" type="noConversion"/>
  </si>
  <si>
    <t>기준 정보 확인 후 재요청</t>
    <phoneticPr fontId="2" type="noConversion"/>
  </si>
  <si>
    <r>
      <t>Pack 기준정보</t>
    </r>
    <r>
      <rPr>
        <b/>
        <sz val="9"/>
        <color rgb="FF0000FF"/>
        <rFont val="맑은 고딕"/>
        <family val="3"/>
        <charset val="129"/>
        <scheme val="minor"/>
      </rPr>
      <t xml:space="preserve"> EQP 기능</t>
    </r>
    <r>
      <rPr>
        <sz val="9"/>
        <color theme="1"/>
        <rFont val="맑은 고딕"/>
        <family val="3"/>
        <charset val="129"/>
        <scheme val="minor"/>
      </rPr>
      <t>을 사용 - Option 기능 UI Check 할 것 [EQP]</t>
    </r>
    <phoneticPr fontId="2" type="noConversion"/>
  </si>
  <si>
    <t xml:space="preserve">    - 설비에서 Manual 입력하여</t>
    <phoneticPr fontId="2" type="noConversion"/>
  </si>
  <si>
    <t>Label Information Request</t>
    <phoneticPr fontId="2" type="noConversion"/>
  </si>
  <si>
    <t>SFPO 단위 첫 CellID Read 시점 정보 요청</t>
    <phoneticPr fontId="2" type="noConversion"/>
  </si>
  <si>
    <t>Label 기준 정보 요청 - Option 기능 수동 기능 있을 것</t>
    <phoneticPr fontId="2" type="noConversion"/>
  </si>
  <si>
    <t xml:space="preserve">    - OBJTYPE : OQC</t>
    <phoneticPr fontId="2" type="noConversion"/>
  </si>
  <si>
    <t xml:space="preserve">    - OBJID : CellID</t>
    <phoneticPr fontId="2" type="noConversion"/>
  </si>
  <si>
    <r>
      <t xml:space="preserve">Label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2" type="noConversion"/>
  </si>
  <si>
    <t>ETC, CUST 정보 확인 할 것</t>
    <phoneticPr fontId="2" type="noConversion"/>
  </si>
  <si>
    <t>HMI에 등록 여부 확인 할 것</t>
    <phoneticPr fontId="2" type="noConversion"/>
  </si>
  <si>
    <t>Check Item</t>
    <phoneticPr fontId="2" type="noConversion"/>
  </si>
  <si>
    <t>※ 기준정보를 사용하는 설비에서 쓰이는 Scenario임</t>
    <phoneticPr fontId="2" type="noConversion"/>
  </si>
  <si>
    <t>OPTIONCODE = CARRIER, CELL</t>
    <phoneticPr fontId="2" type="noConversion"/>
  </si>
  <si>
    <t>UNIQUEID = CarrierID (Code == CARRIER), CellID (Code == CELL)</t>
    <phoneticPr fontId="2" type="noConversion"/>
  </si>
  <si>
    <t>설비는 Send 후 S3F103을 Waitting . . .</t>
    <phoneticPr fontId="2" type="noConversion"/>
  </si>
  <si>
    <t>Validation 결과 설비로 Return</t>
    <phoneticPr fontId="2" type="noConversion"/>
  </si>
  <si>
    <r>
      <t xml:space="preserve">REPLYSTATUS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2" type="noConversion"/>
  </si>
  <si>
    <t>UniqueID, ProductID, StepID, CellInfoResult 정보 참조</t>
    <phoneticPr fontId="2" type="noConversion"/>
  </si>
  <si>
    <t>Pass 일 경우 Pick Up 명령 전송</t>
    <phoneticPr fontId="2" type="noConversion"/>
  </si>
  <si>
    <t>검.계측 공정부 반송 Unit Carrier 반송</t>
    <phoneticPr fontId="2" type="noConversion"/>
  </si>
  <si>
    <t>OPTIONCODE = CARRIER</t>
    <phoneticPr fontId="2" type="noConversion"/>
  </si>
  <si>
    <t>UNIQUEID = CarrierID</t>
    <phoneticPr fontId="2" type="noConversion"/>
  </si>
  <si>
    <r>
      <t xml:space="preserve">REPLYSTATUS = </t>
    </r>
    <r>
      <rPr>
        <b/>
        <sz val="9"/>
        <color rgb="FFFF0000"/>
        <rFont val="맑은 고딕"/>
        <family val="3"/>
        <charset val="129"/>
        <scheme val="minor"/>
      </rPr>
      <t>FAIL</t>
    </r>
    <phoneticPr fontId="2" type="noConversion"/>
  </si>
  <si>
    <t>Fail 일 경우 후 공정 ByPass 명령 전송</t>
    <phoneticPr fontId="2" type="noConversion"/>
  </si>
  <si>
    <t>검.계측 공정부 반송 Unit Carrier 반송 금지</t>
    <phoneticPr fontId="2" type="noConversion"/>
  </si>
  <si>
    <t>S3F115 Carrier Information Send</t>
    <phoneticPr fontId="2" type="noConversion"/>
  </si>
  <si>
    <t>CEID=355 : Cassette Move In</t>
  </si>
  <si>
    <t>S6F11</t>
    <phoneticPr fontId="2" type="noConversion"/>
  </si>
  <si>
    <t>S6F12</t>
    <phoneticPr fontId="2" type="noConversion"/>
  </si>
  <si>
    <r>
      <t xml:space="preserve">Batch Tray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2" type="noConversion"/>
  </si>
  <si>
    <t xml:space="preserve"> * LS01 Port가 Not Empty일 경우 대기하며 Empty일 경우나 변경 시 이동 시작</t>
    <phoneticPr fontId="2" type="noConversion"/>
  </si>
  <si>
    <t>CEID=350 : Cassette Load Request (이동 완료 후 Emtpy 일 경우)</t>
    <phoneticPr fontId="2" type="noConversion"/>
  </si>
  <si>
    <t>1. Port Manual / Auto Mode 옵션 기능 구현</t>
    <phoneticPr fontId="2" type="noConversion"/>
  </si>
  <si>
    <t>2. Senser 감지 사전 확인</t>
    <phoneticPr fontId="2" type="noConversion"/>
  </si>
  <si>
    <t>3. Cell이 적재된 Batch Tray 준비</t>
    <phoneticPr fontId="2" type="noConversion"/>
  </si>
  <si>
    <t>물류 공급 완료(LS01)</t>
    <phoneticPr fontId="2" type="noConversion"/>
  </si>
  <si>
    <t xml:space="preserve"> - 물류 이동 시작 (LI01 -&gt; LS01)</t>
    <phoneticPr fontId="2" type="noConversion"/>
  </si>
  <si>
    <t xml:space="preserve"> - 물류 이동 완료 (LI01 -&gt; LS01)</t>
    <phoneticPr fontId="2" type="noConversion"/>
  </si>
  <si>
    <t xml:space="preserve"> 물류 공급 요청(LI01) - LS01 Port로 이동 완료 후 LI01 투입 요청</t>
    <phoneticPr fontId="2" type="noConversion"/>
  </si>
  <si>
    <t>3) LIFTER 상승(LS01) 후 뚜껑 Tray ID Read 데이터로</t>
    <phoneticPr fontId="2" type="noConversion"/>
  </si>
  <si>
    <t xml:space="preserve">     Carrier 정보를 요청</t>
    <phoneticPr fontId="2" type="noConversion"/>
  </si>
  <si>
    <t>Job Process Start</t>
    <phoneticPr fontId="2" type="noConversion"/>
  </si>
  <si>
    <t>S2F41</t>
    <phoneticPr fontId="2" type="noConversion"/>
  </si>
  <si>
    <t>S2F42</t>
    <phoneticPr fontId="2" type="noConversion"/>
  </si>
  <si>
    <t>S6F11</t>
    <phoneticPr fontId="2" type="noConversion"/>
  </si>
  <si>
    <t>S6F12</t>
    <phoneticPr fontId="2" type="noConversion"/>
  </si>
  <si>
    <t>S3F115</t>
    <phoneticPr fontId="2" type="noConversion"/>
  </si>
  <si>
    <t>S3F116</t>
    <phoneticPr fontId="2" type="noConversion"/>
  </si>
  <si>
    <t>S3F115의 Location 별 CellID 정보는 화면 표시와 관리가 되어야 한다.</t>
    <phoneticPr fontId="2" type="noConversion"/>
  </si>
  <si>
    <r>
      <t xml:space="preserve">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2" type="noConversion"/>
  </si>
  <si>
    <t>Batch 기준 마지막 Cell 반송 시작 시점에 Job Complete Report 발생하여야 함</t>
    <phoneticPr fontId="2" type="noConversion"/>
  </si>
  <si>
    <t>Carrier Assign Req</t>
    <phoneticPr fontId="2" type="noConversion"/>
  </si>
  <si>
    <t>Job Process End - Normal</t>
    <phoneticPr fontId="2" type="noConversion"/>
  </si>
  <si>
    <r>
      <t xml:space="preserve">Batch 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2" type="noConversion"/>
  </si>
  <si>
    <t>Light Alarm 발생 및 Batch Tray Unload 시작 - 비정상 제품</t>
    <phoneticPr fontId="2" type="noConversion"/>
  </si>
  <si>
    <t>Job Process End - Abnormal</t>
    <phoneticPr fontId="2" type="noConversion"/>
  </si>
  <si>
    <t>Cassette Unload</t>
    <phoneticPr fontId="2" type="noConversion"/>
  </si>
  <si>
    <t>Tray ID Read OK</t>
    <phoneticPr fontId="2" type="noConversion"/>
  </si>
  <si>
    <t>Tray ID Read NG</t>
    <phoneticPr fontId="2" type="noConversion"/>
  </si>
  <si>
    <t xml:space="preserve"> - Tray 정합성 Check 요청</t>
    <phoneticPr fontId="2" type="noConversion"/>
  </si>
  <si>
    <r>
      <t xml:space="preserve">Batch 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</t>
    </r>
    <phoneticPr fontId="2" type="noConversion"/>
  </si>
  <si>
    <t>※ Light Alarm 발생</t>
    <phoneticPr fontId="2" type="noConversion"/>
  </si>
  <si>
    <t>Pre Lot Validation Check</t>
    <phoneticPr fontId="2" type="noConversion"/>
  </si>
  <si>
    <t>Lot Validation Check</t>
    <phoneticPr fontId="2" type="noConversion"/>
  </si>
  <si>
    <t>CEID=260 : Carrier Assign Request(LH01)</t>
    <phoneticPr fontId="2" type="noConversion"/>
  </si>
  <si>
    <t>4) Cassette / Tray의 투입 작업을 종료 / Unload 시작</t>
    <phoneticPr fontId="2" type="noConversion"/>
  </si>
  <si>
    <t>CEID 355 Cassette Move In (LH01)</t>
    <phoneticPr fontId="2" type="noConversion"/>
  </si>
  <si>
    <t>CEID 355 Cassette Move In (LO01)</t>
    <phoneticPr fontId="2" type="noConversion"/>
  </si>
  <si>
    <t xml:space="preserve">   - 작업자에 의한 배출은 Manual Button “ON” 상태에서 배출 완료 후 OFF</t>
    <phoneticPr fontId="2" type="noConversion"/>
  </si>
  <si>
    <t xml:space="preserve"> - PORTAVAILSTATE : UP (2)</t>
    <phoneticPr fontId="2" type="noConversion"/>
  </si>
  <si>
    <t xml:space="preserve"> - PORTTRANSFERSTATE : LOADED (2)</t>
    <phoneticPr fontId="2" type="noConversion"/>
  </si>
  <si>
    <t xml:space="preserve"> - PORTPROCESSINGSTATE : READY TO PROCESS (1)</t>
    <phoneticPr fontId="2" type="noConversion"/>
  </si>
  <si>
    <t xml:space="preserve"> - JOBID : 뚜껑 TRAY ID(Read Data)</t>
    <phoneticPr fontId="2" type="noConversion"/>
  </si>
  <si>
    <t xml:space="preserve"> * 물류 배출 대기</t>
    <phoneticPr fontId="2" type="noConversion"/>
  </si>
  <si>
    <t xml:space="preserve"> * 물류 (역)배출 대기</t>
    <phoneticPr fontId="2" type="noConversion"/>
  </si>
  <si>
    <t xml:space="preserve"> * (역)배출 </t>
    <phoneticPr fontId="2" type="noConversion"/>
  </si>
  <si>
    <t xml:space="preserve"> * (역)배출 완료</t>
    <phoneticPr fontId="2" type="noConversion"/>
  </si>
  <si>
    <t>2) 뚜껑 Tray ID Read 데이터로 Carrier 정보를 요청</t>
    <phoneticPr fontId="2" type="noConversion"/>
  </si>
  <si>
    <t>※ Light Alarm / Cell 투입 불가</t>
    <phoneticPr fontId="2" type="noConversion"/>
  </si>
  <si>
    <t xml:space="preserve"> * 배출 시작</t>
    <phoneticPr fontId="2" type="noConversion"/>
  </si>
  <si>
    <t>※ 초기 투입기 설비</t>
    <phoneticPr fontId="2" type="noConversion"/>
  </si>
  <si>
    <t>Job Process Cancel</t>
    <phoneticPr fontId="2" type="noConversion"/>
  </si>
  <si>
    <t>뚜껑 Tray 분리 / 이재</t>
  </si>
  <si>
    <r>
      <t>4 ) Job Process Start 명령 전송 (</t>
    </r>
    <r>
      <rPr>
        <b/>
        <sz val="9"/>
        <color rgb="FF0000FF"/>
        <rFont val="맑은 고딕"/>
        <family val="3"/>
        <charset val="129"/>
        <scheme val="minor"/>
      </rPr>
      <t>CP, TFOP, MVI 공정 限</t>
    </r>
    <r>
      <rPr>
        <sz val="9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</si>
  <si>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5) Job Process Cancel 명령 전송 </t>
    </r>
    <r>
      <rPr>
        <b/>
        <sz val="9"/>
        <color rgb="FF0000FF"/>
        <rFont val="맑은 고딕"/>
        <family val="3"/>
        <charset val="129"/>
        <scheme val="minor"/>
      </rPr>
      <t>(CP, TFOP, MVI 공정 限)</t>
    </r>
    <phoneticPr fontId="2" type="noConversion"/>
  </si>
  <si>
    <t>PORTID = LS01</t>
    <phoneticPr fontId="2" type="noConversion"/>
  </si>
  <si>
    <t>Tray Cell Release</t>
    <phoneticPr fontId="2" type="noConversion"/>
  </si>
  <si>
    <t>5) 투입부 E/L에서 뚜껑 Tray Change 후 새로운 TrayID를 Read한 시점에 발생(반복)</t>
    <phoneticPr fontId="2" type="noConversion"/>
  </si>
  <si>
    <t>★ Release Tray ID는 설비에서 저장/관리</t>
    <phoneticPr fontId="2" type="noConversion"/>
  </si>
  <si>
    <t>3. Empty Batch Tray 준비</t>
    <phoneticPr fontId="2" type="noConversion"/>
  </si>
  <si>
    <t>CEID=351 : Cassette Load Complete (UI01에서 ID를 Read한 시점)</t>
    <phoneticPr fontId="2" type="noConversion"/>
  </si>
  <si>
    <t xml:space="preserve"> - JOB TYPE : EMPTYTRAY</t>
    <phoneticPr fontId="2" type="noConversion"/>
  </si>
  <si>
    <t xml:space="preserve"> - 물류 이동 시작 (UI01 -&gt; US01)</t>
    <phoneticPr fontId="2" type="noConversion"/>
  </si>
  <si>
    <t xml:space="preserve"> - 물류 이동 완료 (UI01 -&gt; US01)</t>
    <phoneticPr fontId="2" type="noConversion"/>
  </si>
  <si>
    <t xml:space="preserve"> 물류 공급 요청(UI01) - US01 Port로 이동 완료 후 UI01 투입 요청</t>
    <phoneticPr fontId="2" type="noConversion"/>
  </si>
  <si>
    <t>물류 공급 완료(US01)</t>
    <phoneticPr fontId="2" type="noConversion"/>
  </si>
  <si>
    <t>S6F04</t>
    <phoneticPr fontId="2" type="noConversion"/>
  </si>
  <si>
    <t>S3F103</t>
    <phoneticPr fontId="2" type="noConversion"/>
  </si>
  <si>
    <t>S3F104</t>
    <phoneticPr fontId="2" type="noConversion"/>
  </si>
  <si>
    <t>S3F103 Specific Valid Data</t>
    <phoneticPr fontId="2" type="noConversion"/>
  </si>
  <si>
    <r>
      <t xml:space="preserve">Batch Tray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</t>
    </r>
    <phoneticPr fontId="2" type="noConversion"/>
  </si>
  <si>
    <t>Cell Lot Info Request</t>
    <phoneticPr fontId="2" type="noConversion"/>
  </si>
  <si>
    <t>S6F205</t>
    <phoneticPr fontId="2" type="noConversion"/>
  </si>
  <si>
    <t>S6F206</t>
    <phoneticPr fontId="2" type="noConversion"/>
  </si>
  <si>
    <t>S3F109</t>
    <phoneticPr fontId="2" type="noConversion"/>
  </si>
  <si>
    <t>S3F110</t>
    <phoneticPr fontId="2" type="noConversion"/>
  </si>
  <si>
    <t>S14F1</t>
    <phoneticPr fontId="2" type="noConversion"/>
  </si>
  <si>
    <t>S14F2</t>
    <phoneticPr fontId="2" type="noConversion"/>
  </si>
  <si>
    <t>S14F2</t>
    <phoneticPr fontId="2" type="noConversion"/>
  </si>
  <si>
    <r>
      <t xml:space="preserve">Pack 구성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2" type="noConversion"/>
  </si>
  <si>
    <t>Tray Validation Check</t>
    <phoneticPr fontId="2" type="noConversion"/>
  </si>
  <si>
    <t>3) LIFTER 상승 후 뚜껑 Tray ID Read 데이터로 Carrier 정보를 요청</t>
    <phoneticPr fontId="2" type="noConversion"/>
  </si>
  <si>
    <t>4) 첫 Cell TrackOut &amp;&amp; 설비의 PPID가 변경 된 경우 정보 요청</t>
    <phoneticPr fontId="2" type="noConversion"/>
  </si>
  <si>
    <t>CEID=260 : Carrier Assign Request(UH01)</t>
    <phoneticPr fontId="2" type="noConversion"/>
  </si>
  <si>
    <t>Loader Abnormal Case</t>
    <phoneticPr fontId="2" type="noConversion"/>
  </si>
  <si>
    <t>UnLoader Abnormal Case</t>
    <phoneticPr fontId="2" type="noConversion"/>
  </si>
  <si>
    <t>※ Light Alarm 발생</t>
    <phoneticPr fontId="2" type="noConversion"/>
  </si>
  <si>
    <t>1) 투입부 E/L에서 Tray에 Cell 적재 시작</t>
    <phoneticPr fontId="2" type="noConversion"/>
  </si>
  <si>
    <t>CEID=260 : Carrier Assign Request</t>
    <phoneticPr fontId="2" type="noConversion"/>
  </si>
  <si>
    <t xml:space="preserve"> - PORTPROCESSINGSTATE : NONE (0)</t>
    <phoneticPr fontId="2" type="noConversion"/>
  </si>
  <si>
    <t xml:space="preserve"> - JOBID : </t>
    <phoneticPr fontId="2" type="noConversion"/>
  </si>
  <si>
    <t xml:space="preserve"> - PORTID : UI01 </t>
    <phoneticPr fontId="2" type="noConversion"/>
  </si>
  <si>
    <t>S6F203</t>
    <phoneticPr fontId="2" type="noConversion"/>
  </si>
  <si>
    <t>S6F203 Specific Valid Req (US01)</t>
    <phoneticPr fontId="2" type="noConversion"/>
  </si>
  <si>
    <t>CEID 355 Cassette Move In</t>
    <phoneticPr fontId="2" type="noConversion"/>
  </si>
  <si>
    <t>CEID 355 Cassette Move In (UO01)</t>
    <phoneticPr fontId="2" type="noConversion"/>
  </si>
  <si>
    <t>* UH01 -&gt; UO01 이동완료 3초 후 요청</t>
    <phoneticPr fontId="2" type="noConversion"/>
  </si>
  <si>
    <t>* Cassette / Tray Unload 완료</t>
    <phoneticPr fontId="2" type="noConversion"/>
  </si>
  <si>
    <t>* LH01 -&gt; LO01 이동완료 3초 후 요청</t>
    <phoneticPr fontId="2" type="noConversion"/>
  </si>
  <si>
    <t>* Cassette / Tray Unload 완료</t>
    <phoneticPr fontId="2" type="noConversion"/>
  </si>
  <si>
    <t>Function State Request</t>
    <phoneticPr fontId="2" type="noConversion"/>
  </si>
  <si>
    <t>1) 각 Function의 State를 조회한다</t>
    <phoneticPr fontId="2" type="noConversion"/>
  </si>
  <si>
    <t>SFCD=5 : Function State</t>
    <phoneticPr fontId="2" type="noConversion"/>
  </si>
  <si>
    <t xml:space="preserve">    - EFID : Define</t>
    <phoneticPr fontId="2" type="noConversion"/>
  </si>
  <si>
    <t>1) 설비를 Function State를 조회한다</t>
    <phoneticPr fontId="2" type="noConversion"/>
  </si>
  <si>
    <t>O</t>
    <phoneticPr fontId="2" type="noConversion"/>
  </si>
  <si>
    <t xml:space="preserve">    - EFST : ON / OFF, AUTO / MANUAL, USE / UNUSE</t>
    <phoneticPr fontId="2" type="noConversion"/>
  </si>
  <si>
    <t xml:space="preserve">  - TOTALSHELFCNT : Buffer 저장 사용 수</t>
    <phoneticPr fontId="2" type="noConversion"/>
  </si>
  <si>
    <t xml:space="preserve">  - TOTALUSECNT : Buffer 저장 미사용 수</t>
    <phoneticPr fontId="2" type="noConversion"/>
  </si>
  <si>
    <t xml:space="preserve">  - TOTALUNUSECNT : Buffer 현재 저장 수</t>
    <phoneticPr fontId="2" type="noConversion"/>
  </si>
  <si>
    <t xml:space="preserve">  - PORTID : Port에 부여 된 ID</t>
    <phoneticPr fontId="2" type="noConversion"/>
  </si>
  <si>
    <t xml:space="preserve">  - JOBTYPE Job Batch 단위의 제품 구분</t>
    <phoneticPr fontId="2" type="noConversion"/>
  </si>
  <si>
    <t xml:space="preserve">  - JOBID : Job Batch 단위의 ID (Tray ID, Cassette ID)</t>
    <phoneticPr fontId="2" type="noConversion"/>
  </si>
  <si>
    <t xml:space="preserve">  - LOCATIONNO : Port 내부의 상세 위치 정보</t>
    <phoneticPr fontId="2" type="noConversion"/>
  </si>
  <si>
    <t xml:space="preserve">  - ETCCOMENT Port 기타 정보</t>
    <phoneticPr fontId="2" type="noConversion"/>
  </si>
  <si>
    <t>실제 설비 Buffer 상태와 보고 내용 일치 여부 확인</t>
    <phoneticPr fontId="2" type="noConversion"/>
  </si>
  <si>
    <t xml:space="preserve">  - MODULEID : EQP에 종속 되어있는 UNIT 고유 ID</t>
    <phoneticPr fontId="2" type="noConversion"/>
  </si>
  <si>
    <t>Equipment Inventory State</t>
    <phoneticPr fontId="2" type="noConversion"/>
  </si>
  <si>
    <t>1) 설비의 Equipment Inventory State 및 정보를 조회한다</t>
    <phoneticPr fontId="2" type="noConversion"/>
  </si>
  <si>
    <t>SFCD=6 : Equipment Inventory State</t>
    <phoneticPr fontId="2" type="noConversion"/>
  </si>
  <si>
    <t>* 처음 조회 시 보고된  EFID 의 반대 EFST 값으로 변경하여 조회 및 확인</t>
    <phoneticPr fontId="2" type="noConversion"/>
  </si>
  <si>
    <t>* 각 Buffer의 정보를 변경하여 조회 및 확인</t>
    <phoneticPr fontId="2" type="noConversion"/>
  </si>
  <si>
    <t>※ Function 기능을 사용하는 설비에서 진행</t>
    <phoneticPr fontId="2" type="noConversion"/>
  </si>
  <si>
    <t>S6F11</t>
    <phoneticPr fontId="2" type="noConversion"/>
  </si>
  <si>
    <t>S6F12</t>
    <phoneticPr fontId="2" type="noConversion"/>
  </si>
  <si>
    <t xml:space="preserve"> EFID = EQP단위 설비의 적용 된(구현 된) 기능 ID</t>
    <phoneticPr fontId="2" type="noConversion"/>
  </si>
  <si>
    <t xml:space="preserve"> NEWEFST = 변경 후 EQP 단위 설비에 적용 된(구현 된) 기능의 Setting 값</t>
    <phoneticPr fontId="2" type="noConversion"/>
  </si>
  <si>
    <t xml:space="preserve"> OLDEFST = 변경 전 EQP 단위 설비에 적용 된(구현 된) 기능의 Setting 값</t>
    <phoneticPr fontId="2" type="noConversion"/>
  </si>
  <si>
    <t xml:space="preserve"> * 설비의 상태와 보고된 값을 비교하여 확인한다</t>
    <phoneticPr fontId="2" type="noConversion"/>
  </si>
  <si>
    <t xml:space="preserve">  - Description : 동작에 대한 설명</t>
    <phoneticPr fontId="2" type="noConversion"/>
  </si>
  <si>
    <t xml:space="preserve">  - ActionType : BUZZER, LAMP ….</t>
    <phoneticPr fontId="2" type="noConversion"/>
  </si>
  <si>
    <t xml:space="preserve">  - ActionDetail : 1번음, 2번음, Red, Blue, Yellow …</t>
    <phoneticPr fontId="2" type="noConversion"/>
  </si>
  <si>
    <t xml:space="preserve">  - Action : On, Off, Blink</t>
    <phoneticPr fontId="2" type="noConversion"/>
  </si>
  <si>
    <t>For SDC Equipment Automation</t>
    <phoneticPr fontId="2" type="noConversion"/>
  </si>
  <si>
    <t>REVISION HISTORY</t>
    <phoneticPr fontId="2" type="noConversion"/>
  </si>
  <si>
    <t>DATE</t>
    <phoneticPr fontId="2" type="noConversion"/>
  </si>
  <si>
    <t>DESCRIPTION</t>
    <phoneticPr fontId="2" type="noConversion"/>
  </si>
  <si>
    <t>SHEET</t>
    <phoneticPr fontId="2" type="noConversion"/>
  </si>
  <si>
    <t>REMARK</t>
    <phoneticPr fontId="2" type="noConversion"/>
  </si>
  <si>
    <t>※ BREAKDOWN_MANUAL 항목은 "03000"으로 보고 되어야 함</t>
    <phoneticPr fontId="2" type="noConversion"/>
  </si>
  <si>
    <t>Description</t>
  </si>
  <si>
    <t>S1F5</t>
  </si>
  <si>
    <t>S1F6</t>
  </si>
  <si>
    <t>S2F41</t>
  </si>
  <si>
    <t>S2F42</t>
  </si>
  <si>
    <t>S5F1</t>
  </si>
  <si>
    <t>S6F11</t>
  </si>
  <si>
    <t>S6F12</t>
  </si>
  <si>
    <t>Stream Function</t>
    <phoneticPr fontId="2" type="noConversion"/>
  </si>
  <si>
    <t>N/A</t>
    <phoneticPr fontId="2" type="noConversion"/>
  </si>
  <si>
    <t>Control Information</t>
    <phoneticPr fontId="2" type="noConversion"/>
  </si>
  <si>
    <t xml:space="preserve"> 각 기능에 대해서 1가지씩 변경해보고 변경 된 결과가 보고되는지 확인한다.</t>
    <phoneticPr fontId="2" type="noConversion"/>
  </si>
  <si>
    <t>V0.1</t>
    <phoneticPr fontId="2" type="noConversion"/>
  </si>
  <si>
    <t>Machine 대응 Event 정의 및 V1.18 반영</t>
    <phoneticPr fontId="2" type="noConversion"/>
  </si>
  <si>
    <t xml:space="preserve">Opcall이 복수개가 설비로 전달 되었을 경우 복수개 관리가 가능한 설비는 </t>
    <phoneticPr fontId="2" type="noConversion"/>
  </si>
  <si>
    <r>
      <t xml:space="preserve">복수개 (List구조)로 Confirm 응답하고 </t>
    </r>
    <r>
      <rPr>
        <b/>
        <sz val="9"/>
        <color rgb="FF0000FF"/>
        <rFont val="맑은 고딕"/>
        <family val="3"/>
        <charset val="129"/>
        <scheme val="minor"/>
      </rPr>
      <t>불가능한 설비는 첫번째 Opcall로 Confirm</t>
    </r>
    <r>
      <rPr>
        <sz val="9"/>
        <color theme="1"/>
        <rFont val="맑은 고딕"/>
        <family val="3"/>
        <charset val="129"/>
        <scheme val="minor"/>
      </rPr>
      <t xml:space="preserve"> 한다.</t>
    </r>
    <phoneticPr fontId="2" type="noConversion"/>
  </si>
  <si>
    <t>Normal Data Collection</t>
    <phoneticPr fontId="2" type="noConversion"/>
  </si>
  <si>
    <t>CEID=403 : Jig Data Collection</t>
    <phoneticPr fontId="2" type="noConversion"/>
  </si>
  <si>
    <t>CEID=606 : Equipment Loss Code Report (Eqp)</t>
    <phoneticPr fontId="2" type="noConversion"/>
  </si>
  <si>
    <t>CEID=616 : Equipment Loss Code Report (Unit)</t>
    <phoneticPr fontId="2" type="noConversion"/>
  </si>
  <si>
    <t>투입부 E/L에서 개별 TrayID를 Read한 시점에 발생</t>
    <phoneticPr fontId="2" type="noConversion"/>
  </si>
  <si>
    <t>CEID=351 : Cassette Load Complete (LI01에서 ID를 Read한 시점)</t>
  </si>
  <si>
    <t xml:space="preserve"> - PORTACCESSMODE : AUTO / MANUAL (1/0)</t>
  </si>
  <si>
    <t>Batch 기준 마지막 Tray 반송 완료 시점에 Job Complete Report 발생하여야 함</t>
  </si>
  <si>
    <t>1) 설비에 Download할 PPID를 하나 만든다</t>
  </si>
  <si>
    <t>2) 생성할 Recipe의 Body에 수용 가능 범위를 사전 Check 한다</t>
  </si>
  <si>
    <t>DownLoad한 Recipe Body와 보고된 값이 정확히 일치하는지 확인</t>
  </si>
  <si>
    <t>2) DownLoad한 Recipe Body가 정확히 저장되었는지 조회한다</t>
  </si>
  <si>
    <t xml:space="preserve">※ 본 기능은 Host가 설비의 Body Change하는 기능이 아닌 Recipe Download </t>
  </si>
  <si>
    <t>2) 잘못된 EQPID을 사용하여 생성 요청</t>
  </si>
  <si>
    <t>4) Recipe DownLoad By Host를 지원하지 않는 설비의 경우</t>
  </si>
  <si>
    <t>RCMD=15 : Control Information</t>
  </si>
  <si>
    <t>* 설비에 EFST 값이 변경 되었는지 확인</t>
  </si>
  <si>
    <t>설비 Step Stop 또는 Cycle Stop 발생 확인</t>
  </si>
  <si>
    <t>1) 설비에 Step Cycle Stop 명령을 내린 후 동작을 확인한다</t>
  </si>
  <si>
    <t>1) 설비에 Loading Stop 명령을 내린 후 동작을 확인한다</t>
  </si>
  <si>
    <t>RCMD=12 : Interlcok Send(Loading Stop)</t>
  </si>
  <si>
    <t>설비 투입부  cell 투입 정지</t>
  </si>
  <si>
    <t>설비에 진행 준인 Pancel 공정 진행 후 배출 / 설비 정지</t>
  </si>
  <si>
    <t>※ APC 기능을 지원하는 설비만 해당되는 Scenarion임</t>
  </si>
  <si>
    <t>※ EQP Interlock을 지원하는 설비에서 사용</t>
  </si>
  <si>
    <t>MODULEID = EQPID</t>
  </si>
  <si>
    <t>1) 설비에 Unit Interlock 명령을 내린 후 동작을 확인한다</t>
  </si>
  <si>
    <t>Unit Interlock</t>
  </si>
  <si>
    <t>RCMD=12 : Interlcok Send( Loading Stop )</t>
  </si>
  <si>
    <r>
      <rPr>
        <b/>
        <sz val="9"/>
        <color theme="1"/>
        <rFont val="맑은 고딕"/>
        <family val="2"/>
        <scheme val="minor"/>
      </rPr>
      <t>POL</t>
    </r>
    <r>
      <rPr>
        <sz val="9"/>
        <color theme="1"/>
        <rFont val="맑은 고딕"/>
        <family val="3"/>
        <charset val="129"/>
        <scheme val="minor"/>
      </rPr>
      <t xml:space="preserve">   : </t>
    </r>
    <r>
      <rPr>
        <sz val="9"/>
        <color rgb="FF0000FF"/>
        <rFont val="맑은 고딕"/>
        <family val="2"/>
        <scheme val="minor"/>
      </rPr>
      <t>EQPID_ST01 ~ EQPID_ST04</t>
    </r>
  </si>
  <si>
    <r>
      <rPr>
        <b/>
        <sz val="9"/>
        <color theme="1"/>
        <rFont val="맑은 고딕"/>
        <family val="2"/>
        <scheme val="minor"/>
      </rPr>
      <t>LAMI</t>
    </r>
    <r>
      <rPr>
        <sz val="9"/>
        <color theme="1"/>
        <rFont val="맑은 고딕"/>
        <family val="3"/>
        <charset val="129"/>
        <scheme val="minor"/>
      </rPr>
      <t xml:space="preserve"> : </t>
    </r>
    <r>
      <rPr>
        <sz val="9"/>
        <color rgb="FF0000FF"/>
        <rFont val="맑은 고딕"/>
        <family val="2"/>
        <scheme val="minor"/>
      </rPr>
      <t>EQPID_CH01 ~ EQPID_CH04</t>
    </r>
  </si>
  <si>
    <r>
      <rPr>
        <b/>
        <sz val="9"/>
        <color theme="1"/>
        <rFont val="맑은 고딕"/>
        <family val="2"/>
        <scheme val="minor"/>
      </rPr>
      <t xml:space="preserve">POLCUT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EQPID_ST01 ~ EQPID_ST04</t>
    </r>
  </si>
  <si>
    <r>
      <rPr>
        <b/>
        <sz val="9"/>
        <color theme="1"/>
        <rFont val="맑은 고딕"/>
        <family val="2"/>
        <scheme val="minor"/>
      </rPr>
      <t xml:space="preserve">FOF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EQPID_HD01 ~ EPID_HD04</t>
    </r>
  </si>
  <si>
    <r>
      <rPr>
        <b/>
        <sz val="9"/>
        <color theme="1"/>
        <rFont val="맑은 고딕"/>
        <family val="2"/>
        <scheme val="minor"/>
      </rPr>
      <t xml:space="preserve">COF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EQPID_HD01 ~ EQPID_HD04</t>
    </r>
  </si>
  <si>
    <r>
      <rPr>
        <b/>
        <sz val="9"/>
        <color theme="1"/>
        <rFont val="맑은 고딕"/>
        <family val="2"/>
        <scheme val="minor"/>
      </rPr>
      <t xml:space="preserve">BPL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EQPID_ST01 ~ EQPID_ST04</t>
    </r>
  </si>
  <si>
    <r>
      <rPr>
        <b/>
        <sz val="9"/>
        <color theme="1"/>
        <rFont val="맑은 고딕"/>
        <family val="2"/>
        <scheme val="minor"/>
      </rPr>
      <t xml:space="preserve">D-BENDING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>EQPID_ST01 ~ EQPID_ST03</t>
    </r>
  </si>
  <si>
    <r>
      <rPr>
        <b/>
        <sz val="9"/>
        <color theme="1"/>
        <rFont val="맑은 고딕"/>
        <family val="2"/>
        <scheme val="minor"/>
      </rPr>
      <t xml:space="preserve">T-FOF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EQPID_HD01 ~ EQPID_HD04</t>
    </r>
  </si>
  <si>
    <r>
      <rPr>
        <b/>
        <sz val="9"/>
        <color theme="1"/>
        <rFont val="맑은 고딕"/>
        <family val="2"/>
        <scheme val="minor"/>
      </rPr>
      <t xml:space="preserve">T-FOP </t>
    </r>
    <r>
      <rPr>
        <sz val="9"/>
        <color theme="1"/>
        <rFont val="맑은 고딕"/>
        <family val="3"/>
        <charset val="129"/>
        <scheme val="minor"/>
      </rPr>
      <t xml:space="preserve">: </t>
    </r>
    <r>
      <rPr>
        <sz val="9"/>
        <color rgb="FF0000FF"/>
        <rFont val="맑은 고딕"/>
        <family val="2"/>
        <scheme val="minor"/>
      </rPr>
      <t xml:space="preserve"> EQPID_HD11 ~ EQPID_HD14, EQPID_HD21 ~ EQPID_HD24, </t>
    </r>
  </si>
  <si>
    <t xml:space="preserve">              EQPID_HD31 ~ EQPID_HD34</t>
  </si>
  <si>
    <t>* 설비에 등록되지 않은 UNITID 일때</t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</si>
  <si>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4</t>
    </r>
  </si>
  <si>
    <r>
      <t xml:space="preserve">HOST Command Acknowledge </t>
    </r>
    <r>
      <rPr>
        <sz val="9"/>
        <color rgb="FF0000FF"/>
        <rFont val="맑은 고딕"/>
        <family val="2"/>
        <scheme val="minor"/>
      </rPr>
      <t>HCACK = 0</t>
    </r>
  </si>
  <si>
    <t>CEID=102 : Unit Status Change</t>
  </si>
  <si>
    <t>Unit의 각 State 정보 확인</t>
  </si>
  <si>
    <t>2) 설비 화면에서 Interlock Confirm 실시</t>
  </si>
  <si>
    <t>CEID=514 : Unit Interlock Confirm Event</t>
  </si>
  <si>
    <t>3) Interlcok 발생 원인 제거 후 Unit 재가동 상태로 만든다</t>
  </si>
  <si>
    <t xml:space="preserve">    - MOVESTATE = RUNNING</t>
  </si>
  <si>
    <t>해당 Unit 투입 정지</t>
  </si>
  <si>
    <t xml:space="preserve">※ UNIT Interlock을 사용하는 설비만 진행하는 Senario </t>
  </si>
  <si>
    <t xml:space="preserve">※ 설비 UI에서 UNIT 사용옵션을 사용하는 설비만 진행하는 Senario </t>
  </si>
  <si>
    <t>Unit Pause( operator )</t>
  </si>
  <si>
    <t>해당 Unit 내 Pancel 공정 진행 후 배출  / Unit 정비( Unit Loading Stop)</t>
  </si>
  <si>
    <t>1) 설비 UI에서 사용중인 특정 Unit을 미사용으로 변경한다</t>
  </si>
  <si>
    <t>해당 Unit 가동 준비 완료</t>
  </si>
  <si>
    <t xml:space="preserve">    - MOVESTATE = PAUSE</t>
  </si>
  <si>
    <t xml:space="preserve">    - INTERLOCKSTATE = ON</t>
  </si>
  <si>
    <t xml:space="preserve">    - INTERLOCKSTATE = OFF</t>
  </si>
  <si>
    <t>ALL Unit Pause / Interlock</t>
  </si>
  <si>
    <r>
      <t>Alarm Report Send(</t>
    </r>
    <r>
      <rPr>
        <sz val="9"/>
        <color rgb="FF0000FF"/>
        <rFont val="맑은 고딕"/>
        <family val="2"/>
        <scheme val="minor"/>
      </rPr>
      <t>Serious</t>
    </r>
    <r>
      <rPr>
        <sz val="9"/>
        <color theme="1"/>
        <rFont val="맑은 고딕"/>
        <family val="3"/>
        <charset val="129"/>
        <scheme val="minor"/>
      </rPr>
      <t>)</t>
    </r>
  </si>
  <si>
    <t>* 설비 내 배출 가능한 Panel 배출 후 설비 정지</t>
  </si>
  <si>
    <t>1) AGV/작업자 투입  후  LI01에서 뚜껑 Tray ID Read 하고 시작</t>
  </si>
  <si>
    <t>CEID=260 : Carrier Assign Request(LH01)</t>
  </si>
  <si>
    <t>Light Alarm 발생 및 Batch Tray Unload 시작 - 비정상 제품</t>
  </si>
  <si>
    <t>* 물류공급 완료</t>
  </si>
  <si>
    <t>Interlock Sub Total</t>
  </si>
  <si>
    <t>12. Interlock</t>
  </si>
  <si>
    <t>12.1 EQP Interlock</t>
  </si>
  <si>
    <t>12.2 Unit Interlock</t>
  </si>
  <si>
    <t>12.3 Unit Pause</t>
  </si>
  <si>
    <t>15.1 Carrier Process Report For Normal Process (Loader)</t>
  </si>
  <si>
    <t>15.2 Carrier Process Report For Normal Process (Unloader)</t>
  </si>
  <si>
    <t>15.3 Carrier Process Report For Inspection Process</t>
  </si>
  <si>
    <t>16.1 Equipment Loss Code Report</t>
  </si>
  <si>
    <t>16.2 Operator Log In</t>
  </si>
  <si>
    <t>16.3 Cell Lot Information</t>
  </si>
  <si>
    <t>16.4 FPO Create</t>
  </si>
  <si>
    <t>16.5 Attribute Download</t>
  </si>
  <si>
    <t>16.6 Specific Validation</t>
  </si>
  <si>
    <t>16.7 Equipment Function Change &amp; Control Information</t>
  </si>
  <si>
    <r>
      <t xml:space="preserve">Scenario Check List 12 - </t>
    </r>
    <r>
      <rPr>
        <b/>
        <sz val="11"/>
        <color rgb="FFFF0000"/>
        <rFont val="맑은 고딕"/>
        <family val="3"/>
        <charset val="129"/>
        <scheme val="minor"/>
      </rPr>
      <t>Interlock</t>
    </r>
  </si>
  <si>
    <r>
      <t xml:space="preserve">Scenario Check List 16 - </t>
    </r>
    <r>
      <rPr>
        <b/>
        <sz val="11"/>
        <color rgb="FFFF0000"/>
        <rFont val="맑은 고딕"/>
        <family val="3"/>
        <charset val="129"/>
        <scheme val="minor"/>
      </rPr>
      <t>ETC</t>
    </r>
  </si>
  <si>
    <t>2) 설비 UI에서 Interlock / Pause 상태인 특정 Unit을 사용으로 변경한다</t>
  </si>
  <si>
    <t>RCMD=11 : Interlcok Send( Transfer Stop )</t>
  </si>
  <si>
    <t>RCMD=13 : Interlcok Send( Step Stop )</t>
  </si>
  <si>
    <t>RCMD=14 : Interlcok Send( Own Stop )</t>
  </si>
  <si>
    <r>
      <t xml:space="preserve">MODULEID = </t>
    </r>
    <r>
      <rPr>
        <sz val="9"/>
        <color rgb="FF0000FF"/>
        <rFont val="맑은 고딕"/>
        <family val="2"/>
        <scheme val="minor"/>
      </rPr>
      <t>UNITID</t>
    </r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</si>
  <si>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5</t>
    </r>
  </si>
  <si>
    <t>1) 시스템에 의한 Interlock 과 설비 UI에서 미사용으로  전 Unit이 사용 불가 일때</t>
  </si>
  <si>
    <t>화면에 Display된 여러 개의 Interlock들이 한번에 Confirm 되어야 함</t>
  </si>
  <si>
    <t xml:space="preserve">Interlock이 복수개가 설비로 전달 되었을 경우 복수개 관리가 가능한 설비는 </t>
  </si>
  <si>
    <r>
      <t xml:space="preserve">복수개 (List구조)로 Confirm 응답하고 </t>
    </r>
    <r>
      <rPr>
        <b/>
        <sz val="9"/>
        <color rgb="FF0000FF"/>
        <rFont val="맑은 고딕"/>
        <family val="3"/>
        <charset val="129"/>
        <scheme val="minor"/>
      </rPr>
      <t>불가능한 설비는 첫번째 Interlock로 Confirm</t>
    </r>
    <r>
      <rPr>
        <sz val="9"/>
        <color theme="1"/>
        <rFont val="맑은 고딕"/>
        <family val="3"/>
        <charset val="129"/>
        <scheme val="minor"/>
      </rPr>
      <t xml:space="preserve"> 한다.</t>
    </r>
  </si>
  <si>
    <t>이력이 설비 화면에 Interlock History 항목에 관리되어야 한다.</t>
  </si>
  <si>
    <t>12.3 Unit All Stop / Operator Pause</t>
  </si>
  <si>
    <t>Function Change Command</t>
  </si>
  <si>
    <t>1) 설비에 Function Change 명령을 내린 후 동작을 확인한다</t>
  </si>
  <si>
    <t>RCMD=10 : Function Chang (Loading Stop, Transfer Stop, Step Stop, Own Stop)</t>
  </si>
  <si>
    <t>HOST Command Acknowledge</t>
  </si>
  <si>
    <t>CEID=111 : Function Status Change</t>
  </si>
  <si>
    <t xml:space="preserve"> BYWHO = HOST</t>
  </si>
  <si>
    <t xml:space="preserve"> EFID = EQP단위 설비의 적용 된(구현 된) 기능 ID</t>
  </si>
  <si>
    <t xml:space="preserve"> NEWEFST = 변경 후 EQP 단위 설비에 적용 된(구현 된) 기능의 Setting 값</t>
  </si>
  <si>
    <t xml:space="preserve"> OLDEFST = 변경 전 EQP 단위 설비에 적용 된(구현 된) 기능의 Setting 값</t>
  </si>
  <si>
    <t>SFCD=5 : Function State</t>
  </si>
  <si>
    <t>실제 설비 화면 상 상태와 보고 내용 일치 여부 확인</t>
  </si>
  <si>
    <t xml:space="preserve">    - EFID : Define</t>
  </si>
  <si>
    <t xml:space="preserve">    - EFST : ON / OFF, AUTO / MANUAL, USE / UNUSE</t>
  </si>
  <si>
    <t>Host</t>
    <phoneticPr fontId="2" type="noConversion"/>
  </si>
  <si>
    <t>EQ</t>
    <phoneticPr fontId="2" type="noConversion"/>
  </si>
  <si>
    <t>S1F5</t>
    <phoneticPr fontId="2" type="noConversion"/>
  </si>
  <si>
    <t>S1F6</t>
    <phoneticPr fontId="2" type="noConversion"/>
  </si>
  <si>
    <r>
      <t>MODULEID =</t>
    </r>
    <r>
      <rPr>
        <sz val="9"/>
        <color rgb="FF0000FF"/>
        <rFont val="맑은 고딕"/>
        <family val="2"/>
        <scheme val="minor"/>
      </rPr>
      <t xml:space="preserve"> EQPID or Null or  '-'</t>
    </r>
  </si>
  <si>
    <t>2) 설비를 Function State를 조회한다</t>
  </si>
  <si>
    <t>* 설비에서 사용중인 Function 항목으로 선택하여 진행</t>
  </si>
  <si>
    <t xml:space="preserve"> ( 공정별 UNITID )</t>
  </si>
  <si>
    <t>Information Popup 창 생성 확인 (Message 내용 정합성도 확인)</t>
  </si>
  <si>
    <t xml:space="preserve"> ( 설비 동작 )</t>
  </si>
  <si>
    <r>
      <rPr>
        <b/>
        <sz val="9"/>
        <rFont val="맑은 고딕"/>
        <family val="2"/>
        <scheme val="minor"/>
      </rPr>
      <t>Transfer Stop</t>
    </r>
    <r>
      <rPr>
        <sz val="9"/>
        <color theme="1"/>
        <rFont val="맑은 고딕"/>
        <family val="3"/>
        <charset val="129"/>
        <scheme val="minor"/>
      </rPr>
      <t xml:space="preserve"> : 후 공정으로 Cell 반송을 중지하고 자공정의 cell가공을</t>
    </r>
  </si>
  <si>
    <t xml:space="preserve">                         완료한 시점에 정지</t>
  </si>
  <si>
    <r>
      <rPr>
        <b/>
        <sz val="9"/>
        <rFont val="맑은 고딕"/>
        <family val="2"/>
        <scheme val="minor"/>
      </rPr>
      <t>Loading Stop</t>
    </r>
    <r>
      <rPr>
        <sz val="9"/>
        <color theme="1"/>
        <rFont val="맑은 고딕"/>
        <family val="3"/>
        <charset val="129"/>
        <scheme val="minor"/>
      </rPr>
      <t xml:space="preserve"> : 전(상류) 공정으로부터의 Cell/Panel Loading을 중지하고 </t>
    </r>
  </si>
  <si>
    <t xml:space="preserve">                        자공정의 Cell/Panel 가공을 완료하여 후(하류) 공정으로</t>
  </si>
  <si>
    <t xml:space="preserve">                        배출을 완료 한 시점에 정지</t>
  </si>
  <si>
    <r>
      <rPr>
        <b/>
        <sz val="9"/>
        <rFont val="맑은 고딕"/>
        <family val="2"/>
        <scheme val="minor"/>
      </rPr>
      <t>Step Stop</t>
    </r>
    <r>
      <rPr>
        <sz val="9"/>
        <color rgb="FF0000FF"/>
        <rFont val="맑은 고딕"/>
        <family val="2"/>
        <scheme val="minor"/>
      </rPr>
      <t xml:space="preserve">       </t>
    </r>
    <r>
      <rPr>
        <sz val="9"/>
        <color theme="1"/>
        <rFont val="맑은 고딕"/>
        <family val="3"/>
        <charset val="129"/>
        <scheme val="minor"/>
      </rPr>
      <t xml:space="preserve">: Host로부터 Command 수신 받은 시점에 설비가 동작 중이던 </t>
    </r>
  </si>
  <si>
    <t xml:space="preserve">                        Step을 완료한 시점에 정지</t>
  </si>
  <si>
    <r>
      <rPr>
        <b/>
        <sz val="9"/>
        <rFont val="맑은 고딕"/>
        <family val="2"/>
        <scheme val="minor"/>
      </rPr>
      <t>Own Stop</t>
    </r>
    <r>
      <rPr>
        <sz val="9"/>
        <color rgb="FF0000FF"/>
        <rFont val="맑은 고딕"/>
        <family val="2"/>
        <scheme val="minor"/>
      </rPr>
      <t xml:space="preserve">      </t>
    </r>
    <r>
      <rPr>
        <sz val="9"/>
        <color theme="1"/>
        <rFont val="맑은 고딕"/>
        <family val="3"/>
        <charset val="129"/>
        <scheme val="minor"/>
      </rPr>
      <t xml:space="preserve"> : Host로부터 Command 수신 받은 시점에 설비가 판단하여 </t>
    </r>
  </si>
  <si>
    <t xml:space="preserve">                        Cell/Panel 반송과 동작 Step/Cycle을 중지/정지</t>
  </si>
  <si>
    <t>* 설비에 설정된 Function이 아닐때</t>
  </si>
  <si>
    <t>Line Test</t>
    <phoneticPr fontId="2" type="noConversion"/>
  </si>
  <si>
    <t>S6F12</t>
    <phoneticPr fontId="2" type="noConversion"/>
  </si>
  <si>
    <t>INTERLOCK (Cycle Stop)</t>
  </si>
  <si>
    <t>1) 설비에 Control Change 명령을 내린 후 동작을 확인한다</t>
  </si>
  <si>
    <t>2) CEID=111 : Equipment Function Change</t>
  </si>
  <si>
    <t xml:space="preserve"> BYWHO = HOST, EQP, OPER... ETC</t>
  </si>
  <si>
    <t>1) 설비에서 Function Change 후 동작을 확인한다.</t>
  </si>
  <si>
    <t>3) 각 Function의 State를 조회한다</t>
  </si>
  <si>
    <t>RCMD=2 : Interlcok Send</t>
  </si>
  <si>
    <t xml:space="preserve"> - PORTID : LI01</t>
  </si>
  <si>
    <t xml:space="preserve"> - JOB TYPE : BATCHTRAY</t>
  </si>
  <si>
    <t>1) AGV/작업자 투입  후  설비에서 물리적으로 감지 완료된 시점</t>
  </si>
  <si>
    <t>2) US01 Port가 Not Empty일 경우 대기하며 Empty일 경우나 변경 시 이동 시작</t>
  </si>
  <si>
    <t>S3F115 Carrier Infomation Send</t>
  </si>
  <si>
    <t xml:space="preserve"> - JOB TYPE : EMPTYTRAY</t>
  </si>
  <si>
    <t>※ Interlock Type은 RCMD = 12 Loading Stop Default</t>
    <phoneticPr fontId="2" type="noConversion"/>
  </si>
  <si>
    <t>Interlock Type 별 Scenario 및 Unit Interlock 기준 추가</t>
    <phoneticPr fontId="2" type="noConversion"/>
  </si>
  <si>
    <t>V1.1</t>
    <phoneticPr fontId="2" type="noConversion"/>
  </si>
  <si>
    <r>
      <t xml:space="preserve">   - </t>
    </r>
    <r>
      <rPr>
        <b/>
        <sz val="9"/>
        <color rgb="FFFF0000"/>
        <rFont val="맑은 고딕"/>
        <family val="3"/>
        <charset val="129"/>
        <scheme val="minor"/>
      </rPr>
      <t>Off=""</t>
    </r>
    <phoneticPr fontId="2" type="noConversion"/>
  </si>
  <si>
    <t>Material Cancel (By Host) 검증 항목 추가</t>
    <phoneticPr fontId="2" type="noConversion"/>
  </si>
  <si>
    <t>V1.2</t>
    <phoneticPr fontId="2" type="noConversion"/>
  </si>
  <si>
    <t>Unit 각 State 정보 확인</t>
  </si>
  <si>
    <t>CEID=501 : OP Call Confirm(EQP)</t>
  </si>
  <si>
    <t>Unit Alarm / Unit OP Call 검증 항목 추가</t>
  </si>
  <si>
    <t>Alarm, OP Call</t>
  </si>
  <si>
    <t>RCMD=12 : Interlcok Send (Loading Stop)</t>
  </si>
  <si>
    <t>7.2 Unit State Change</t>
  </si>
  <si>
    <t>초기화 : Normal</t>
  </si>
  <si>
    <t>1) Unit을 아래 상태로 설정한 후 State를 조회한다 (정상 상태)</t>
  </si>
  <si>
    <t xml:space="preserve">    - AVAILABILITYSTATE = UP</t>
  </si>
  <si>
    <t xml:space="preserve">    - MODULEID : EQPID_%%%%</t>
  </si>
  <si>
    <t>실제 설비 화면 상 설비/유닛 상태와 보고 내용 일치 여부 확인</t>
  </si>
  <si>
    <t>CEID=102 : Unit Status Change (Unit)</t>
  </si>
  <si>
    <t>CEID=514 : Interlock Confirm Event (Unit)</t>
  </si>
  <si>
    <t>2) Unit 화면에서 Interlock Confirm 실시</t>
  </si>
  <si>
    <t>1) Unit에 Interlock 명령을 내린 후 동작을 확인한다</t>
  </si>
  <si>
    <t>3) Unit Interlcok 발생 원인 제거 후 설비를 재가동 상태로 만든다</t>
  </si>
  <si>
    <t xml:space="preserve">2) Unit Interlock 발생 시 NACK 처리하는지 확인한다.  </t>
  </si>
  <si>
    <t>Unit Pause</t>
  </si>
  <si>
    <r>
      <t xml:space="preserve">HOST Command Acknowledge </t>
    </r>
    <r>
      <rPr>
        <b/>
        <sz val="9"/>
        <color rgb="FFFF0000"/>
        <rFont val="맑은 고딕"/>
        <family val="2"/>
        <scheme val="minor"/>
      </rPr>
      <t>HCACK=6</t>
    </r>
  </si>
  <si>
    <t>CEID=101 : Equipment Status Change(EQP)</t>
  </si>
  <si>
    <t>RCMD=12 : Interlcok Send( Loading Stop ) - Default</t>
  </si>
  <si>
    <t>1) 설비에서 Unit Unuse  로 선택 한다.</t>
  </si>
  <si>
    <t>Unit State 검증 항목 추가</t>
  </si>
  <si>
    <t>EQP State</t>
  </si>
  <si>
    <t>V1.3</t>
  </si>
  <si>
    <t>설비는 정상 동작</t>
  </si>
  <si>
    <t>Eqp State</t>
    <phoneticPr fontId="2" type="noConversion"/>
  </si>
  <si>
    <t>V1.4</t>
    <phoneticPr fontId="2" type="noConversion"/>
  </si>
  <si>
    <t>IN-PORT</t>
  </si>
  <si>
    <t>Seqeunce</t>
  </si>
  <si>
    <t>Case</t>
  </si>
  <si>
    <t>설비 동작</t>
  </si>
  <si>
    <t>상황 도해</t>
  </si>
  <si>
    <t>Zone 별 상황</t>
  </si>
  <si>
    <t>Event</t>
  </si>
  <si>
    <t>Key Data</t>
  </si>
  <si>
    <t>Remarks</t>
  </si>
  <si>
    <t>1</t>
  </si>
  <si>
    <r>
      <t xml:space="preserve">Tray Load (AGV)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</si>
  <si>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AGV 도착 → PIO 진행 → Tray 도착 감지 (Sensor ON)</t>
  </si>
  <si>
    <t>1) A-zone PIO 후 Tray 도착
2) B-zone Don't Care</t>
  </si>
  <si>
    <t>S6F11 CEID=351</t>
  </si>
  <si>
    <t>Load Complete</t>
  </si>
  <si>
    <t>JOBID='PRELOAD'</t>
  </si>
  <si>
    <r>
      <t xml:space="preserve">Tray Load (사람)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</si>
  <si>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사람이 Tray Load → Tray 도착 감지 (Sensor ON)</t>
  </si>
  <si>
    <t>1) A-zone Tray 도착
2) B-zone Don't Care</t>
  </si>
  <si>
    <t>1-1</t>
  </si>
  <si>
    <r>
      <t xml:space="preserve">Tray 제거 (사람)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</si>
  <si>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사람이 Tray 제거 → A-zone Sensor OFF</t>
  </si>
  <si>
    <t>1) A-zone Tray 없어짐
  → B-zone으로 이동 동작 없음
2) B-zone Don't Care</t>
  </si>
  <si>
    <t>S6F11 CEID=350</t>
  </si>
  <si>
    <t>Load Request</t>
  </si>
  <si>
    <t>JOBID=NULL</t>
  </si>
  <si>
    <t>2</t>
  </si>
  <si>
    <r>
      <t xml:space="preserve">Tray 이동 (설비)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</si>
  <si>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A-zone에서 B-zone으로 Tray 이동 → B-zone 도착</t>
  </si>
  <si>
    <t>1) A-zone Tray 없어짐
2) B-zone Tray 도착
※ 설비 제어 시퀀스로 구동된 상황</t>
  </si>
  <si>
    <t>-</t>
  </si>
  <si>
    <t>3</t>
  </si>
  <si>
    <r>
      <t xml:space="preserve">MCR Read (설비)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</si>
  <si>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B-zone에서 MCR로 Tray ID Read 완료</t>
  </si>
  <si>
    <t>1) A-zone Don't Care
  → A-zone에 다른 Tray 도착 시 : Case 1/2
2) B-zone Lift 상승 및 MCR Read</t>
  </si>
  <si>
    <t>S6F11 CEID=351
S6F11 CEID=262</t>
  </si>
  <si>
    <t>Load Complete
Car. Info. Request</t>
  </si>
  <si>
    <t>JOBID=TRAYID
CARRIERID=TRAYID</t>
  </si>
  <si>
    <t>3-1</t>
  </si>
  <si>
    <r>
      <t xml:space="preserve">5번 후 조건 분기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</si>
  <si>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r>
      <t xml:space="preserve">S6F11 CEID=262 보고 → S3F115 수신 (PASS)
</t>
    </r>
    <r>
      <rPr>
        <sz val="11"/>
        <color rgb="FFFF0000"/>
        <rFont val="맑은 고딕"/>
        <family val="3"/>
        <charset val="129"/>
        <scheme val="minor"/>
      </rPr>
      <t>A-zone 비어있음</t>
    </r>
  </si>
  <si>
    <t>1) A-zone 비어있음
2) B-zone Case 3 상황 후</t>
  </si>
  <si>
    <t>3-2</t>
  </si>
  <si>
    <r>
      <t xml:space="preserve">S6F11 CEID=262 보고 → S3F115 수신 (PASS)
</t>
    </r>
    <r>
      <rPr>
        <sz val="11"/>
        <color rgb="FFFF0000"/>
        <rFont val="맑은 고딕"/>
        <family val="3"/>
        <charset val="129"/>
        <scheme val="minor"/>
      </rPr>
      <t>A-zone Tray 존재</t>
    </r>
  </si>
  <si>
    <t>1) A-zone Tray 존재
  → Case 1/2에 의해 이미 Load Complete 보고
2) B-zone Case 3 상황 후</t>
  </si>
  <si>
    <t>3-3</t>
  </si>
  <si>
    <r>
      <t xml:space="preserve">5번 후 조건 분기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</si>
  <si>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r>
      <t xml:space="preserve">S6F11 CEID=262 보고 → S3F115 수신 (FAIL)
</t>
    </r>
    <r>
      <rPr>
        <sz val="11"/>
        <color rgb="FFFF0000"/>
        <rFont val="맑은 고딕"/>
        <family val="3"/>
        <charset val="129"/>
        <scheme val="minor"/>
      </rPr>
      <t>A-zone Tray 존재 여부 Don't Care</t>
    </r>
  </si>
  <si>
    <t>1) A-zone Don’t' Care
2) B-zone Case 3 상황 후</t>
  </si>
  <si>
    <t>Alarm Report</t>
  </si>
  <si>
    <t>Serious Alarm
(투입 불가)
(Tray 제거 필요)</t>
  </si>
  <si>
    <t>비정규</t>
  </si>
  <si>
    <r>
      <t xml:space="preserve">강제 제거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</si>
  <si>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B-zone에서 투입 중 → 설비 Muting 버튼 누름 → Lifter 하강
→ 사람이 강제로 Tray를 A-zone으로 끌어냄</t>
  </si>
  <si>
    <t>1) A-zone Tray 인식
2) B-zone Tray 강제 제거</t>
  </si>
  <si>
    <t>. 제어 가능한 경우 Event
  발생하지 않는 것이 좋음
. 이 상태에서 재투입 불가</t>
  </si>
  <si>
    <r>
      <t xml:space="preserve">설비 상태 변경
(Down → Up)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</si>
  <si>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A-zone 비어있음</t>
    </r>
  </si>
  <si>
    <t>1) A-zone 비어있음
2) B-zone Don’t' Care</t>
  </si>
  <si>
    <t>. 설비 Down → Up 도중에
  CIM OFFLINE 발생했을
  경우 대비하여 보정 Event</t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</si>
  <si>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A-zone Tray 존재</t>
    </r>
  </si>
  <si>
    <t>1) A-zone Tray 인식
2) B-zone Don’t' Care</t>
  </si>
  <si>
    <t>OUT-PORT</t>
  </si>
  <si>
    <r>
      <t xml:space="preserve">Batch 구성 (설비)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</si>
  <si>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C-zone에서 빈 Tray 적층 완료 → 뚜껑 Tray 덮음</t>
  </si>
  <si>
    <t>1) C-zone Batch 구성 완료
2) D-zone Don't Care</t>
  </si>
  <si>
    <t>S6F11 CEID=260</t>
  </si>
  <si>
    <t>Car. Assign Request</t>
  </si>
  <si>
    <t>CARRIERID
SUBCARRIERID
CARRIERTYPE='11'</t>
  </si>
  <si>
    <r>
      <t xml:space="preserve">Batch 구성 (설비)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</si>
  <si>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C-zone에서 빈 Tray 적층 중 사람이 강제종료 버튼 누름
→ 뚜껑 Tray 덮음</t>
  </si>
  <si>
    <t>CARRIERID
SUBCARRIERID
CARRIERTYPE='13'</t>
  </si>
  <si>
    <t>C-zone Lifter 하강 → C-zone에서 D-zone으로 Tray 이동
→ D-zone 도착 감지 (Sensor ON)</t>
  </si>
  <si>
    <r>
      <t xml:space="preserve">1) C-zone Tray 없어짐
2) D-zone Tray 도착
</t>
    </r>
    <r>
      <rPr>
        <sz val="11"/>
        <color rgb="FFFF0000"/>
        <rFont val="맑은 고딕"/>
        <family val="3"/>
        <charset val="129"/>
        <scheme val="minor"/>
      </rPr>
      <t>※ 설비 제어 시퀀스로 구동된 상황</t>
    </r>
  </si>
  <si>
    <t>S6F11 CEID=352</t>
  </si>
  <si>
    <t>Unload Request</t>
  </si>
  <si>
    <t>JOBID=TRAYID</t>
  </si>
  <si>
    <r>
      <t xml:space="preserve">Tray 배출 (AGV)
</t>
    </r>
    <r>
      <rPr>
        <b/>
        <sz val="11"/>
        <color rgb="FF0000FF"/>
        <rFont val="맑은 고딕"/>
        <family val="3"/>
        <charset val="129"/>
        <scheme val="minor"/>
      </rPr>
      <t>NORMAL</t>
    </r>
  </si>
  <si>
    <t>AGV 도착 → PIO 진행 → Tray 배출 감지 (Sensor OFF)</t>
  </si>
  <si>
    <t>1) C-zone Don't Care
2) D-zone PIO 후 Tray 없어짐</t>
  </si>
  <si>
    <t>S6F11 CEID=353</t>
  </si>
  <si>
    <t>Unload Complete</t>
  </si>
  <si>
    <r>
      <t xml:space="preserve">Tray 배출 (사람)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</si>
  <si>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사람이 Tray 제거 → D-zone Sensor OFF</t>
  </si>
  <si>
    <t>1) C-zone Don't Care
2) D-zone Tray 없어짐</t>
  </si>
  <si>
    <t>C-zone에서 Tray 적재 중 → 설비 Muting 버튼 누름
→ Lifter 하강 → 사람이 강제로 Tray를 D-zone으로 끌어냄</t>
  </si>
  <si>
    <t>1) C-zone Tray 강제 제거
2) D-zone Tray 인식 (ID 모름)
  → 뚜껑 Tray도 덮지 않은 상황</t>
  </si>
  <si>
    <r>
      <t xml:space="preserve">. Event (Unload Request)
  발생 불가 (TRAYID 모름)
</t>
    </r>
    <r>
      <rPr>
        <b/>
        <sz val="11"/>
        <color rgb="FFFF0000"/>
        <rFont val="맑은 고딕"/>
        <family val="3"/>
        <charset val="129"/>
        <scheme val="minor"/>
      </rPr>
      <t xml:space="preserve">  → 전/실 불일치 발생</t>
    </r>
  </si>
  <si>
    <t>강제로 끌어낸 Tray를 D-zone에서 제거</t>
  </si>
  <si>
    <t>1) C-zone Don't Care
2) D-zone Tray 없어짐 (ID 모름)</t>
  </si>
  <si>
    <r>
      <t xml:space="preserve">. Event (Unload Complete)
  발생 불가 (TRAYID 모름)
</t>
    </r>
    <r>
      <rPr>
        <b/>
        <sz val="11"/>
        <color rgb="FF0000FF"/>
        <rFont val="맑은 고딕"/>
        <family val="3"/>
        <charset val="129"/>
        <scheme val="minor"/>
      </rPr>
      <t xml:space="preserve">  → 전/실 불일치 제거</t>
    </r>
  </si>
  <si>
    <r>
      <t xml:space="preserve">임의 적재
</t>
    </r>
    <r>
      <rPr>
        <b/>
        <sz val="11"/>
        <color rgb="FFFF0000"/>
        <rFont val="맑은 고딕"/>
        <family val="3"/>
        <charset val="129"/>
        <scheme val="minor"/>
      </rPr>
      <t>ABNORMAL</t>
    </r>
  </si>
  <si>
    <t>사람이 D-zone에 Tray 임의 Load → D-zone Sensor ON</t>
  </si>
  <si>
    <r>
      <t xml:space="preserve">1) C-zone Don't Care
2) D-zone Tray 인식 (ID 모름)
</t>
    </r>
    <r>
      <rPr>
        <sz val="11"/>
        <color rgb="FFFF0000"/>
        <rFont val="맑은 고딕"/>
        <family val="3"/>
        <charset val="129"/>
        <scheme val="minor"/>
      </rPr>
      <t>※ 설비 제어 시퀀스가 아닌 비정상 상황</t>
    </r>
  </si>
  <si>
    <t>사람이 D-zone에 Tray 임의 Load한 Tray 사람이 제거
→ D-zone Sensor OFF</t>
  </si>
  <si>
    <r>
      <t xml:space="preserve">1) C-zone Don't Care
2) D-zone Tray 없어짐 (ID 모름)
</t>
    </r>
    <r>
      <rPr>
        <sz val="11"/>
        <color rgb="FFFF0000"/>
        <rFont val="맑은 고딕"/>
        <family val="3"/>
        <charset val="129"/>
        <scheme val="minor"/>
      </rPr>
      <t>※ 설비 제어 시퀀스가 아닌 비정상 상황</t>
    </r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</si>
  <si>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D-zone 비어있음</t>
    </r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</si>
  <si>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D-zone Tray 존재, ID 아는 경우</t>
    </r>
  </si>
  <si>
    <r>
      <t xml:space="preserve">설비 상태가 Down에서 Up으로 변경된 경우
</t>
    </r>
    <r>
      <rPr>
        <sz val="11"/>
        <color rgb="FFFF0000"/>
        <rFont val="맑은 고딕"/>
        <family val="3"/>
        <charset val="129"/>
        <scheme val="minor"/>
      </rPr>
      <t>D-zone Tray 존재, ID 모르는 경우 (비정상 적재)</t>
    </r>
  </si>
  <si>
    <t>Tower Lamp 동작 기준 추가, Port 참조 정보 추가</t>
    <phoneticPr fontId="2" type="noConversion"/>
  </si>
  <si>
    <t>CEID=354 : Cassette Information Req(LI01)</t>
    <phoneticPr fontId="2" type="noConversion"/>
  </si>
  <si>
    <t>JOBID='PRELOAD'</t>
    <phoneticPr fontId="2" type="noConversion"/>
  </si>
  <si>
    <t>V3는 'PRELOAD' TPJT는 실물 TrayID</t>
    <phoneticPr fontId="2" type="noConversion"/>
  </si>
  <si>
    <r>
      <t xml:space="preserve"> - PORTACCESSMODE : AUTO (1) - </t>
    </r>
    <r>
      <rPr>
        <b/>
        <sz val="9"/>
        <color rgb="FF0000FF"/>
        <rFont val="맑은 고딕"/>
        <family val="3"/>
        <charset val="129"/>
        <scheme val="minor"/>
      </rPr>
      <t>MANUAL (0) 수동일 경우</t>
    </r>
    <phoneticPr fontId="2" type="noConversion"/>
  </si>
  <si>
    <r>
      <t xml:space="preserve">※ Carrier Information replycode = </t>
    </r>
    <r>
      <rPr>
        <b/>
        <sz val="9"/>
        <color rgb="FFFF0000"/>
        <rFont val="맑은 고딕"/>
        <family val="2"/>
        <scheme val="minor"/>
      </rPr>
      <t xml:space="preserve">FAIL </t>
    </r>
    <r>
      <rPr>
        <b/>
        <sz val="9"/>
        <rFont val="맑은 고딕"/>
        <family val="2"/>
        <scheme val="minor"/>
      </rPr>
      <t>이면</t>
    </r>
    <phoneticPr fontId="2" type="noConversion"/>
  </si>
  <si>
    <r>
      <t xml:space="preserve">※ Specific valid = </t>
    </r>
    <r>
      <rPr>
        <b/>
        <sz val="9"/>
        <color rgb="FFFF0000"/>
        <rFont val="맑은 고딕"/>
        <family val="2"/>
        <scheme val="minor"/>
      </rPr>
      <t xml:space="preserve">FAIL </t>
    </r>
    <r>
      <rPr>
        <b/>
        <sz val="9"/>
        <rFont val="맑은 고딕"/>
        <family val="2"/>
        <scheme val="minor"/>
      </rPr>
      <t>이면</t>
    </r>
    <phoneticPr fontId="2" type="noConversion"/>
  </si>
  <si>
    <t>Tray Valid Check - 반복</t>
    <phoneticPr fontId="2" type="noConversion"/>
  </si>
  <si>
    <r>
      <rPr>
        <b/>
        <sz val="9"/>
        <color theme="1"/>
        <rFont val="맑은 고딕"/>
        <family val="2"/>
        <scheme val="minor"/>
      </rPr>
      <t xml:space="preserve">AMT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EQPID_CN01 ~ EQPID_CN04</t>
    </r>
  </si>
  <si>
    <r>
      <rPr>
        <b/>
        <sz val="9"/>
        <color theme="1"/>
        <rFont val="맑은 고딕"/>
        <family val="2"/>
        <scheme val="minor"/>
      </rPr>
      <t xml:space="preserve">MTP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EQPID_CN01 ~ EQPID_CN06</t>
    </r>
  </si>
  <si>
    <r>
      <rPr>
        <b/>
        <sz val="9"/>
        <color theme="1"/>
        <rFont val="맑은 고딕"/>
        <family val="2"/>
        <scheme val="minor"/>
      </rPr>
      <t xml:space="preserve">AFTP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EQPID_CN01 ~ EQPID_CN08</t>
    </r>
  </si>
  <si>
    <r>
      <rPr>
        <b/>
        <sz val="9"/>
        <color theme="1"/>
        <rFont val="맑은 고딕"/>
        <family val="2"/>
        <scheme val="minor"/>
      </rPr>
      <t xml:space="preserve">FOCE_TOUCH </t>
    </r>
    <r>
      <rPr>
        <sz val="9"/>
        <color theme="1"/>
        <rFont val="맑은 고딕"/>
        <family val="3"/>
        <charset val="129"/>
        <scheme val="minor"/>
      </rPr>
      <t xml:space="preserve">:  </t>
    </r>
    <r>
      <rPr>
        <sz val="9"/>
        <color rgb="FF0000FF"/>
        <rFont val="맑은 고딕"/>
        <family val="2"/>
        <scheme val="minor"/>
      </rPr>
      <t>EQPID_CN01 ~ EQPID_CN08</t>
    </r>
  </si>
  <si>
    <t>RCMD=12 : Interlock Send(Loading Stop)</t>
  </si>
  <si>
    <t>설비 Loading Stop 발생 확인</t>
  </si>
  <si>
    <t>RCMD=2 : Interlock Send(Cycle Stop)</t>
  </si>
  <si>
    <t>RPTID 104 리스트에 Cycle Stop 으로 받은 Interlock Message 기입</t>
  </si>
  <si>
    <t xml:space="preserve">    - ALST = </t>
  </si>
  <si>
    <t xml:space="preserve">    - ALID = INTERLCOKID</t>
  </si>
  <si>
    <t xml:space="preserve">    - ALTX = MESSAGE(Interlock으로 받은 Message)</t>
  </si>
  <si>
    <t xml:space="preserve">    - ALCD = </t>
  </si>
  <si>
    <t>RPTID 104 리스트에 Loading Stop 으로 받은 Interlock Message 기입</t>
  </si>
  <si>
    <t>Interlock Type 별 Multi 발생 시 Scenario 및 Message 내용 기준 추가</t>
  </si>
  <si>
    <t>V1.5</t>
  </si>
  <si>
    <t>3) Unloding Port에 Cassette / 투입 Tray Qty(LS01 - S3F115) 구성 수량 보다 적게 적층 시 Batch 구성 요청</t>
    <phoneticPr fontId="2" type="noConversion"/>
  </si>
  <si>
    <t>2) Unloding Port에 Cassette / 투입 Tray Qty(LS01 - S3F115) 구성 수량 만큼 적층 시 Batch 구성 요청</t>
    <phoneticPr fontId="2" type="noConversion"/>
  </si>
  <si>
    <t>1) 투입 TRAY QTY(LS01 - S3F115) 수량과 동일한 수량으로 구성 하여 배출 (마지막 Tray 구성 완료)</t>
    <phoneticPr fontId="2" type="noConversion"/>
  </si>
  <si>
    <t>※ LS01 Port의 S3F115내 투입 Tray 단수 만큼 적재 후 배출 (설비내 배출 Tray 기준 수량 저장)</t>
    <phoneticPr fontId="2" type="noConversion"/>
  </si>
  <si>
    <t>Unloading Tray 기준(Empty Tray 구성) 수량 설비내 저장하여 배출</t>
    <phoneticPr fontId="2" type="noConversion"/>
  </si>
  <si>
    <t>설비내 Batch Loading 되어 LS01 Port에서 S3F115 정보 전송시 받은 Sub Carrier Count에 의해</t>
    <phoneticPr fontId="2" type="noConversion"/>
  </si>
  <si>
    <t>Load Port 기준 정보 수정</t>
    <phoneticPr fontId="2" type="noConversion"/>
  </si>
  <si>
    <t>-</t>
    <phoneticPr fontId="2" type="noConversion"/>
  </si>
  <si>
    <t>V1.18</t>
    <phoneticPr fontId="2" type="noConversion"/>
  </si>
  <si>
    <t>ACKC7=7로 응답하여야 함</t>
    <phoneticPr fontId="2" type="noConversion"/>
  </si>
  <si>
    <t>15.3 Carrier Process Report For Inspection Process</t>
    <phoneticPr fontId="2" type="noConversion"/>
  </si>
  <si>
    <t>16.7 Equipment Function Change &amp; Control Infromation</t>
    <phoneticPr fontId="2" type="noConversion"/>
  </si>
  <si>
    <t>1.2 Link Test &amp; Fail Over</t>
    <phoneticPr fontId="2" type="noConversion"/>
  </si>
  <si>
    <t>Total</t>
    <phoneticPr fontId="2" type="noConversion"/>
  </si>
  <si>
    <t>Line Test</t>
    <phoneticPr fontId="2" type="noConversion"/>
  </si>
  <si>
    <t>Total</t>
    <phoneticPr fontId="2" type="noConversion"/>
  </si>
  <si>
    <t>OK</t>
    <phoneticPr fontId="2" type="noConversion"/>
  </si>
  <si>
    <t>S6F209</t>
    <phoneticPr fontId="2" type="noConversion"/>
  </si>
  <si>
    <t>Code Information Request</t>
    <phoneticPr fontId="2" type="noConversion"/>
  </si>
  <si>
    <t>Cell의 특정 Code를 요청하며 정의 된 Type으로 보고</t>
    <phoneticPr fontId="2" type="noConversion"/>
  </si>
  <si>
    <t>Code == 'NCF'</t>
    <phoneticPr fontId="2" type="noConversion"/>
  </si>
  <si>
    <t>S6F210</t>
    <phoneticPr fontId="2" type="noConversion"/>
  </si>
  <si>
    <t>S2F105</t>
    <phoneticPr fontId="2" type="noConversion"/>
  </si>
  <si>
    <t>S2F106</t>
    <phoneticPr fontId="2" type="noConversion"/>
  </si>
  <si>
    <t>Code Information Download</t>
    <phoneticPr fontId="2" type="noConversion"/>
  </si>
  <si>
    <r>
      <t>REPLYSTATUS == '</t>
    </r>
    <r>
      <rPr>
        <b/>
        <sz val="9"/>
        <color rgb="FFFF0000"/>
        <rFont val="맑은 고딕"/>
        <family val="3"/>
        <charset val="129"/>
        <scheme val="minor"/>
      </rPr>
      <t>FAIL</t>
    </r>
    <r>
      <rPr>
        <sz val="9"/>
        <color theme="1"/>
        <rFont val="맑은 고딕"/>
        <family val="3"/>
        <charset val="129"/>
        <scheme val="minor"/>
      </rPr>
      <t>' 정상 동작 확인</t>
    </r>
    <phoneticPr fontId="2" type="noConversion"/>
  </si>
  <si>
    <r>
      <t>REPLYSTATUS == '</t>
    </r>
    <r>
      <rPr>
        <b/>
        <sz val="9"/>
        <color rgb="FF0000FF"/>
        <rFont val="맑은 고딕"/>
        <family val="3"/>
        <charset val="129"/>
        <scheme val="minor"/>
      </rPr>
      <t>PASS</t>
    </r>
    <r>
      <rPr>
        <sz val="9"/>
        <color theme="1"/>
        <rFont val="맑은 고딕"/>
        <family val="3"/>
        <charset val="129"/>
        <scheme val="minor"/>
      </rPr>
      <t>' 정상 동작 확인</t>
    </r>
    <phoneticPr fontId="2" type="noConversion"/>
  </si>
  <si>
    <t>8.5 Code Information Request</t>
    <phoneticPr fontId="2" type="noConversion"/>
  </si>
  <si>
    <t>Force Interlock</t>
    <phoneticPr fontId="2" type="noConversion"/>
  </si>
  <si>
    <t>1) 설비에 Force Interlock 명령을 내린 후 동작을 확인한다</t>
    <phoneticPr fontId="2" type="noConversion"/>
  </si>
  <si>
    <t>* 설비 Mode는 11, 12, 13, 14와 동일하며 Interlock Flag 관리 부분 추가를 확인한다.</t>
    <phoneticPr fontId="2" type="noConversion"/>
  </si>
  <si>
    <r>
      <t xml:space="preserve">                        배출을 완료 한 시점에 정지 후 </t>
    </r>
    <r>
      <rPr>
        <b/>
        <sz val="9"/>
        <color rgb="FFFF0000"/>
        <rFont val="맑은 고딕"/>
        <family val="3"/>
        <charset val="129"/>
        <scheme val="minor"/>
      </rPr>
      <t>Interlock Flag On</t>
    </r>
    <phoneticPr fontId="2" type="noConversion"/>
  </si>
  <si>
    <r>
      <t xml:space="preserve">                         완료한 시점에 정지 후 </t>
    </r>
    <r>
      <rPr>
        <b/>
        <sz val="9"/>
        <color rgb="FFFF0000"/>
        <rFont val="맑은 고딕"/>
        <family val="3"/>
        <charset val="129"/>
        <scheme val="minor"/>
      </rPr>
      <t>Interlock Flag On</t>
    </r>
    <phoneticPr fontId="2" type="noConversion"/>
  </si>
  <si>
    <r>
      <t xml:space="preserve">                        Step을 완료한 시점에 정지 후 </t>
    </r>
    <r>
      <rPr>
        <b/>
        <sz val="9"/>
        <color rgb="FFFF0000"/>
        <rFont val="맑은 고딕"/>
        <family val="3"/>
        <charset val="129"/>
        <scheme val="minor"/>
      </rPr>
      <t>Interlock Flag On</t>
    </r>
    <phoneticPr fontId="2" type="noConversion"/>
  </si>
  <si>
    <r>
      <t xml:space="preserve">                        Cell/Panel 반송과 동작 Step/Cycle을 중지/정지 </t>
    </r>
    <r>
      <rPr>
        <b/>
        <sz val="9"/>
        <color theme="1"/>
        <rFont val="맑은 고딕"/>
        <family val="3"/>
        <charset val="129"/>
        <scheme val="minor"/>
      </rPr>
      <t xml:space="preserve">후 </t>
    </r>
    <r>
      <rPr>
        <b/>
        <sz val="9"/>
        <color rgb="FFFF0000"/>
        <rFont val="맑은 고딕"/>
        <family val="3"/>
        <charset val="129"/>
        <scheme val="minor"/>
      </rPr>
      <t>Interlock Flag On</t>
    </r>
    <phoneticPr fontId="2" type="noConversion"/>
  </si>
  <si>
    <t>* 설비가 고장 상태 일 경우</t>
    <phoneticPr fontId="2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</si>
  <si>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3</t>
    </r>
    <phoneticPr fontId="2" type="noConversion"/>
  </si>
  <si>
    <r>
      <t xml:space="preserve">    - INTERLOCKSTATE = </t>
    </r>
    <r>
      <rPr>
        <b/>
        <sz val="9"/>
        <color rgb="FFFF0000"/>
        <rFont val="맑은 고딕"/>
        <family val="3"/>
        <charset val="129"/>
        <scheme val="minor"/>
      </rPr>
      <t>ON</t>
    </r>
    <phoneticPr fontId="2" type="noConversion"/>
  </si>
  <si>
    <r>
      <t xml:space="preserve">    - MOVESTATE = </t>
    </r>
    <r>
      <rPr>
        <b/>
        <sz val="9"/>
        <color rgb="FFFF0000"/>
        <rFont val="맑은 고딕"/>
        <family val="3"/>
        <charset val="129"/>
        <scheme val="minor"/>
      </rPr>
      <t>PAUSE</t>
    </r>
    <phoneticPr fontId="2" type="noConversion"/>
  </si>
  <si>
    <t>※ Confirm 이후 Start를 할 수 없다.</t>
    <phoneticPr fontId="2" type="noConversion"/>
  </si>
  <si>
    <t>CEID=101 : Eqp Status Change CEID=102 : Unit Status Change</t>
    <phoneticPr fontId="2" type="noConversion"/>
  </si>
  <si>
    <t>CEID=502 : Unit Interlock Confirm Event CEID=514 : Unit Interlock Confirm Event</t>
    <phoneticPr fontId="2" type="noConversion"/>
  </si>
  <si>
    <t>SFCD=1 : Eqp State SFCD=2 : Unit State</t>
    <phoneticPr fontId="2" type="noConversion"/>
  </si>
  <si>
    <r>
      <t xml:space="preserve">    - INTERLOCKSTATE = </t>
    </r>
    <r>
      <rPr>
        <b/>
        <sz val="9"/>
        <color rgb="FFFF0000"/>
        <rFont val="맑은 고딕"/>
        <family val="3"/>
        <charset val="129"/>
        <scheme val="minor"/>
      </rPr>
      <t>OFF</t>
    </r>
    <phoneticPr fontId="2" type="noConversion"/>
  </si>
  <si>
    <r>
      <t xml:space="preserve">    - MOVESTATE = </t>
    </r>
    <r>
      <rPr>
        <b/>
        <sz val="9"/>
        <color rgb="FFFF0000"/>
        <rFont val="맑은 고딕"/>
        <family val="3"/>
        <charset val="129"/>
        <scheme val="minor"/>
      </rPr>
      <t>RUNNING</t>
    </r>
    <phoneticPr fontId="2" type="noConversion"/>
  </si>
  <si>
    <t>RCMD= 45 : Force Interlock Release Send</t>
    <phoneticPr fontId="2" type="noConversion"/>
  </si>
  <si>
    <t>RCMD= 41 : Force Interlcok Send ( Transfer Stop )</t>
    <phoneticPr fontId="2" type="noConversion"/>
  </si>
  <si>
    <t>RCMD= 42 : Force Interlcok Send ( Loading Stop ) - Default</t>
    <phoneticPr fontId="2" type="noConversion"/>
  </si>
  <si>
    <t>RCMD= 43 : Force Interlcok Send ( Step Stop )</t>
    <phoneticPr fontId="2" type="noConversion"/>
  </si>
  <si>
    <t>RCMD= 44 : Force Interlcok Send ( Own Stop )</t>
    <phoneticPr fontId="2" type="noConversion"/>
  </si>
  <si>
    <r>
      <t xml:space="preserve">MODULEID = </t>
    </r>
    <r>
      <rPr>
        <sz val="9"/>
        <color rgb="FF0000FF"/>
        <rFont val="맑은 고딕"/>
        <family val="2"/>
        <scheme val="minor"/>
      </rPr>
      <t>UNITID</t>
    </r>
    <phoneticPr fontId="2" type="noConversion"/>
  </si>
  <si>
    <t>※ Eqp/Unit 사용 가능</t>
    <phoneticPr fontId="2" type="noConversion"/>
  </si>
  <si>
    <t xml:space="preserve">Force Interlock Release </t>
    <phoneticPr fontId="2" type="noConversion"/>
  </si>
  <si>
    <t>Interlock Flag Off 된 것을 확인한다.</t>
    <phoneticPr fontId="2" type="noConversion"/>
  </si>
  <si>
    <t>Material Create</t>
    <phoneticPr fontId="2" type="noConversion"/>
  </si>
  <si>
    <t>CEID=226 : Material Create</t>
    <phoneticPr fontId="2" type="noConversion"/>
  </si>
  <si>
    <t>직납 자재의 전산정보를 생성할 경우 사용하며, 자재ID, PortID, M_kind 확인</t>
    <phoneticPr fontId="2" type="noConversion"/>
  </si>
  <si>
    <t>Material PreHand</t>
    <phoneticPr fontId="2" type="noConversion"/>
  </si>
  <si>
    <t>ACKC7=9로 응답하여야 함</t>
    <phoneticPr fontId="2" type="noConversion"/>
  </si>
  <si>
    <t>2) 잘못된 EQPID 사용하여 삭제 요청</t>
    <phoneticPr fontId="2" type="noConversion"/>
  </si>
  <si>
    <t>4) Recipe Delete By Host를 지원하지 않는 설비의 경우</t>
    <phoneticPr fontId="2" type="noConversion"/>
  </si>
  <si>
    <t>3) 설비에 DownLoad할 Recipe Body 항목에 정상 범위의 Data를 넣어 전송한다</t>
    <phoneticPr fontId="2" type="noConversion"/>
  </si>
  <si>
    <t>Remote Recipe Modify</t>
    <phoneticPr fontId="2" type="noConversion"/>
  </si>
  <si>
    <t>2) 수정할 Recipe의 Body에 수용 가능 범위를 사전 Check 한다</t>
    <phoneticPr fontId="2" type="noConversion"/>
  </si>
  <si>
    <t>2) 잘못된 EQPID을 사용하여 수정 요청</t>
    <phoneticPr fontId="2" type="noConversion"/>
  </si>
  <si>
    <t>3) 설비에 저장되어 있지 않은 PPID로 조회</t>
    <phoneticPr fontId="2" type="noConversion"/>
  </si>
  <si>
    <t>삭제한 Recipe Body와 보고된 값이 정확히 일치하는지 확인</t>
    <phoneticPr fontId="2" type="noConversion"/>
  </si>
  <si>
    <t>※ 조회 불가인 상태가 되어야 함</t>
    <phoneticPr fontId="2" type="noConversion"/>
  </si>
  <si>
    <t>S7F102</t>
    <phoneticPr fontId="2" type="noConversion"/>
  </si>
  <si>
    <t>S7F101</t>
    <phoneticPr fontId="2" type="noConversion"/>
  </si>
  <si>
    <t>처음으로</t>
    <phoneticPr fontId="2" type="noConversion"/>
  </si>
  <si>
    <t>※ Interlock 이후 Release Command 수신 전 Start를 할 수 없는 것을 확인한다.</t>
    <phoneticPr fontId="2" type="noConversion"/>
  </si>
  <si>
    <t>Version 표준 - HSMS Message Spec V1.19 기준</t>
    <phoneticPr fontId="2" type="noConversion"/>
  </si>
  <si>
    <t>Version 표준 - HSMS Message Spec V1.18 기준</t>
    <phoneticPr fontId="2" type="noConversion"/>
  </si>
  <si>
    <t>V1.19</t>
    <phoneticPr fontId="2" type="noConversion"/>
  </si>
  <si>
    <t>EFID 4, 5, 6 전이도 - Material Tracking Relation</t>
    <phoneticPr fontId="2" type="noConversion"/>
  </si>
  <si>
    <t>EFID 1, 2, 3, 전이도 - Cell Tracking Relation</t>
    <phoneticPr fontId="2" type="noConversion"/>
  </si>
  <si>
    <t>설비 Cycle Stop 발생 확인</t>
    <phoneticPr fontId="2" type="noConversion"/>
  </si>
  <si>
    <t>RCMD=12 : Interlock Send(Loading Stop)</t>
    <phoneticPr fontId="2" type="noConversion"/>
  </si>
  <si>
    <t>※ Cycle Stop 전송 후 Interlock 발생 원인 조치 前 Loading Stop 전송</t>
    <phoneticPr fontId="2" type="noConversion"/>
  </si>
  <si>
    <t>※ NCF 사용/미사용 Mode를 구현하고 사용하는 설비는 사용 Mode로 전환하여 사용한다.</t>
    <phoneticPr fontId="2" type="noConversion"/>
  </si>
  <si>
    <t xml:space="preserve">    2) NCF 사용모드</t>
    <phoneticPr fontId="2" type="noConversion"/>
  </si>
  <si>
    <t xml:space="preserve">        → CELLINFORESULT 42로 수신시 S6F209 요청</t>
    <phoneticPr fontId="2" type="noConversion"/>
  </si>
  <si>
    <t xml:space="preserve">    1) Default : NCF 미사용</t>
    <phoneticPr fontId="2" type="noConversion"/>
  </si>
  <si>
    <t xml:space="preserve">    - RUNSTATE = IDLE</t>
    <phoneticPr fontId="2" type="noConversion"/>
  </si>
  <si>
    <t>EQP State</t>
    <phoneticPr fontId="2" type="noConversion"/>
  </si>
  <si>
    <t>Tracking</t>
    <phoneticPr fontId="2" type="noConversion"/>
  </si>
  <si>
    <t>8.5 Code Information Request</t>
    <phoneticPr fontId="2" type="noConversion"/>
  </si>
  <si>
    <t>EQP Interlock (Multi) Check Item 내용 수정</t>
    <phoneticPr fontId="2" type="noConversion"/>
  </si>
  <si>
    <t>Code Information Request Check Item 내용 수정</t>
    <phoneticPr fontId="2" type="noConversion"/>
  </si>
  <si>
    <t>Title &amp; Summary</t>
    <phoneticPr fontId="2" type="noConversion"/>
  </si>
  <si>
    <t>DVID, SVID, ECID, Recipe Body Sheet 삭제</t>
    <phoneticPr fontId="2" type="noConversion"/>
  </si>
  <si>
    <t>DV, EC, SV, Recipe Body Parameter 수량 항목 삭제</t>
    <phoneticPr fontId="2" type="noConversion"/>
  </si>
  <si>
    <t>DVID, SVID, ECID, Recipe Body</t>
    <phoneticPr fontId="2" type="noConversion"/>
  </si>
  <si>
    <t xml:space="preserve">1) 설비가 AutoRun 중인 상태에서 Current PPID 변경을 시도한다 </t>
    <phoneticPr fontId="2" type="noConversion"/>
  </si>
  <si>
    <t>해당 Current PPID는 변경이 되어서는 안된다 (경고창 Popup 생성)</t>
    <phoneticPr fontId="2" type="noConversion"/>
  </si>
  <si>
    <t>2) 설비가 AutoRun 중인 상태에서 Current PPID의 Recipe Body 변경을 시도한다</t>
    <phoneticPr fontId="2" type="noConversion"/>
  </si>
  <si>
    <t>해당 Current PPID의 Recipe Body 수정 창이 열리지 않거나, 수정 후 저장되지 않아야 함 (경고창 Popup 생성)</t>
    <phoneticPr fontId="2" type="noConversion"/>
  </si>
  <si>
    <t>해당 Current PPID의 삭제 버튼이 동작하지 않아야 한다 (경고창 Popup 생성)</t>
    <phoneticPr fontId="2" type="noConversion"/>
  </si>
  <si>
    <t>3) 설비가 AutoRun 중인 상태에서 Current PPID 삭제를 시도한다</t>
    <phoneticPr fontId="2" type="noConversion"/>
  </si>
  <si>
    <t>S16F106</t>
    <phoneticPr fontId="2" type="noConversion"/>
  </si>
  <si>
    <t>ISSUE HISTORY</t>
    <phoneticPr fontId="2" type="noConversion"/>
  </si>
  <si>
    <t>내용</t>
    <phoneticPr fontId="2" type="noConversion"/>
  </si>
  <si>
    <t>완료여부</t>
    <phoneticPr fontId="2" type="noConversion"/>
  </si>
  <si>
    <t>비고</t>
    <phoneticPr fontId="2" type="noConversion"/>
  </si>
  <si>
    <t>No.</t>
    <phoneticPr fontId="2" type="noConversion"/>
  </si>
  <si>
    <t>Lm=0으로 응답하여야 함</t>
    <phoneticPr fontId="2" type="noConversion"/>
  </si>
  <si>
    <t>Lm=0으로 응답하여야 함 (발생되어 있는 Alarm 없음)</t>
    <phoneticPr fontId="2" type="noConversion"/>
  </si>
  <si>
    <t>Alarm</t>
    <phoneticPr fontId="2" type="noConversion"/>
  </si>
  <si>
    <t>Abnormal Case</t>
    <phoneticPr fontId="2" type="noConversion"/>
  </si>
  <si>
    <t>Alarm Abnormal Case 내용 수정 'Ln=0으로 응답하여야 함' → 'Lm=0으로 응답하여야 함'</t>
    <phoneticPr fontId="2" type="noConversion"/>
  </si>
  <si>
    <t>ISSUE</t>
    <phoneticPr fontId="2" type="noConversion"/>
  </si>
  <si>
    <t>ISSUE Sheet 추가</t>
    <phoneticPr fontId="2" type="noConversion"/>
  </si>
  <si>
    <t>ECM, FDC</t>
    <phoneticPr fontId="2" type="noConversion"/>
  </si>
  <si>
    <t>ECM S2F13/14, FDC S1F11/12 추가</t>
    <phoneticPr fontId="2" type="noConversion"/>
  </si>
  <si>
    <t>S2F13</t>
    <phoneticPr fontId="2" type="noConversion"/>
  </si>
  <si>
    <t>S2F14</t>
    <phoneticPr fontId="2" type="noConversion"/>
  </si>
  <si>
    <t>Sheet Name</t>
    <phoneticPr fontId="2" type="noConversion"/>
  </si>
  <si>
    <t>S1F11</t>
    <phoneticPr fontId="2" type="noConversion"/>
  </si>
  <si>
    <t>S1F12</t>
    <phoneticPr fontId="2" type="noConversion"/>
  </si>
  <si>
    <t>Equipment Constant Name List Request : All (Ln=0)</t>
    <phoneticPr fontId="2" type="noConversion"/>
  </si>
  <si>
    <t>1) 설비에서 관리하지 않는 EC로 조회</t>
    <phoneticPr fontId="2" type="noConversion"/>
  </si>
  <si>
    <t>Equipment Constant Name List Request : 관리 EC, 비관리 EC 섞어서 조회</t>
    <phoneticPr fontId="2" type="noConversion"/>
  </si>
  <si>
    <t>Equipment Constant Request : 설비에서 관리하는 특정 EC만 설정</t>
    <phoneticPr fontId="2" type="noConversion"/>
  </si>
  <si>
    <t>Equipment Constant Request : 관리 EC, 비관리 EC 섞어서 조회</t>
    <phoneticPr fontId="2" type="noConversion"/>
  </si>
  <si>
    <t>Equipment Constant Request : 설비에 설정된 값과 다른 EQPID</t>
    <phoneticPr fontId="2" type="noConversion"/>
  </si>
  <si>
    <t>Equipment Constant Name List Request : 설비에 설정된 값과 다른 EQPID</t>
    <phoneticPr fontId="2" type="noConversion"/>
  </si>
  <si>
    <t>Equipment Constant Name List Request : 설비에서 관리하는 특정 EC만 설정</t>
    <phoneticPr fontId="2" type="noConversion"/>
  </si>
  <si>
    <t>Selected Equipment State Request : All (Ln=0)</t>
    <phoneticPr fontId="2" type="noConversion"/>
  </si>
  <si>
    <t>Selected Equipment State Request : 특정 SV List</t>
    <phoneticPr fontId="2" type="noConversion"/>
  </si>
  <si>
    <t>1) 설비에서 관리하지 않는 SV로 조회</t>
    <phoneticPr fontId="2" type="noConversion"/>
  </si>
  <si>
    <t>Selected Equipment State Request : 관리 SV, 비관리 SV 섞어서 조회</t>
    <phoneticPr fontId="2" type="noConversion"/>
  </si>
  <si>
    <t>Selected Equipment State Request : 설비에 설정된 값과 다른 EQPID</t>
    <phoneticPr fontId="2" type="noConversion"/>
  </si>
  <si>
    <t>Status Variable Name List Request : 관리 SV, 비관리 SV 섞어서 조회</t>
    <phoneticPr fontId="2" type="noConversion"/>
  </si>
  <si>
    <t>Status Variable Name List Request : 설비에 설정된 값과 다른 EQPID</t>
    <phoneticPr fontId="2" type="noConversion"/>
  </si>
  <si>
    <t>설비 Cycle Stop 발생 확인</t>
    <phoneticPr fontId="2" type="noConversion"/>
  </si>
  <si>
    <t>설비 Loading Stop 발생 확인</t>
    <phoneticPr fontId="2" type="noConversion"/>
  </si>
  <si>
    <t>Kitting 불가 안내 창이 Popup 되어야 한다</t>
    <phoneticPr fontId="2" type="noConversion"/>
  </si>
  <si>
    <t xml:space="preserve">    - MATERIALST : MOUNT</t>
    <phoneticPr fontId="2" type="noConversion"/>
  </si>
  <si>
    <t xml:space="preserve">    - AVAILABILITYSTATE = UP (2)</t>
    <phoneticPr fontId="2" type="noConversion"/>
  </si>
  <si>
    <t xml:space="preserve">    - INTERLOCKSTATE = OFF (2)</t>
    <phoneticPr fontId="2" type="noConversion"/>
  </si>
  <si>
    <t xml:space="preserve">    - MOVESTATE = RUNNING (2)</t>
    <phoneticPr fontId="2" type="noConversion"/>
  </si>
  <si>
    <t xml:space="preserve">    - RUNSTATE = IDLE (1)</t>
    <phoneticPr fontId="2" type="noConversion"/>
  </si>
  <si>
    <t xml:space="preserve">    - AVAILABILITYSTATE = DOWN (1)</t>
    <phoneticPr fontId="2" type="noConversion"/>
  </si>
  <si>
    <t xml:space="preserve">    - INTERLOCKSTATE = OFF (2)</t>
    <phoneticPr fontId="2" type="noConversion"/>
  </si>
  <si>
    <t xml:space="preserve">    - MOVESTATE = PAUSE (1)</t>
    <phoneticPr fontId="2" type="noConversion"/>
  </si>
  <si>
    <t xml:space="preserve">    - INTERLOCKSTATE = ON (1)</t>
    <phoneticPr fontId="2" type="noConversion"/>
  </si>
  <si>
    <t xml:space="preserve">    - RUNSTATE = RUN (2)</t>
    <phoneticPr fontId="2" type="noConversion"/>
  </si>
  <si>
    <t xml:space="preserve">    - INTERLOCKSTATE = OFF (2)</t>
    <phoneticPr fontId="2" type="noConversion"/>
  </si>
  <si>
    <t xml:space="preserve">    - MOVESTATE = RUNNING (2)</t>
    <phoneticPr fontId="2" type="noConversion"/>
  </si>
  <si>
    <t xml:space="preserve">    - AVAILABILITYSTATE = UP (2)</t>
    <phoneticPr fontId="2" type="noConversion"/>
  </si>
  <si>
    <t xml:space="preserve">    - INTERLOCKSTATE = ON (1)</t>
    <phoneticPr fontId="2" type="noConversion"/>
  </si>
  <si>
    <t xml:space="preserve">    - MOVESTATE = PAUSE (1)</t>
    <phoneticPr fontId="2" type="noConversion"/>
  </si>
  <si>
    <t xml:space="preserve">    - RUNSTATE = IDLE (1)</t>
    <phoneticPr fontId="2" type="noConversion"/>
  </si>
  <si>
    <t xml:space="preserve">    - AVAILABILITYSTATE = UP (2)</t>
    <phoneticPr fontId="2" type="noConversion"/>
  </si>
  <si>
    <t xml:space="preserve">    - INTERLOCKSTATE = OFF (2)</t>
    <phoneticPr fontId="2" type="noConversion"/>
  </si>
  <si>
    <t xml:space="preserve">    - MOVESTATE = RUNNING (2)</t>
    <phoneticPr fontId="2" type="noConversion"/>
  </si>
  <si>
    <t xml:space="preserve">    - RUNSTATE = IDLE (1)</t>
    <phoneticPr fontId="2" type="noConversion"/>
  </si>
  <si>
    <t xml:space="preserve">    - INTERLOCKSTATE = ON (1)</t>
    <phoneticPr fontId="2" type="noConversion"/>
  </si>
  <si>
    <t xml:space="preserve">    - RUNSTATE = RUN (2)</t>
    <phoneticPr fontId="2" type="noConversion"/>
  </si>
  <si>
    <t xml:space="preserve">    - RUNSTATE = IDLE (1)</t>
    <phoneticPr fontId="2" type="noConversion"/>
  </si>
  <si>
    <t xml:space="preserve">    - INTERLOCKSTATE = OFF (2)</t>
    <phoneticPr fontId="2" type="noConversion"/>
  </si>
  <si>
    <t xml:space="preserve">    - RUNSTATE = RUN (2)</t>
    <phoneticPr fontId="2" type="noConversion"/>
  </si>
  <si>
    <t xml:space="preserve"> </t>
    <phoneticPr fontId="2" type="noConversion"/>
  </si>
  <si>
    <t>Track Out Log</t>
    <phoneticPr fontId="2" type="noConversion"/>
  </si>
  <si>
    <t>X</t>
    <phoneticPr fontId="2" type="noConversion"/>
  </si>
  <si>
    <t>Message.1</t>
    <phoneticPr fontId="2" type="noConversion"/>
  </si>
  <si>
    <t>Message.2</t>
    <phoneticPr fontId="2" type="noConversion"/>
  </si>
  <si>
    <t>S6F11, CEID : 406 or 412</t>
    <phoneticPr fontId="2" type="noConversion"/>
  </si>
  <si>
    <t>* 불가한 경우 자동화 담당자와 협의</t>
    <phoneticPr fontId="2" type="noConversion"/>
  </si>
  <si>
    <t>S7F26</t>
    <phoneticPr fontId="2" type="noConversion"/>
  </si>
  <si>
    <t>RMS(S7F26) Log</t>
    <phoneticPr fontId="2" type="noConversion"/>
  </si>
  <si>
    <t>ECM(S2F30) Log</t>
    <phoneticPr fontId="2" type="noConversion"/>
  </si>
  <si>
    <t>S2F30</t>
    <phoneticPr fontId="2" type="noConversion"/>
  </si>
  <si>
    <t>S1F12 Log</t>
    <phoneticPr fontId="2" type="noConversion"/>
  </si>
  <si>
    <t>S1F12</t>
    <phoneticPr fontId="2" type="noConversion"/>
  </si>
  <si>
    <t xml:space="preserve">    - INTERLOCKSTATE = OFF (2)</t>
    <phoneticPr fontId="2" type="noConversion"/>
  </si>
  <si>
    <t xml:space="preserve">    - MOVESTATE = RUNNING (2)</t>
    <phoneticPr fontId="2" type="noConversion"/>
  </si>
  <si>
    <t>Initial</t>
    <phoneticPr fontId="2" type="noConversion"/>
  </si>
  <si>
    <t>Time Sync</t>
    <phoneticPr fontId="2" type="noConversion"/>
  </si>
  <si>
    <t>Time Sync 대상 수정 'CIM PC, 설비 Touch 화면' → '모든 화면'</t>
    <phoneticPr fontId="2" type="noConversion"/>
  </si>
  <si>
    <t>Track Out Log</t>
    <phoneticPr fontId="2" type="noConversion"/>
  </si>
  <si>
    <t>Track Out Log Sheet 추가</t>
    <phoneticPr fontId="2" type="noConversion"/>
  </si>
  <si>
    <t>FDC(S1F12) Log</t>
    <phoneticPr fontId="2" type="noConversion"/>
  </si>
  <si>
    <t>FDC(S1F12) Log Sheet 추가</t>
    <phoneticPr fontId="2" type="noConversion"/>
  </si>
  <si>
    <t>ECM(S2F30) Log</t>
    <phoneticPr fontId="2" type="noConversion"/>
  </si>
  <si>
    <t>ECM(S2F30) Log Sheet 추가</t>
    <phoneticPr fontId="2" type="noConversion"/>
  </si>
  <si>
    <t>RMS(S7F26) Log</t>
    <phoneticPr fontId="2" type="noConversion"/>
  </si>
  <si>
    <t>RMS(S7F26) Log Sheet 추가</t>
    <phoneticPr fontId="2" type="noConversion"/>
  </si>
  <si>
    <t xml:space="preserve">    단, 물류 장비중 Loader/Unloader는 Loading Stop 기능 적용하지 않고, Conveyor는 한다.</t>
    <phoneticPr fontId="2" type="noConversion"/>
  </si>
  <si>
    <t>INTERLOCK (Loading Stop)</t>
    <phoneticPr fontId="2" type="noConversion"/>
  </si>
  <si>
    <t>RCMD=10 : Function Change</t>
    <phoneticPr fontId="2" type="noConversion"/>
  </si>
  <si>
    <t xml:space="preserve">        ① 설비상태</t>
    <phoneticPr fontId="2" type="noConversion"/>
  </si>
  <si>
    <t xml:space="preserve">        ② Current PPID</t>
    <phoneticPr fontId="2" type="noConversion"/>
  </si>
  <si>
    <t xml:space="preserve">        ③ 년월일 시간</t>
    <phoneticPr fontId="2" type="noConversion"/>
  </si>
  <si>
    <t xml:space="preserve">        ④ EQP ID</t>
    <phoneticPr fontId="2" type="noConversion"/>
  </si>
  <si>
    <t xml:space="preserve">     * Main UI에 구현되어 있어야 하며, Sub UI 구현 여부는 자유</t>
    <phoneticPr fontId="2" type="noConversion"/>
  </si>
  <si>
    <t xml:space="preserve">            . 각 State별 현재 상태에 맞는 값을 보여주면 됨</t>
    <phoneticPr fontId="2" type="noConversion"/>
  </si>
  <si>
    <t xml:space="preserve">              예시) 좌측 : Run 투입 + 공정 진행중인 상태, 우측 : Run 미투입 + Interlock 발생 상태</t>
    <phoneticPr fontId="2" type="noConversion"/>
  </si>
  <si>
    <t>※ 설비 HMI(UI) 필수 구현 정보</t>
    <phoneticPr fontId="2" type="noConversion"/>
  </si>
  <si>
    <t>설비 HMI(UI) 필수 구현 정보 추가</t>
    <phoneticPr fontId="2" type="noConversion"/>
  </si>
  <si>
    <t>RMS</t>
    <phoneticPr fontId="2" type="noConversion"/>
  </si>
  <si>
    <t>3.3 Current Running PPID Check</t>
  </si>
  <si>
    <t>3.3 Current Running PPID Check</t>
    <phoneticPr fontId="2" type="noConversion"/>
  </si>
  <si>
    <t>3.4 PPID Change Report (Job Change)</t>
  </si>
  <si>
    <t>3.4 PPID Change Report (Job Change)</t>
    <phoneticPr fontId="2" type="noConversion"/>
  </si>
  <si>
    <t>3.5 Recipe Contents Change by Host - CREATE/DELETE/MODIFY</t>
  </si>
  <si>
    <t>Formatted Process Program Acknowledge</t>
    <phoneticPr fontId="2" type="noConversion"/>
  </si>
  <si>
    <t xml:space="preserve">     기능으로 사용하며, 설비에 Recipe DownLoad 할 수 있는 설비만 해당됨</t>
    <phoneticPr fontId="2" type="noConversion"/>
  </si>
  <si>
    <t>5) Current PPID 삭제 요청</t>
    <phoneticPr fontId="2" type="noConversion"/>
  </si>
  <si>
    <t>Formatted Process Program Send : Current PPID</t>
    <phoneticPr fontId="2" type="noConversion"/>
  </si>
  <si>
    <t>RMS</t>
    <phoneticPr fontId="2" type="noConversion"/>
  </si>
  <si>
    <t>설비의 모든 화면(Vision, 검사 PC 포함)에 시간이 정상 반영되어야 함</t>
    <phoneticPr fontId="2" type="noConversion"/>
  </si>
  <si>
    <t>Remote Recipe Delete</t>
    <phoneticPr fontId="2" type="noConversion"/>
  </si>
  <si>
    <t>3) Delete 한 Recipe 및 Body 조회 되는지 조회하여 확인한다</t>
    <phoneticPr fontId="2" type="noConversion"/>
  </si>
  <si>
    <t>실제 설비 화면 상의 PPARAMNAME, PPARAMVALUE 삭제 되었는지 육안 확인한다</t>
    <phoneticPr fontId="2" type="noConversion"/>
  </si>
  <si>
    <t>2) 설비에 생성 된 PPID 와 삭제를 위해 전송 할 PPID 같은지 확인 한다</t>
    <phoneticPr fontId="2" type="noConversion"/>
  </si>
  <si>
    <t>설비에 저장된 PPID와 동일한 Recipe를 DownLoad 한다</t>
    <phoneticPr fontId="2" type="noConversion"/>
  </si>
  <si>
    <t>1) 설비 PPID의 수정 대상 Parameter Item을 선정한다</t>
    <phoneticPr fontId="2" type="noConversion"/>
  </si>
  <si>
    <t>1) Current PPID 및 Parameter 있는 상황에 시작한다</t>
    <phoneticPr fontId="2" type="noConversion"/>
  </si>
  <si>
    <t>Equipment Constant Request : All (Ln=0)</t>
    <phoneticPr fontId="2" type="noConversion"/>
  </si>
  <si>
    <t>Ln=0로 보고하여야 함</t>
    <phoneticPr fontId="2" type="noConversion"/>
  </si>
  <si>
    <t>Formatted Process Program Acknowledge</t>
    <phoneticPr fontId="2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</si>
  <si>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2 (Delete)</t>
    </r>
    <phoneticPr fontId="2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</si>
  <si>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1 (Create)</t>
    </r>
    <phoneticPr fontId="2" type="noConversion"/>
  </si>
  <si>
    <t>Recipe Create/Modify/Delete Report : MODE=2 (Delete)</t>
    <phoneticPr fontId="2" type="noConversion"/>
  </si>
  <si>
    <t>Recipe Create/Modify/Delete Report : MODE=1 (Create)</t>
    <phoneticPr fontId="2" type="noConversion"/>
  </si>
  <si>
    <t>Formatted Process Program Request : 삭제한 PPID</t>
    <phoneticPr fontId="2" type="noConversion"/>
  </si>
  <si>
    <t>Remote Recipe Create</t>
    <phoneticPr fontId="2" type="noConversion"/>
  </si>
  <si>
    <t>Formatted Process Program Send : 설비에 이미 저장된 PPID</t>
    <phoneticPr fontId="2" type="noConversion"/>
  </si>
  <si>
    <t>※ 중복 생성되면 안됨</t>
    <phoneticPr fontId="2" type="noConversion"/>
  </si>
  <si>
    <t>Current Equipment PPID List Request</t>
    <phoneticPr fontId="2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</si>
  <si>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3 (Modify)</t>
    </r>
    <phoneticPr fontId="2" type="noConversion"/>
  </si>
  <si>
    <t>Recipe Create/Modify/Delete Report : MODE=3 (Modify)</t>
    <phoneticPr fontId="2" type="noConversion"/>
  </si>
  <si>
    <t>Formatted Process Program Acknowledge</t>
    <phoneticPr fontId="2" type="noConversion"/>
  </si>
  <si>
    <t>6) 설비에 저장되어 있지 않은 PPID 삭제 요청</t>
    <phoneticPr fontId="2" type="noConversion"/>
  </si>
  <si>
    <t>Recipe Create/Modify/Delete Report : MODE=1 (Create)</t>
    <phoneticPr fontId="2" type="noConversion"/>
  </si>
  <si>
    <t>ACKC7=9로 응답하여야 함</t>
    <phoneticPr fontId="2" type="noConversion"/>
  </si>
  <si>
    <t>Formatted Process Program Request : Recipe Body를 수정한 PPID</t>
    <phoneticPr fontId="2" type="noConversion"/>
  </si>
  <si>
    <t>Formatted Process Program Request : 설비에 저장되어 있지 않은 PPID</t>
    <phoneticPr fontId="2" type="noConversion"/>
  </si>
  <si>
    <t>Recipe Create/Modify/Delete Report : MODE=3 (Modify)</t>
    <phoneticPr fontId="2" type="noConversion"/>
  </si>
  <si>
    <t>Recipe Create/Modify/Delete Report : MODE=3 (Modify)</t>
    <phoneticPr fontId="2" type="noConversion"/>
  </si>
  <si>
    <t>Recipe Create/Modify/Delete Report : MODE=2 (Delete)</t>
    <phoneticPr fontId="2" type="noConversion"/>
  </si>
  <si>
    <t>APC</t>
    <phoneticPr fontId="2" type="noConversion"/>
  </si>
  <si>
    <t>FDC</t>
    <phoneticPr fontId="2" type="noConversion"/>
  </si>
  <si>
    <t>Formatted Process Program Request : 생성한 PPID</t>
    <phoneticPr fontId="2" type="noConversion"/>
  </si>
  <si>
    <t>Recipe Contents Change by Host - CREATE MODE 항목 삭제</t>
    <phoneticPr fontId="2" type="noConversion"/>
  </si>
  <si>
    <t>※ FDC UI 구현 정보</t>
    <phoneticPr fontId="2" type="noConversion"/>
  </si>
  <si>
    <t>FDC UI 구현 정보 추가</t>
    <phoneticPr fontId="2" type="noConversion"/>
  </si>
  <si>
    <t xml:space="preserve">        ① INPUT : Sensor에서 읽어들인 값</t>
    <phoneticPr fontId="2" type="noConversion"/>
  </si>
  <si>
    <t xml:space="preserve">        ③ OUTPUT : Host로 보고하는 값</t>
    <phoneticPr fontId="2" type="noConversion"/>
  </si>
  <si>
    <t xml:space="preserve">         ※ Reserve 영역은 제외하고 구현하여야 함</t>
    <phoneticPr fontId="2" type="noConversion"/>
  </si>
  <si>
    <t xml:space="preserve">        ② MIDDLE : 내부 변환 처리한 값</t>
    <phoneticPr fontId="2" type="noConversion"/>
  </si>
  <si>
    <t>Process Control Information Send (변경 가능한 정상 값)</t>
    <phoneticPr fontId="2" type="noConversion"/>
  </si>
  <si>
    <r>
      <t xml:space="preserve">Process Control Data Change Report (MODE=1) </t>
    </r>
    <r>
      <rPr>
        <sz val="9"/>
        <color rgb="FFFF0000"/>
        <rFont val="맑은 고딕"/>
        <family val="3"/>
        <charset val="129"/>
        <scheme val="minor"/>
      </rPr>
      <t>← MODE=1 만 사용함</t>
    </r>
    <phoneticPr fontId="2" type="noConversion"/>
  </si>
  <si>
    <t>※ S16F103 CELLID 영역에 Cell ID 포함하여 전송</t>
    <phoneticPr fontId="2" type="noConversion"/>
  </si>
  <si>
    <t>※ S16F105 응답시 전송받은 S16F103 CELLID 영역의 Cell ID 포함하여 응답</t>
    <phoneticPr fontId="2" type="noConversion"/>
  </si>
  <si>
    <t xml:space="preserve">  ※ 설비에 PPID가 없는 경우는 PPID 한 개 가상으로 만들어 Download 만든다</t>
    <phoneticPr fontId="2" type="noConversion"/>
  </si>
  <si>
    <t xml:space="preserve">  ※ APC Mode를 ON으로 변경한다</t>
    <phoneticPr fontId="2" type="noConversion"/>
  </si>
  <si>
    <t>Process Control Information Send (Ln=0, MODE=1)</t>
    <phoneticPr fontId="2" type="noConversion"/>
  </si>
  <si>
    <t>※ DVNAME : APC_MODE, DV값 : ON or OFF 포함하여 보고</t>
    <phoneticPr fontId="2" type="noConversion"/>
  </si>
  <si>
    <t>1) Cell이 해당 Module에서 배출 완료한 시점 (PIO Send Complete)</t>
    <phoneticPr fontId="2" type="noConversion"/>
  </si>
  <si>
    <t>1) Cell이 해당 Module에서 배출 완료한 시점 (PIO Send Complete), 자재 사용 설비</t>
    <phoneticPr fontId="2" type="noConversion"/>
  </si>
  <si>
    <t>Material</t>
    <phoneticPr fontId="2" type="noConversion"/>
  </si>
  <si>
    <t>Material</t>
    <phoneticPr fontId="2" type="noConversion"/>
  </si>
  <si>
    <t>V1.19</t>
    <phoneticPr fontId="2" type="noConversion"/>
  </si>
  <si>
    <t>CEID=224 : Material Shortage</t>
    <phoneticPr fontId="2" type="noConversion"/>
  </si>
  <si>
    <t>CEID=227 : Material PreHand Check</t>
    <phoneticPr fontId="2" type="noConversion"/>
  </si>
  <si>
    <t>1) 설비에 자재를 공급하기전 전산정보 생성을 위하여 보고 한다</t>
    <phoneticPr fontId="2" type="noConversion"/>
  </si>
  <si>
    <t>1) Batch 단위 투입 된 Lot에서 개별ID 기준으로 ValidCheck 필요 시점에 보고한다</t>
    <phoneticPr fontId="2" type="noConversion"/>
  </si>
  <si>
    <t>1) 설비에 자재가 장착 완료된 시점에 보고한다</t>
    <phoneticPr fontId="2" type="noConversion"/>
  </si>
  <si>
    <t>※ 자재 Port가 여러개인 경우 Port별로 보고 해야 함</t>
    <phoneticPr fontId="2" type="noConversion"/>
  </si>
  <si>
    <r>
      <t xml:space="preserve">    - MATERIALUSAGE : 자재 수량 </t>
    </r>
    <r>
      <rPr>
        <sz val="9"/>
        <color rgb="FFFF0000"/>
        <rFont val="맑은 고딕"/>
        <family val="3"/>
        <charset val="129"/>
        <scheme val="minor"/>
      </rPr>
      <t>← 설비 화면 확인</t>
    </r>
    <phoneticPr fontId="2" type="noConversion"/>
  </si>
  <si>
    <t>3) 장착된 자재 State를 조회한다</t>
    <phoneticPr fontId="2" type="noConversion"/>
  </si>
  <si>
    <t>실제 설비 화면상 상태와 보고 내용 일치 여부 확인 : 자재 장착</t>
    <phoneticPr fontId="2" type="noConversion"/>
  </si>
  <si>
    <r>
      <t>2)</t>
    </r>
    <r>
      <rPr>
        <sz val="9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3"/>
        <charset val="129"/>
        <scheme val="minor"/>
      </rPr>
      <t>Pass Case</t>
    </r>
    <r>
      <rPr>
        <sz val="9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: 설비에서 자재 관리에 필요한 Data를 입력하여 Message 전송</t>
    </r>
    <phoneticPr fontId="2" type="noConversion"/>
  </si>
  <si>
    <t>1) 설비에 Material Validation 기능이 있으면 ON 상태로 만든다</t>
    <phoneticPr fontId="2" type="noConversion"/>
  </si>
  <si>
    <t xml:space="preserve"> Kitting Fail ①</t>
    <phoneticPr fontId="2" type="noConversion"/>
  </si>
  <si>
    <t>Kitting Fail ②</t>
    <phoneticPr fontId="2" type="noConversion"/>
  </si>
  <si>
    <t>2) Material Information Send (Fail)</t>
    <phoneticPr fontId="2" type="noConversion"/>
  </si>
  <si>
    <t>Kitting 결과 FAIL, 자재에 대해서 강제로 사용 할 수 없다</t>
    <phoneticPr fontId="2" type="noConversion"/>
  </si>
  <si>
    <t>Kitting 결과 FAIL, 자재에 대해서 강제로 사용 할 수 없다</t>
    <phoneticPr fontId="2" type="noConversion"/>
  </si>
  <si>
    <t>1) 설비에 사용 가능한 자재를 장착한 후 자동/수동으로 ID를 Read 한다</t>
    <phoneticPr fontId="2" type="noConversion"/>
  </si>
  <si>
    <t>2) 설비에 사용 가능한 자재를 장착한 후 자동/수동으로 ID를 Read 한다</t>
    <phoneticPr fontId="2" type="noConversion"/>
  </si>
  <si>
    <t>2) 설비에 사용 가능한 자재를 장착한 후 자동/수동으로 ID를 Read 한다</t>
    <phoneticPr fontId="2" type="noConversion"/>
  </si>
  <si>
    <t>실제 설비 화면상 상태와 조회한 내용 일치 여부 확인 : 자재 장착</t>
    <phoneticPr fontId="2" type="noConversion"/>
  </si>
  <si>
    <t>Material 기능 설명 내용 보완</t>
    <phoneticPr fontId="2" type="noConversion"/>
  </si>
  <si>
    <t>APC 기능 설명 내용 보완 및 오타 수정</t>
    <phoneticPr fontId="2" type="noConversion"/>
  </si>
  <si>
    <t>Material Kitting Cancel ①</t>
    <phoneticPr fontId="2" type="noConversion"/>
  </si>
  <si>
    <t>Material Kitting Cancel ②</t>
    <phoneticPr fontId="2" type="noConversion"/>
  </si>
  <si>
    <t>Material Information Send (Pass)</t>
    <phoneticPr fontId="2" type="noConversion"/>
  </si>
  <si>
    <t>1) 설비에 장착되어 사용 가능한 자재를 강제 탈착한다</t>
    <phoneticPr fontId="2" type="noConversion"/>
  </si>
  <si>
    <t>1) 설비에 장착된 자재의 사용 가능한 자재 수량이 없으면 자동 탈착한다</t>
    <phoneticPr fontId="2" type="noConversion"/>
  </si>
  <si>
    <t>Material Information Send (Pass)</t>
    <phoneticPr fontId="2" type="noConversion"/>
  </si>
  <si>
    <t>1) 설비 자재 Port는 빈 상태로 유지하고, 자재는 바로 장착 가능하도록 준비한다</t>
    <phoneticPr fontId="2" type="noConversion"/>
  </si>
  <si>
    <t>1) 설비에 장착되어 사용 가능한 자재를 강제 탈착한다</t>
    <phoneticPr fontId="2" type="noConversion"/>
  </si>
  <si>
    <t>장착되어 사용중인 자재 Data가 정확히 보고되어야 함</t>
    <phoneticPr fontId="2" type="noConversion"/>
  </si>
  <si>
    <t>장착후 자재 수량 소진완료된 자재 Data가 정확히 보고되어야 함</t>
    <phoneticPr fontId="2" type="noConversion"/>
  </si>
  <si>
    <t>Kitting Cancel Fail ①</t>
    <phoneticPr fontId="2" type="noConversion"/>
  </si>
  <si>
    <t>Kitting Cancel 불가 안내 창이 Popup 되어야 한다</t>
    <phoneticPr fontId="2" type="noConversion"/>
  </si>
  <si>
    <t>Kitting Cancel 결과 FAIL, 장착되어 사용중인 자재 정보가 유지되어야 한다</t>
    <phoneticPr fontId="2" type="noConversion"/>
  </si>
  <si>
    <t>Kitting Cancel Fail ②</t>
    <phoneticPr fontId="2" type="noConversion"/>
  </si>
  <si>
    <t>1) 설비에 장착된 자재의 사용 가능한 자재 수량이 없으면 자동 탈착한다</t>
    <phoneticPr fontId="2" type="noConversion"/>
  </si>
  <si>
    <t>Material Shortage ①</t>
    <phoneticPr fontId="2" type="noConversion"/>
  </si>
  <si>
    <t>3) 설비에 장착되어 사용 가능한 자재가 탈착 완료된 이후 보고한다</t>
    <phoneticPr fontId="2" type="noConversion"/>
  </si>
  <si>
    <t>Material Shortage ②</t>
    <phoneticPr fontId="2" type="noConversion"/>
  </si>
  <si>
    <t>3) 설비에 장착된 자재가 자동 탈착 완료된 이후 보고한다</t>
    <phoneticPr fontId="2" type="noConversion"/>
  </si>
  <si>
    <r>
      <t xml:space="preserve">Scenario Check List 15 - </t>
    </r>
    <r>
      <rPr>
        <b/>
        <sz val="11"/>
        <color rgb="FFFF0000"/>
        <rFont val="맑은 고딕"/>
        <family val="3"/>
        <charset val="129"/>
        <scheme val="minor"/>
      </rPr>
      <t>Carrier Process</t>
    </r>
    <phoneticPr fontId="2" type="noConversion"/>
  </si>
  <si>
    <t>공정 or 검사 진행한 'Unit' Dcoll List에 추가하여 보고 하도록 내용 추가</t>
    <phoneticPr fontId="2" type="noConversion"/>
  </si>
  <si>
    <t>V1.19</t>
    <phoneticPr fontId="2" type="noConversion"/>
  </si>
  <si>
    <t>Cell Validation Fail, Timeout 및 임의취출 설명 보완</t>
    <phoneticPr fontId="2" type="noConversion"/>
  </si>
  <si>
    <t>Tracking</t>
    <phoneticPr fontId="2" type="noConversion"/>
  </si>
  <si>
    <t>V1.19</t>
    <phoneticPr fontId="2" type="noConversion"/>
  </si>
  <si>
    <t>CEID '401' READERID, READERRESULTCODE 기준 추가</t>
    <phoneticPr fontId="2" type="noConversion"/>
  </si>
  <si>
    <t>Tracking</t>
    <phoneticPr fontId="2" type="noConversion"/>
  </si>
  <si>
    <t>Tray Pocket 정보 그림 수정</t>
    <phoneticPr fontId="2" type="noConversion"/>
  </si>
  <si>
    <t>Carrier Process</t>
    <phoneticPr fontId="2" type="noConversion"/>
  </si>
  <si>
    <r>
      <t xml:space="preserve">   - </t>
    </r>
    <r>
      <rPr>
        <b/>
        <sz val="9"/>
        <color rgb="FF0000FF"/>
        <rFont val="맑은 고딕"/>
        <family val="3"/>
        <charset val="129"/>
        <scheme val="minor"/>
      </rPr>
      <t>On=MCR Reader의 위치/순서</t>
    </r>
    <r>
      <rPr>
        <sz val="9"/>
        <color theme="1"/>
        <rFont val="맑은 고딕"/>
        <family val="3"/>
        <charset val="129"/>
        <scheme val="minor"/>
      </rPr>
      <t>(</t>
    </r>
    <r>
      <rPr>
        <b/>
        <sz val="9"/>
        <color rgb="FF0000FF"/>
        <rFont val="맑은 고딕"/>
        <family val="3"/>
        <charset val="129"/>
        <scheme val="minor"/>
      </rPr>
      <t>1, 2, 3 ···)</t>
    </r>
    <r>
      <rPr>
        <sz val="9"/>
        <color theme="1"/>
        <rFont val="맑은 고딕"/>
        <family val="3"/>
        <charset val="129"/>
        <scheme val="minor"/>
      </rPr>
      <t/>
    </r>
    <phoneticPr fontId="2" type="noConversion"/>
  </si>
  <si>
    <r>
      <t xml:space="preserve">   - </t>
    </r>
    <r>
      <rPr>
        <b/>
        <sz val="9"/>
        <color rgb="FF00B050"/>
        <rFont val="맑은 고딕"/>
        <family val="3"/>
        <charset val="129"/>
        <scheme val="minor"/>
      </rPr>
      <t>None=Upeer 설비로 부터 수신 받은 Cell/PairCell 데이터 사용 (9)</t>
    </r>
    <phoneticPr fontId="2" type="noConversion"/>
  </si>
  <si>
    <t>1) Cell이 해당 Module에서 배출 완료한 시점 (PIO Send Complete), 자재 사용 설비</t>
    <phoneticPr fontId="2" type="noConversion"/>
  </si>
  <si>
    <t>※ 공정 or 검사 진행 정보 Dcoll List 반영 필요</t>
    <phoneticPr fontId="2" type="noConversion"/>
  </si>
  <si>
    <t>※ 공정 or 검사 진행 정보 Dcoll List 반영 필요</t>
    <phoneticPr fontId="2" type="noConversion"/>
  </si>
  <si>
    <t>※ 공정 or 검사 진행 정보 Dcoll List 반영 필요</t>
    <phoneticPr fontId="2" type="noConversion"/>
  </si>
  <si>
    <t>※ ECM UI 구현 정보</t>
    <phoneticPr fontId="2" type="noConversion"/>
  </si>
  <si>
    <t xml:space="preserve">     * 설비에서 보고하는 값과 UI값 동일 하여야 함 (소수점 포함)</t>
    <phoneticPr fontId="2" type="noConversion"/>
  </si>
  <si>
    <t>※ RMS UI 구현 정보</t>
    <phoneticPr fontId="2" type="noConversion"/>
  </si>
  <si>
    <t>실제 설비 화면 상의 PARAMNAME, PARAMVALUE 값과 보고된 값을 비교</t>
    <phoneticPr fontId="2" type="noConversion"/>
  </si>
  <si>
    <t>실제 설비 화면 상의 PARAMNAME, PARAMVALUE 값과 보고된 값을 비교</t>
    <phoneticPr fontId="2" type="noConversion"/>
  </si>
  <si>
    <t>실제 설비 화면 상의 PARAMNAME, PARAMVALUE 값과 보고된 값을 비교</t>
    <phoneticPr fontId="2" type="noConversion"/>
  </si>
  <si>
    <t>ECM</t>
    <phoneticPr fontId="2" type="noConversion"/>
  </si>
  <si>
    <t>RMS</t>
    <phoneticPr fontId="2" type="noConversion"/>
  </si>
  <si>
    <t>ECM UI 구현 정보 추가</t>
    <phoneticPr fontId="2" type="noConversion"/>
  </si>
  <si>
    <t>RMS UI 구현 정보 추가</t>
    <phoneticPr fontId="2" type="noConversion"/>
  </si>
  <si>
    <t xml:space="preserve"> * 3초 Wait</t>
    <phoneticPr fontId="2" type="noConversion"/>
  </si>
  <si>
    <t xml:space="preserve"> * 물류 공급 요청</t>
    <phoneticPr fontId="2" type="noConversion"/>
  </si>
  <si>
    <t xml:space="preserve"> * 설비 "START"</t>
    <phoneticPr fontId="2" type="noConversion"/>
  </si>
  <si>
    <t>Case 1.</t>
    <phoneticPr fontId="2" type="noConversion"/>
  </si>
  <si>
    <t>1) 수동 (역)배출 (진입부, 도착부 Sensor “OFF”)</t>
    <phoneticPr fontId="2" type="noConversion"/>
  </si>
  <si>
    <t>작업자에 의한 Manual Button "ON" 상태에서 배출 진행</t>
    <phoneticPr fontId="2" type="noConversion"/>
  </si>
  <si>
    <t xml:space="preserve"> * 배출 완료 후 Manual Button "OFF" (Area Sensor 활성화)</t>
    <phoneticPr fontId="2" type="noConversion"/>
  </si>
  <si>
    <t xml:space="preserve"> * Operator 도착 (Manual Button "ON")</t>
    <phoneticPr fontId="2" type="noConversion"/>
  </si>
  <si>
    <t>Case 2.</t>
    <phoneticPr fontId="2" type="noConversion"/>
  </si>
  <si>
    <t>2) 작업자에 의해 설비가 정지된 상태에서 배출 진행</t>
    <phoneticPr fontId="2" type="noConversion"/>
  </si>
  <si>
    <t>CEID=350 : Cassette Load Request (LI01 Port에 물류 없으면 요청)</t>
    <phoneticPr fontId="2" type="noConversion"/>
  </si>
  <si>
    <t xml:space="preserve"> * Operator 도착, 설비 "STOP"</t>
    <phoneticPr fontId="2" type="noConversion"/>
  </si>
  <si>
    <t>해당 Cell은 NG Buffer로 반송되어야 함</t>
    <phoneticPr fontId="2" type="noConversion"/>
  </si>
  <si>
    <t>※ Timeout Cell 배출 완료보고시 JUDGE, DESCRIPTION 정보</t>
    <phoneticPr fontId="2" type="noConversion"/>
  </si>
  <si>
    <t>※ Cancel Cell 배출 완료보고시 JUDGE, DESCRIPTION 정보</t>
    <phoneticPr fontId="2" type="noConversion"/>
  </si>
  <si>
    <t>※ Loader Abnormal Case 1 진행</t>
    <phoneticPr fontId="2" type="noConversion"/>
  </si>
  <si>
    <t>※ Loader Abnormal Case 1 진행</t>
    <phoneticPr fontId="2" type="noConversion"/>
  </si>
  <si>
    <t>※ Loader Abnormal Case 2 진행</t>
    <phoneticPr fontId="2" type="noConversion"/>
  </si>
  <si>
    <t>※ Light Alarm 발생 및 Tray 투입불가, 작업자 Tray 배출</t>
    <phoneticPr fontId="2" type="noConversion"/>
  </si>
  <si>
    <t>※ Light Alarm 발생 및 Tray 투입불가, 작업자 Tray 배출</t>
    <phoneticPr fontId="2" type="noConversion"/>
  </si>
  <si>
    <t>※ AGV 자동 배출 or 작업자 배출 (설비는 가동)</t>
    <phoneticPr fontId="2" type="noConversion"/>
  </si>
  <si>
    <t xml:space="preserve"> * 배출 시작</t>
    <phoneticPr fontId="2" type="noConversion"/>
  </si>
  <si>
    <t xml:space="preserve"> * 배출 완료</t>
    <phoneticPr fontId="2" type="noConversion"/>
  </si>
  <si>
    <t>Loader/Unloader Abnormal Case 내용 수정</t>
    <phoneticPr fontId="2" type="noConversion"/>
  </si>
  <si>
    <t>※ 임의취출한 Cell Data 삭제 보고시 JUDGE(작업자가 선택한 Code), DESCRIPTION 정보</t>
    <phoneticPr fontId="2" type="noConversion"/>
  </si>
  <si>
    <t>2) 좌표 값의 양수(+), 음수(-) 기준은 '오른손 좌표계'의 표준을 따른다</t>
    <phoneticPr fontId="2" type="noConversion"/>
  </si>
  <si>
    <t>APC</t>
    <phoneticPr fontId="2" type="noConversion"/>
  </si>
  <si>
    <t xml:space="preserve">   좌표계 기준과 X, Y, θ 실제 이동된 Offset 값 상이할 경우 APC Fail</t>
    <phoneticPr fontId="2" type="noConversion"/>
  </si>
  <si>
    <t>※ Loader Abnormal Case 2 진행 (역배출 가능한 설비는 Case 1 진행)</t>
    <phoneticPr fontId="2" type="noConversion"/>
  </si>
  <si>
    <t>※ UnLoader Abnormal Case 2 진행 (역배출 가능한 설비는 Case 1 진행)</t>
    <phoneticPr fontId="2" type="noConversion"/>
  </si>
  <si>
    <t>Case 1.</t>
    <phoneticPr fontId="2" type="noConversion"/>
  </si>
  <si>
    <t>Case 2.</t>
    <phoneticPr fontId="2" type="noConversion"/>
  </si>
  <si>
    <t>작업자에 의한 Manual Button "ON" 상태에서 배출 진행</t>
    <phoneticPr fontId="2" type="noConversion"/>
  </si>
  <si>
    <t>* LIFTER 하강 및 물류 이동 완료 (LH01-&gt;LO01)</t>
    <phoneticPr fontId="2" type="noConversion"/>
  </si>
  <si>
    <t>1) 수동 (역)배출 (진입부, 도착부 Sensor “OFF”)</t>
    <phoneticPr fontId="2" type="noConversion"/>
  </si>
  <si>
    <t>CEID=350 : Cassette Load Request (UI01 Port에 물류 없으면 요청)</t>
    <phoneticPr fontId="2" type="noConversion"/>
  </si>
  <si>
    <t>2) 작업자에 의해 설비가 정지된 상태에서 배출 진행</t>
    <phoneticPr fontId="2" type="noConversion"/>
  </si>
  <si>
    <t xml:space="preserve"> * Operator 도착, 설비 "STOP"</t>
    <phoneticPr fontId="2" type="noConversion"/>
  </si>
  <si>
    <t xml:space="preserve"> * 물류 공급 요청</t>
    <phoneticPr fontId="2" type="noConversion"/>
  </si>
  <si>
    <t xml:space="preserve"> * 배출 완료</t>
    <phoneticPr fontId="2" type="noConversion"/>
  </si>
  <si>
    <t xml:space="preserve"> - PORTID : LI01 </t>
    <phoneticPr fontId="2" type="noConversion"/>
  </si>
  <si>
    <t xml:space="preserve"> - PORTAVAILSTATE : UP (2)</t>
    <phoneticPr fontId="2" type="noConversion"/>
  </si>
  <si>
    <t xml:space="preserve"> - PORTACCESSMODE : AUTO (1)</t>
    <phoneticPr fontId="2" type="noConversion"/>
  </si>
  <si>
    <t xml:space="preserve"> - PORTTRANSFERSTATE : READY TO LOAD (1)</t>
    <phoneticPr fontId="2" type="noConversion"/>
  </si>
  <si>
    <t xml:space="preserve"> - PORTPROCESSINGSTATE : NONE (0)</t>
    <phoneticPr fontId="2" type="noConversion"/>
  </si>
  <si>
    <t xml:space="preserve"> - JOBID : </t>
    <phoneticPr fontId="2" type="noConversion"/>
  </si>
  <si>
    <t xml:space="preserve"> - JOB TYPE : BATCHTRAY</t>
    <phoneticPr fontId="2" type="noConversion"/>
  </si>
  <si>
    <t xml:space="preserve"> - PORTID : LS01</t>
    <phoneticPr fontId="2" type="noConversion"/>
  </si>
  <si>
    <t xml:space="preserve"> - PORTAVAILSTATE : UP (2)</t>
    <phoneticPr fontId="2" type="noConversion"/>
  </si>
  <si>
    <t xml:space="preserve"> - PORTTRANSFERSTATE : LOADED (2)</t>
    <phoneticPr fontId="2" type="noConversion"/>
  </si>
  <si>
    <t xml:space="preserve"> - PORTPROCESSINGSTATE : READY TO PROCESS (1)</t>
    <phoneticPr fontId="2" type="noConversion"/>
  </si>
  <si>
    <t xml:space="preserve"> - JOBID : 뚜껑 TRAY ID (Read Data)</t>
    <phoneticPr fontId="2" type="noConversion"/>
  </si>
  <si>
    <t xml:space="preserve"> - JOB TYPE : BATCHTRAY</t>
    <phoneticPr fontId="2" type="noConversion"/>
  </si>
  <si>
    <t xml:space="preserve"> - PORTID : LS01</t>
    <phoneticPr fontId="2" type="noConversion"/>
  </si>
  <si>
    <t xml:space="preserve"> - PORTTRANSFERSTATE : LOADED (2)</t>
    <phoneticPr fontId="2" type="noConversion"/>
  </si>
  <si>
    <t xml:space="preserve"> - PORTPROCESSINGSTATE : READY TO PROCESS (1)</t>
    <phoneticPr fontId="2" type="noConversion"/>
  </si>
  <si>
    <t xml:space="preserve"> - JOBID : 뚜껑 TRAY ID (Read Data)</t>
    <phoneticPr fontId="2" type="noConversion"/>
  </si>
  <si>
    <t xml:space="preserve"> - JOB TYPE : BATCHTRAY</t>
    <phoneticPr fontId="2" type="noConversion"/>
  </si>
  <si>
    <t xml:space="preserve"> - CARRIERID : 뚜껑 TRAYID</t>
    <phoneticPr fontId="2" type="noConversion"/>
  </si>
  <si>
    <t xml:space="preserve"> - CARRIERTYPE = 11</t>
    <phoneticPr fontId="2" type="noConversion"/>
  </si>
  <si>
    <t xml:space="preserve"> - PORTNO = LS01</t>
    <phoneticPr fontId="2" type="noConversion"/>
  </si>
  <si>
    <t xml:space="preserve"> - NG일 경우 NG Port로 ByPass하거나 Sorter로 반송 (설비 택일)</t>
    <phoneticPr fontId="2" type="noConversion"/>
  </si>
  <si>
    <t xml:space="preserve"> - Alarm 해지 후 10초 내 Tray 제거하지 않을 시 Alarm 재발생 (반복)</t>
    <phoneticPr fontId="2" type="noConversion"/>
  </si>
  <si>
    <t xml:space="preserve"> - Alarm 해지 후 10초 내 Tray 제거하지 않을 시 Alarm 재발생 (반복)</t>
    <phoneticPr fontId="2" type="noConversion"/>
  </si>
  <si>
    <t xml:space="preserve"> - Alarm 해지 후 10초 내 Batch 제거하지 않을 시 Alarm 재발생 (반복)</t>
    <phoneticPr fontId="2" type="noConversion"/>
  </si>
  <si>
    <t xml:space="preserve"> - PARENTLOT : 뚜껑 Tray ID</t>
    <phoneticPr fontId="2" type="noConversion"/>
  </si>
  <si>
    <t xml:space="preserve"> - PARENTLOT : 뚜껑 Tray ID</t>
    <phoneticPr fontId="2" type="noConversion"/>
  </si>
  <si>
    <t xml:space="preserve"> - CARRIERID : 뚜껑 TRAYID (맨 위의 Tray ID)</t>
    <phoneticPr fontId="2" type="noConversion"/>
  </si>
  <si>
    <t xml:space="preserve"> - CARRIERTYPE = 11</t>
    <phoneticPr fontId="2" type="noConversion"/>
  </si>
  <si>
    <t xml:space="preserve"> - SUBCARRIERID = 적층 된 수량 만큼 보고 (맨 처음 적층 된 ID가 List 1번)</t>
    <phoneticPr fontId="2" type="noConversion"/>
  </si>
  <si>
    <t xml:space="preserve"> - CARRIERID : 뚜껑 TRAYID (맨 위의 Tray ID)</t>
    <phoneticPr fontId="2" type="noConversion"/>
  </si>
  <si>
    <t xml:space="preserve"> - CARRIERTYPE = 13</t>
    <phoneticPr fontId="2" type="noConversion"/>
  </si>
  <si>
    <t xml:space="preserve"> - PORTID : LH01</t>
    <phoneticPr fontId="2" type="noConversion"/>
  </si>
  <si>
    <t xml:space="preserve"> - PORTAVAILSTATE : UP (2)</t>
    <phoneticPr fontId="2" type="noConversion"/>
  </si>
  <si>
    <t xml:space="preserve"> - PORTACCESSMODE : AUTO (1)</t>
    <phoneticPr fontId="2" type="noConversion"/>
  </si>
  <si>
    <t xml:space="preserve"> - PORTTRANSFERSTATE : READY TO UNLOAD (3)</t>
    <phoneticPr fontId="2" type="noConversion"/>
  </si>
  <si>
    <t xml:space="preserve"> - PORTPROCESSINGSTATE : PROCESSED (6)</t>
    <phoneticPr fontId="2" type="noConversion"/>
  </si>
  <si>
    <t xml:space="preserve"> - JOBID : 뚜껑 TRAY ID (Read Data)</t>
    <phoneticPr fontId="2" type="noConversion"/>
  </si>
  <si>
    <t xml:space="preserve"> - PORTID : LO01</t>
    <phoneticPr fontId="2" type="noConversion"/>
  </si>
  <si>
    <t xml:space="preserve"> - PORTAVAILSTATE : UP (2)</t>
    <phoneticPr fontId="2" type="noConversion"/>
  </si>
  <si>
    <t xml:space="preserve"> - PORTTRANSFERSTATE : READY TO UNLOAD (3)</t>
    <phoneticPr fontId="2" type="noConversion"/>
  </si>
  <si>
    <t xml:space="preserve"> - PORTPROCESSINGSTATE : PROCESSED (6)</t>
    <phoneticPr fontId="2" type="noConversion"/>
  </si>
  <si>
    <t xml:space="preserve"> - JOB TYPE : EMPTYTRAY</t>
    <phoneticPr fontId="2" type="noConversion"/>
  </si>
  <si>
    <t xml:space="preserve"> - PORTID : LO01</t>
    <phoneticPr fontId="2" type="noConversion"/>
  </si>
  <si>
    <t xml:space="preserve"> - PORTACCESSMODE : AUTO (1)</t>
    <phoneticPr fontId="2" type="noConversion"/>
  </si>
  <si>
    <t xml:space="preserve"> - PORTPROCESSINGSTATE : PROCESSED (6)</t>
    <phoneticPr fontId="2" type="noConversion"/>
  </si>
  <si>
    <t xml:space="preserve"> - JOBID : 뚜껑 TRAY ID</t>
    <phoneticPr fontId="2" type="noConversion"/>
  </si>
  <si>
    <t xml:space="preserve"> - PORTID : LO01</t>
    <phoneticPr fontId="2" type="noConversion"/>
  </si>
  <si>
    <t xml:space="preserve"> - PORTACCESSMODE : AUTO (1)</t>
    <phoneticPr fontId="2" type="noConversion"/>
  </si>
  <si>
    <t xml:space="preserve"> - PORTTRANSFERSTATE : READY TO LOAD (0)</t>
    <phoneticPr fontId="2" type="noConversion"/>
  </si>
  <si>
    <t xml:space="preserve"> - JOBID : 뚜껑 TRAY ID</t>
    <phoneticPr fontId="2" type="noConversion"/>
  </si>
  <si>
    <t xml:space="preserve"> - PORTID : LI01 </t>
    <phoneticPr fontId="2" type="noConversion"/>
  </si>
  <si>
    <t xml:space="preserve"> - PORTTRANSFERSTATE : READY TO LOAD (1)</t>
    <phoneticPr fontId="2" type="noConversion"/>
  </si>
  <si>
    <t xml:space="preserve"> - PORTPROCESSINGSTATE : NONE (0)</t>
    <phoneticPr fontId="2" type="noConversion"/>
  </si>
  <si>
    <t xml:space="preserve"> - JOBID : </t>
    <phoneticPr fontId="2" type="noConversion"/>
  </si>
  <si>
    <t xml:space="preserve"> - PORTID : LI01 </t>
    <phoneticPr fontId="2" type="noConversion"/>
  </si>
  <si>
    <t xml:space="preserve"> - PORTAVAILSTATE : UP (2)</t>
    <phoneticPr fontId="2" type="noConversion"/>
  </si>
  <si>
    <t xml:space="preserve"> - PORTTRANSFERSTATE : READY TO LOAD (1)</t>
    <phoneticPr fontId="2" type="noConversion"/>
  </si>
  <si>
    <t xml:space="preserve"> - PORTPROCESSINGSTATE : NONE (0)</t>
    <phoneticPr fontId="2" type="noConversion"/>
  </si>
  <si>
    <t xml:space="preserve"> - JOBID : </t>
    <phoneticPr fontId="2" type="noConversion"/>
  </si>
  <si>
    <t xml:space="preserve"> - JOB TYPE : BATCHTRAY</t>
    <phoneticPr fontId="2" type="noConversion"/>
  </si>
  <si>
    <t xml:space="preserve"> - PORTID : UI01</t>
    <phoneticPr fontId="2" type="noConversion"/>
  </si>
  <si>
    <t xml:space="preserve"> - PORTAVAILSTATE : UP (2)</t>
    <phoneticPr fontId="2" type="noConversion"/>
  </si>
  <si>
    <t xml:space="preserve"> - PORTTRANSFERSTATE : LOADED (2)</t>
    <phoneticPr fontId="2" type="noConversion"/>
  </si>
  <si>
    <t xml:space="preserve"> - PORTPROCESSINGSTATE : READY TO PROCESS (1)</t>
    <phoneticPr fontId="2" type="noConversion"/>
  </si>
  <si>
    <r>
      <t xml:space="preserve"> - JOBID : </t>
    </r>
    <r>
      <rPr>
        <sz val="9"/>
        <color rgb="FF0000FF"/>
        <rFont val="맑은 고딕"/>
        <family val="2"/>
        <scheme val="minor"/>
      </rPr>
      <t>PRELOAD</t>
    </r>
    <phoneticPr fontId="2" type="noConversion"/>
  </si>
  <si>
    <t xml:space="preserve"> - PORTTRANSFERSTATE : READY TO LOAD (1)</t>
    <phoneticPr fontId="2" type="noConversion"/>
  </si>
  <si>
    <t xml:space="preserve"> - JOB TYPE : EMPTYTRAY</t>
    <phoneticPr fontId="2" type="noConversion"/>
  </si>
  <si>
    <t xml:space="preserve"> - PORTID : US01</t>
    <phoneticPr fontId="2" type="noConversion"/>
  </si>
  <si>
    <t xml:space="preserve"> - CARRIERID : 뚜껑 TRAYID</t>
    <phoneticPr fontId="2" type="noConversion"/>
  </si>
  <si>
    <t xml:space="preserve"> - PORTNO = US01</t>
    <phoneticPr fontId="2" type="noConversion"/>
  </si>
  <si>
    <t xml:space="preserve"> - Light Alarm / Cell 투입 불가</t>
    <phoneticPr fontId="2" type="noConversion"/>
  </si>
  <si>
    <t xml:space="preserve"> - Alarm 해지 후 10초 내 Batch 제거하지 않을 시 Alarm 재발생 (반복)</t>
    <phoneticPr fontId="2" type="noConversion"/>
  </si>
  <si>
    <t xml:space="preserve"> - UNIQUEID : 개별 TRAYID</t>
    <phoneticPr fontId="2" type="noConversion"/>
  </si>
  <si>
    <t xml:space="preserve"> - OPTIONCODE : PRETRAY</t>
    <phoneticPr fontId="2" type="noConversion"/>
  </si>
  <si>
    <t xml:space="preserve"> - 작업시작 or Tray UH01로 이동 후 작업시작</t>
    <phoneticPr fontId="2" type="noConversion"/>
  </si>
  <si>
    <t xml:space="preserve"> - Light Alarm / Cell 투입 불가</t>
    <phoneticPr fontId="2" type="noConversion"/>
  </si>
  <si>
    <t xml:space="preserve"> - OBJID : PRODUCTID (S3F109 수신 ProductID 데이터 사용)</t>
    <phoneticPr fontId="2" type="noConversion"/>
  </si>
  <si>
    <r>
      <t xml:space="preserve"> - Carrier Type = 1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2" type="noConversion"/>
  </si>
  <si>
    <r>
      <t xml:space="preserve"> - Carrier Type = 3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2" type="noConversion"/>
  </si>
  <si>
    <r>
      <t xml:space="preserve"> - Carrier Type = 2 (Tray ID </t>
    </r>
    <r>
      <rPr>
        <b/>
        <sz val="9"/>
        <color rgb="FFFF0000"/>
        <rFont val="맑은 고딕"/>
        <family val="3"/>
        <charset val="129"/>
        <scheme val="minor"/>
      </rPr>
      <t>미사용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2" type="noConversion"/>
  </si>
  <si>
    <r>
      <t xml:space="preserve"> - Carrier Type = 4 (Tray ID </t>
    </r>
    <r>
      <rPr>
        <b/>
        <sz val="9"/>
        <color rgb="FFFF0000"/>
        <rFont val="맑은 고딕"/>
        <family val="3"/>
        <charset val="129"/>
        <scheme val="minor"/>
      </rPr>
      <t>미사용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2" type="noConversion"/>
  </si>
  <si>
    <r>
      <t xml:space="preserve"> - Carrier Type = 11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2" type="noConversion"/>
  </si>
  <si>
    <r>
      <t xml:space="preserve"> - Carrier Type = 13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2" type="noConversion"/>
  </si>
  <si>
    <r>
      <t xml:space="preserve"> - Carrier Type = 12 (Tray ID </t>
    </r>
    <r>
      <rPr>
        <b/>
        <sz val="9"/>
        <color rgb="FFFF0000"/>
        <rFont val="맑은 고딕"/>
        <family val="3"/>
        <charset val="129"/>
        <scheme val="minor"/>
      </rPr>
      <t>미사용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2" type="noConversion"/>
  </si>
  <si>
    <r>
      <t xml:space="preserve"> - Carrier Type = 14 (Tray ID </t>
    </r>
    <r>
      <rPr>
        <b/>
        <sz val="9"/>
        <color rgb="FFFF0000"/>
        <rFont val="맑은 고딕"/>
        <family val="3"/>
        <charset val="129"/>
        <scheme val="minor"/>
      </rPr>
      <t>미사용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2" type="noConversion"/>
  </si>
  <si>
    <t xml:space="preserve"> - PARENTLOT : 뚜껑 Tray ID</t>
    <phoneticPr fontId="2" type="noConversion"/>
  </si>
  <si>
    <t xml:space="preserve"> - PORTNO =  US01 or UH01</t>
    <phoneticPr fontId="2" type="noConversion"/>
  </si>
  <si>
    <t xml:space="preserve"> - PORTNO = UH01</t>
    <phoneticPr fontId="2" type="noConversion"/>
  </si>
  <si>
    <t xml:space="preserve"> - CarrierType = 1</t>
    <phoneticPr fontId="2" type="noConversion"/>
  </si>
  <si>
    <t xml:space="preserve"> - PORTNO = UH01</t>
    <phoneticPr fontId="2" type="noConversion"/>
  </si>
  <si>
    <t xml:space="preserve"> - UNIQUEID : 개별 TRAYID</t>
    <phoneticPr fontId="2" type="noConversion"/>
  </si>
  <si>
    <t xml:space="preserve"> - OPTIONCODE : PRETRAY</t>
    <phoneticPr fontId="2" type="noConversion"/>
  </si>
  <si>
    <t xml:space="preserve"> - CarrierType = 3</t>
    <phoneticPr fontId="2" type="noConversion"/>
  </si>
  <si>
    <t xml:space="preserve"> - PORTNO = UH01</t>
    <phoneticPr fontId="2" type="noConversion"/>
  </si>
  <si>
    <t xml:space="preserve"> - CARRIERID : 뚜껑 TRAYID (맨 위의 Tray ID)</t>
    <phoneticPr fontId="2" type="noConversion"/>
  </si>
  <si>
    <t xml:space="preserve"> - SUBCARRIERID = 적층 된 수량 만큼 보고 (맨 처음 적층 된 ID가 List 1번)</t>
    <phoneticPr fontId="2" type="noConversion"/>
  </si>
  <si>
    <t xml:space="preserve"> - PORTNO = UH01</t>
    <phoneticPr fontId="2" type="noConversion"/>
  </si>
  <si>
    <t xml:space="preserve"> - CARRIERTYPE = 13</t>
    <phoneticPr fontId="2" type="noConversion"/>
  </si>
  <si>
    <t xml:space="preserve"> - SUBCARRIERID = 적층 된 수량 만큼 보고 (맨 처음 적층 된 ID가 List 1번)</t>
    <phoneticPr fontId="2" type="noConversion"/>
  </si>
  <si>
    <t xml:space="preserve"> - PORTID : UH01</t>
    <phoneticPr fontId="2" type="noConversion"/>
  </si>
  <si>
    <t xml:space="preserve"> - JOBID : 뚜껑 TRAY ID (Read Data)</t>
    <phoneticPr fontId="2" type="noConversion"/>
  </si>
  <si>
    <t xml:space="preserve"> - JOB TYPE : BATCHTRAY</t>
    <phoneticPr fontId="2" type="noConversion"/>
  </si>
  <si>
    <t>* LIFTER 하강 및 물류 이동 완료 (UH01-&gt;UO01)</t>
    <phoneticPr fontId="2" type="noConversion"/>
  </si>
  <si>
    <t>* 물류 공급 완료 (UH01)</t>
    <phoneticPr fontId="2" type="noConversion"/>
  </si>
  <si>
    <t xml:space="preserve"> - PORTTRANSFERSTATE : READY TO UNLOAD (3)</t>
    <phoneticPr fontId="2" type="noConversion"/>
  </si>
  <si>
    <t xml:space="preserve"> - PORTID : UO01</t>
    <phoneticPr fontId="2" type="noConversion"/>
  </si>
  <si>
    <t xml:space="preserve"> - PORTTRANSFERSTATE : READY TO UNLOAD (3)</t>
    <phoneticPr fontId="2" type="noConversion"/>
  </si>
  <si>
    <t xml:space="preserve"> - PORTPROCESSINGSTATE : PROCESSED (6)</t>
    <phoneticPr fontId="2" type="noConversion"/>
  </si>
  <si>
    <t xml:space="preserve"> - JOBID : 뚜껑 TRAY ID</t>
    <phoneticPr fontId="2" type="noConversion"/>
  </si>
  <si>
    <t xml:space="preserve"> - 작업자에 의한 배출은 Manual Button “ON” 상태에서 배출 완료 후 OFF</t>
    <phoneticPr fontId="2" type="noConversion"/>
  </si>
  <si>
    <t xml:space="preserve"> - PORTID : UO01</t>
    <phoneticPr fontId="2" type="noConversion"/>
  </si>
  <si>
    <t xml:space="preserve"> - PORTAVAILSTATE : UP (2)</t>
    <phoneticPr fontId="2" type="noConversion"/>
  </si>
  <si>
    <t xml:space="preserve"> - PORTACCESSMODE : AUTO (1)</t>
    <phoneticPr fontId="2" type="noConversion"/>
  </si>
  <si>
    <t xml:space="preserve"> - PORTTRANSFERSTATE : READY TO LOAD (0)</t>
    <phoneticPr fontId="2" type="noConversion"/>
  </si>
  <si>
    <t xml:space="preserve"> - JOBID : 뚜껑 TRAY ID</t>
    <phoneticPr fontId="2" type="noConversion"/>
  </si>
  <si>
    <t xml:space="preserve"> - JOB TYPE : BATCHTRAY</t>
    <phoneticPr fontId="2" type="noConversion"/>
  </si>
  <si>
    <t xml:space="preserve"> - PORTID : UI01 </t>
    <phoneticPr fontId="2" type="noConversion"/>
  </si>
  <si>
    <t xml:space="preserve"> - PORTTRANSFERSTATE : READY TO LOAD (1)</t>
    <phoneticPr fontId="2" type="noConversion"/>
  </si>
  <si>
    <t xml:space="preserve"> - PORTID : UI01 </t>
    <phoneticPr fontId="2" type="noConversion"/>
  </si>
  <si>
    <t xml:space="preserve"> - JOBID : </t>
    <phoneticPr fontId="2" type="noConversion"/>
  </si>
  <si>
    <t xml:space="preserve"> - PORTACCESSMODE : AUTO (2)</t>
    <phoneticPr fontId="2" type="noConversion"/>
  </si>
  <si>
    <t>※ AGV 자동 배출 or 작업자 배출 (설비는 가동)</t>
    <phoneticPr fontId="2" type="noConversion"/>
  </si>
  <si>
    <t>※ UnLoader Abnormal Case 2 진행</t>
    <phoneticPr fontId="2" type="noConversion"/>
  </si>
  <si>
    <t>Function Change (EQP)</t>
    <phoneticPr fontId="2" type="noConversion"/>
  </si>
  <si>
    <t>APC 좌표값 Parameter 양수(+), 음수(-) 관리 기준 추가 (오른손 법칙)</t>
    <phoneticPr fontId="2" type="noConversion"/>
  </si>
  <si>
    <t>Stream Function Sheet 삭제</t>
    <phoneticPr fontId="2" type="noConversion"/>
  </si>
  <si>
    <t>Stream Function</t>
    <phoneticPr fontId="2" type="noConversion"/>
  </si>
  <si>
    <t>Tray Pocket ID Rule</t>
    <phoneticPr fontId="2" type="noConversion"/>
  </si>
  <si>
    <t>Tray Pocket ID Rule Sheet 추가</t>
    <phoneticPr fontId="2" type="noConversion"/>
  </si>
  <si>
    <t>ACKC7=3로 응답하여야 함</t>
    <phoneticPr fontId="2" type="noConversion"/>
  </si>
  <si>
    <t>ACKC7=5로 응답하여야 함</t>
    <phoneticPr fontId="2" type="noConversion"/>
  </si>
  <si>
    <t>ACKC7=2로 응답하여야 함</t>
    <phoneticPr fontId="2" type="noConversion"/>
  </si>
  <si>
    <t>ACKC7=8로 응답하여야 함</t>
    <phoneticPr fontId="2" type="noConversion"/>
  </si>
  <si>
    <t>ACKC7=6로 응답하여야 함</t>
    <phoneticPr fontId="2" type="noConversion"/>
  </si>
  <si>
    <t>ACKC7=4로 응답하여야 함</t>
    <phoneticPr fontId="2" type="noConversion"/>
  </si>
  <si>
    <t>RMS</t>
    <phoneticPr fontId="2" type="noConversion"/>
  </si>
  <si>
    <t>Recipe Contents Change by Host - CREATE/DELETE/MODIFY MODE 항목 내용 보완</t>
    <phoneticPr fontId="2" type="noConversion"/>
  </si>
  <si>
    <t>7) 설비 가동 중인(Auto Run) 상태일 때 PPID 삭제 요청</t>
    <phoneticPr fontId="2" type="noConversion"/>
  </si>
  <si>
    <t>Formatted Process Program Send : 설비 가동 중인(Auto Run) 상태</t>
    <phoneticPr fontId="2" type="noConversion"/>
  </si>
  <si>
    <t>ACKC7=5로 응답하여야 함</t>
    <phoneticPr fontId="2" type="noConversion"/>
  </si>
  <si>
    <t>5) 설비 가동 중인(Auto Run) 상태일 때 PPID 수정 요청</t>
    <phoneticPr fontId="2" type="noConversion"/>
  </si>
  <si>
    <t>ACKC7=5로 응답하여야 함</t>
    <phoneticPr fontId="2" type="noConversion"/>
  </si>
  <si>
    <t>Recipe Security UI Sheet 추가</t>
    <phoneticPr fontId="2" type="noConversion"/>
  </si>
  <si>
    <t>Recipe Security UI</t>
    <phoneticPr fontId="2" type="noConversion"/>
  </si>
  <si>
    <t xml:space="preserve">        → CELLINFORESULT 42로 수신시 정상 진행</t>
    <phoneticPr fontId="2" type="noConversion"/>
  </si>
  <si>
    <t>- CELLINFORESULT : 0 , 42 값은 PASS처리. 그 외 값은 FAIL 처리</t>
    <phoneticPr fontId="2" type="noConversion"/>
  </si>
  <si>
    <t>CELLINFORESULT 값에 따른 PASS/FAIL 처리 설명 추가</t>
    <phoneticPr fontId="2" type="noConversion"/>
  </si>
  <si>
    <t>Tracking</t>
    <phoneticPr fontId="2" type="noConversion"/>
  </si>
  <si>
    <t>문서 이름에 Version 정보 추가</t>
    <phoneticPr fontId="2" type="noConversion"/>
  </si>
  <si>
    <t>-</t>
    <phoneticPr fontId="2" type="noConversion"/>
  </si>
  <si>
    <t>V1.19.1</t>
    <phoneticPr fontId="2" type="noConversion"/>
  </si>
  <si>
    <t>V1.19.1</t>
    <phoneticPr fontId="2" type="noConversion"/>
  </si>
  <si>
    <t>7) Current PPID가 아닌 다른 PPID로 Parameter 수정 요청</t>
    <phoneticPr fontId="2" type="noConversion"/>
  </si>
  <si>
    <t>Formatted Process Program Send : Current PPID가 아닌 다른 PPID</t>
    <phoneticPr fontId="2" type="noConversion"/>
  </si>
  <si>
    <t xml:space="preserve">     * Recipe Security UI Sheet 참조</t>
    <phoneticPr fontId="2" type="noConversion"/>
  </si>
  <si>
    <t>※ Recipe Black Box 적용 대상 설비 UI 구현 정보</t>
    <phoneticPr fontId="2" type="noConversion"/>
  </si>
  <si>
    <t>RMS</t>
    <phoneticPr fontId="2" type="noConversion"/>
  </si>
  <si>
    <t>NO.</t>
    <phoneticPr fontId="2" type="noConversion"/>
  </si>
  <si>
    <t>4.3 Level 별 접근 권한 관리</t>
    <phoneticPr fontId="2" type="noConversion"/>
  </si>
  <si>
    <t xml:space="preserve"> 4.3.1. 등급 구분 : Operator, Engineer, Administrator</t>
    <phoneticPr fontId="2" type="noConversion"/>
  </si>
  <si>
    <t>4.4 보안강화 화면 구성</t>
    <phoneticPr fontId="2" type="noConversion"/>
  </si>
  <si>
    <t xml:space="preserve"> 4.4.1. Security Control 화면</t>
    <phoneticPr fontId="2" type="noConversion"/>
  </si>
  <si>
    <t xml:space="preserve"> ● Data Window-Security Control</t>
    <phoneticPr fontId="2" type="noConversion"/>
  </si>
  <si>
    <t xml:space="preserve">                       : Data Key → 데이터 선택창 → Security Control</t>
    <phoneticPr fontId="2" type="noConversion"/>
  </si>
  <si>
    <t xml:space="preserve">4.4.1.2. Password Change : EQ상 사용자 권한별 Password 설정/변경 창 </t>
    <phoneticPr fontId="2" type="noConversion"/>
  </si>
  <si>
    <t>4.4.2. Login Selection 구성</t>
    <phoneticPr fontId="2" type="noConversion"/>
  </si>
  <si>
    <t>4.4.3. Password Check 구성</t>
    <phoneticPr fontId="2" type="noConversion"/>
  </si>
  <si>
    <t xml:space="preserve">  4.3.2. Operator : 자재 Kitting, 생산 수량 확인, 설비 알람 History 등 생산 관련 최소 메뉴만 접근 가능, 설비 조작 불가능
           Engineer : Operator 접근 가능 메뉴, 설비 메뉴얼 동작, 설비 Teaching 가능, 주요 Recipe 항목 접근 불가능
           Administrator : 전 메뉴 접근 가능
           ※ 이 외, USER 와 협의 후 구성 할 것.
          (UI 구성 예정 항목 → SDC 확인 및 등급별 분류 → UI 구성)</t>
    <phoneticPr fontId="2" type="noConversion"/>
  </si>
  <si>
    <t>4.4.1.1. Screen Close Timer : 대기화면 전환 시간설정 창으로 설정한 시간 도달시 대기화면으로 전환</t>
    <phoneticPr fontId="2" type="noConversion"/>
  </si>
  <si>
    <t>V1.19.2</t>
    <phoneticPr fontId="2" type="noConversion"/>
  </si>
  <si>
    <t>APC</t>
    <phoneticPr fontId="2" type="noConversion"/>
  </si>
  <si>
    <t>Current Process Control Data Request (잘못된 APC Parameter Name )</t>
    <phoneticPr fontId="2" type="noConversion"/>
  </si>
  <si>
    <t>Control Parameter Change</t>
    <phoneticPr fontId="2" type="noConversion"/>
  </si>
  <si>
    <t>Control Parameter Change Abnormal Case 내용 보완</t>
    <phoneticPr fontId="2" type="noConversion"/>
  </si>
  <si>
    <t>V1.19.3</t>
    <phoneticPr fontId="2" type="noConversion"/>
  </si>
  <si>
    <t>Port</t>
    <phoneticPr fontId="2" type="noConversion"/>
  </si>
  <si>
    <t>V1.19.4</t>
    <phoneticPr fontId="2" type="noConversion"/>
  </si>
  <si>
    <t>V1.19.4</t>
    <phoneticPr fontId="2" type="noConversion"/>
  </si>
  <si>
    <t>Batch Job Process</t>
    <phoneticPr fontId="2" type="noConversion"/>
  </si>
  <si>
    <t>Batch Job Process Sheet 삭제</t>
    <phoneticPr fontId="2" type="noConversion"/>
  </si>
  <si>
    <t>Port Sheet 삭제</t>
    <phoneticPr fontId="2" type="noConversion"/>
  </si>
  <si>
    <t>13. Carrier Process</t>
    <phoneticPr fontId="2" type="noConversion"/>
  </si>
  <si>
    <t>14. ETC</t>
    <phoneticPr fontId="2" type="noConversion"/>
  </si>
  <si>
    <t>13. Carrier Process</t>
    <phoneticPr fontId="2" type="noConversion"/>
  </si>
  <si>
    <t>14. 기타 기능</t>
    <phoneticPr fontId="2" type="noConversion"/>
  </si>
  <si>
    <t>Title &amp; Summary</t>
    <phoneticPr fontId="2" type="noConversion"/>
  </si>
  <si>
    <t>Panel Tracking / Carrier Process에 대한 완료 필수 문구 추가</t>
    <phoneticPr fontId="2" type="noConversion"/>
  </si>
  <si>
    <t>ACKC7=7로 응답하여야 함</t>
    <phoneticPr fontId="2" type="noConversion"/>
  </si>
  <si>
    <t>ETC</t>
    <phoneticPr fontId="2" type="noConversion"/>
  </si>
  <si>
    <t>V1.19.5</t>
    <phoneticPr fontId="2" type="noConversion"/>
  </si>
  <si>
    <t>Function Change (HOST)</t>
    <phoneticPr fontId="2" type="noConversion"/>
  </si>
  <si>
    <t>Function 전이도 수정</t>
    <phoneticPr fontId="2" type="noConversion"/>
  </si>
  <si>
    <t>이후 S6F1 발생 없어야 함</t>
    <phoneticPr fontId="2" type="noConversion"/>
  </si>
  <si>
    <t>Alarm</t>
    <phoneticPr fontId="2" type="noConversion"/>
  </si>
  <si>
    <t>V1.19.6</t>
    <phoneticPr fontId="2" type="noConversion"/>
  </si>
  <si>
    <t>EQP State</t>
    <phoneticPr fontId="2" type="noConversion"/>
  </si>
  <si>
    <t>Case별 설비 상태등(Lamp) 기준 표 삭제</t>
    <phoneticPr fontId="2" type="noConversion"/>
  </si>
  <si>
    <t>OP Call Popup Message</t>
    <phoneticPr fontId="2" type="noConversion"/>
  </si>
  <si>
    <t>OP Call</t>
    <phoneticPr fontId="2" type="noConversion"/>
  </si>
  <si>
    <t>'시그널 타워, 부저 동작 확인' 내용 삭제</t>
    <phoneticPr fontId="2" type="noConversion"/>
  </si>
  <si>
    <t>'시그널 타워, 부저 동작 확인' 내용 삭제</t>
    <phoneticPr fontId="2" type="noConversion"/>
  </si>
  <si>
    <t>OP Call Popup Message</t>
    <phoneticPr fontId="2" type="noConversion"/>
  </si>
  <si>
    <t xml:space="preserve">    - RUNSTATE = RUN (고정)</t>
    <phoneticPr fontId="2" type="noConversion"/>
  </si>
  <si>
    <t xml:space="preserve">    - RUNSTATE = RUN (고정)</t>
    <phoneticPr fontId="2" type="noConversion"/>
  </si>
  <si>
    <t xml:space="preserve">    - RUNSTATE = RUN (CEID=102의 경우 RUN 고정)</t>
    <phoneticPr fontId="2" type="noConversion"/>
  </si>
  <si>
    <t>Interlock</t>
    <phoneticPr fontId="2" type="noConversion"/>
  </si>
  <si>
    <t>V1.19.7</t>
    <phoneticPr fontId="2" type="noConversion"/>
  </si>
  <si>
    <t>CEID=102 : Unit Status Change</t>
    <phoneticPr fontId="2" type="noConversion"/>
  </si>
  <si>
    <t xml:space="preserve">    - RUNSTATE = RUN (고정)</t>
    <phoneticPr fontId="2" type="noConversion"/>
  </si>
  <si>
    <t>Unit Status Change시 RUNSTATE Item 값은 RUN으로 고정</t>
    <phoneticPr fontId="2" type="noConversion"/>
  </si>
  <si>
    <t>EQP State</t>
    <phoneticPr fontId="2" type="noConversion"/>
  </si>
  <si>
    <t>Initial</t>
    <phoneticPr fontId="2" type="noConversion"/>
  </si>
  <si>
    <t xml:space="preserve">    - RUNSTATE = RUN (2)</t>
    <phoneticPr fontId="2" type="noConversion"/>
  </si>
  <si>
    <t>Unit State Request</t>
    <phoneticPr fontId="2" type="noConversion"/>
  </si>
  <si>
    <t xml:space="preserve">    - UNITST : Unit State는 Unit State 조회당시 상태를 보고한다</t>
    <phoneticPr fontId="2" type="noConversion"/>
  </si>
  <si>
    <t>Unit State Sheet Check 내용 보완</t>
    <phoneticPr fontId="2" type="noConversion"/>
  </si>
  <si>
    <t>Job File Validation</t>
    <phoneticPr fontId="2" type="noConversion"/>
  </si>
  <si>
    <t>CEID=405 : EQP Specific Report</t>
    <phoneticPr fontId="2" type="noConversion"/>
  </si>
  <si>
    <t>검.계측 설비에서 사용 중인 Job File들의 정보를 보고 해야 함</t>
    <phoneticPr fontId="2" type="noConversion"/>
  </si>
  <si>
    <t>CEID 405 Job File Validation 내용 추가</t>
    <phoneticPr fontId="2" type="noConversion"/>
  </si>
  <si>
    <t>Tracking</t>
    <phoneticPr fontId="2" type="noConversion"/>
  </si>
  <si>
    <t>V1.19.8</t>
    <phoneticPr fontId="2" type="noConversion"/>
  </si>
  <si>
    <t>10) APC Parameter (Recipe Body) Value 허용 범위 이상 Case</t>
    <phoneticPr fontId="2" type="noConversion"/>
  </si>
  <si>
    <t>11) 설비 이상 등의 사유로 인해 수행이 불가능한 Case</t>
    <phoneticPr fontId="2" type="noConversion"/>
  </si>
  <si>
    <t>12) 설비의 APC MODE가 OFF인 Case</t>
    <phoneticPr fontId="2" type="noConversion"/>
  </si>
  <si>
    <t>TMACK=31 로 응답하여야 함</t>
    <phoneticPr fontId="2" type="noConversion"/>
  </si>
  <si>
    <t>9) APC Parameter (Recipe Body) Value 중복 Case</t>
    <phoneticPr fontId="2" type="noConversion"/>
  </si>
  <si>
    <t xml:space="preserve">    * 설비에 저장된 전체 P_PARM_VALUE 값과 동일한 경우</t>
    <phoneticPr fontId="2" type="noConversion"/>
  </si>
  <si>
    <t>Current Process Control Data Request (APC Parameter Value 중복)</t>
    <phoneticPr fontId="2" type="noConversion"/>
  </si>
  <si>
    <t>APC</t>
    <phoneticPr fontId="2" type="noConversion"/>
  </si>
  <si>
    <t>RMS</t>
    <phoneticPr fontId="2" type="noConversion"/>
  </si>
  <si>
    <t>V1.19.9</t>
    <phoneticPr fontId="2" type="noConversion"/>
  </si>
  <si>
    <t>Abnormal Case</t>
    <phoneticPr fontId="2" type="noConversion"/>
  </si>
  <si>
    <t>Process Control Information Send (La=0, MODE=1)</t>
    <phoneticPr fontId="2" type="noConversion"/>
  </si>
  <si>
    <t>Process Control Information Send (Lb=0, MODE=1)</t>
    <phoneticPr fontId="2" type="noConversion"/>
  </si>
  <si>
    <t>TMACK=21 로 응답하여야 함</t>
    <phoneticPr fontId="2" type="noConversion"/>
  </si>
  <si>
    <t>TMACK=21 로 응답하여야 함</t>
    <phoneticPr fontId="2" type="noConversion"/>
  </si>
  <si>
    <t>Current Process Control Data Request (설비 이상상태 : Down, Interlock, Pause)</t>
    <phoneticPr fontId="2" type="noConversion"/>
  </si>
  <si>
    <t>S16F104 Abnormal Case 내용 수정 및 추가</t>
    <phoneticPr fontId="2" type="noConversion"/>
  </si>
  <si>
    <t>Recipe Black Box 관련 내용 추가</t>
    <phoneticPr fontId="2" type="noConversion"/>
  </si>
  <si>
    <t>Recipe Contents Change by Host S7F24 Nack Code 추가 및 수정</t>
    <phoneticPr fontId="2" type="noConversion"/>
  </si>
  <si>
    <t>S7F24 Nack Code 및 Recipe Black Box 관련 내용 수정</t>
    <phoneticPr fontId="2" type="noConversion"/>
  </si>
  <si>
    <t>Formatted Process Program Send : ① 설비에 저장되어 있지 않은 PPID, ② PPID Null</t>
    <phoneticPr fontId="2" type="noConversion"/>
  </si>
  <si>
    <t>Formatted Process Program Send : ① PPID_TYPE=2, ② PPID_TYPE=Null</t>
    <phoneticPr fontId="2" type="noConversion"/>
  </si>
  <si>
    <t>Formatted Process Program Send : PPID Null</t>
    <phoneticPr fontId="2" type="noConversion"/>
  </si>
  <si>
    <t>1) 설비 미사용 PPID_TYPE, CCODE로 삭제 요청</t>
    <phoneticPr fontId="2" type="noConversion"/>
  </si>
  <si>
    <t>Formatted Process Program Send : ① PPID_TYPE=2, ② PPID_TYPE=Null</t>
    <phoneticPr fontId="2" type="noConversion"/>
  </si>
  <si>
    <t xml:space="preserve">                                                ③ CCODE=4, ④ CCODE=Null</t>
    <phoneticPr fontId="2" type="noConversion"/>
  </si>
  <si>
    <t>1) 사용하지 않는 PPID_TYPE, CCODE로 생성 요청</t>
    <phoneticPr fontId="2" type="noConversion"/>
  </si>
  <si>
    <t>5) 설비에 저장되어 있지 않은 PPID로 조회</t>
    <phoneticPr fontId="2" type="noConversion"/>
  </si>
  <si>
    <t>6) Recipe DownLoad By Host를 지원하지 않는 설비의 경우</t>
    <phoneticPr fontId="2" type="noConversion"/>
  </si>
  <si>
    <t>7) 설비 가동 중인(Auto Run) 상태일 때 PPID 생성 요청</t>
    <phoneticPr fontId="2" type="noConversion"/>
  </si>
  <si>
    <t>8) 설비에 저장된 PPID 1개를 DownLoad 할 수 있도록 준비한다</t>
    <phoneticPr fontId="2" type="noConversion"/>
  </si>
  <si>
    <t>9) 해당 Recipe Parameter 가 중복 생성 되었는지 확인한다</t>
    <phoneticPr fontId="2" type="noConversion"/>
  </si>
  <si>
    <t>4) Parameter Name 및 Value 이상 있는 상태로 생성 요청</t>
    <phoneticPr fontId="2" type="noConversion"/>
  </si>
  <si>
    <t>Formatted Process Program Send : Name 누락, 중복 및 Value 누락, Spec Over ···</t>
    <phoneticPr fontId="2" type="noConversion"/>
  </si>
  <si>
    <t>1) 사용하지 않는 PPID_TYPE, CCODE로 수정 요청</t>
    <phoneticPr fontId="2" type="noConversion"/>
  </si>
  <si>
    <t>3) PPID 값이 없는 상태로 생성 요청</t>
    <phoneticPr fontId="2" type="noConversion"/>
  </si>
  <si>
    <t>8) 설비에 저장되어 있지 않거나, PPID 값이 없는 상태로 수정 요청</t>
    <phoneticPr fontId="2" type="noConversion"/>
  </si>
  <si>
    <t>Formatted Process Program Send : ① 설비에 저장되어 있지 않은 PPID, ② PPID Null</t>
    <phoneticPr fontId="2" type="noConversion"/>
  </si>
  <si>
    <t>6) Parameter Name 및 Value 이상 있는 상태로 수정 요청</t>
    <phoneticPr fontId="2" type="noConversion"/>
  </si>
  <si>
    <t>Formatted Process Program Send : Name 누락, 중복 및 Value 누락, Spec Over ···</t>
    <phoneticPr fontId="2" type="noConversion"/>
  </si>
  <si>
    <t>ECID</t>
  </si>
  <si>
    <t>SVID</t>
    <phoneticPr fontId="2" type="noConversion"/>
  </si>
  <si>
    <t>Stream Check</t>
    <phoneticPr fontId="2" type="noConversion"/>
  </si>
  <si>
    <t>Function Check</t>
    <phoneticPr fontId="2" type="noConversion"/>
  </si>
  <si>
    <t>OP Call</t>
    <phoneticPr fontId="2" type="noConversion"/>
  </si>
  <si>
    <t>V1.19.10</t>
    <phoneticPr fontId="2" type="noConversion"/>
  </si>
  <si>
    <t>Unit OP Call 삭제</t>
    <phoneticPr fontId="2" type="noConversion"/>
  </si>
  <si>
    <t>Alarm</t>
    <phoneticPr fontId="2" type="noConversion"/>
  </si>
  <si>
    <t>Unit Alarm 삭제</t>
    <phoneticPr fontId="2" type="noConversion"/>
  </si>
  <si>
    <t>EQP State</t>
    <phoneticPr fontId="2" type="noConversion"/>
  </si>
  <si>
    <t>Unit Down 삭제</t>
    <phoneticPr fontId="2" type="noConversion"/>
  </si>
  <si>
    <t>Terminal Stream Function 오표기 수정</t>
    <phoneticPr fontId="2" type="noConversion"/>
  </si>
  <si>
    <t>1) 투입된 Cell들이 설비 내 진행하는 도중 임의로 2매 (비연속)를 설비에서 제거</t>
    <phoneticPr fontId="2" type="noConversion"/>
  </si>
  <si>
    <t>EQP Down</t>
    <phoneticPr fontId="2" type="noConversion"/>
  </si>
  <si>
    <t xml:space="preserve">    - RUNSTATE = RUN (2)</t>
    <phoneticPr fontId="2" type="noConversion"/>
  </si>
  <si>
    <t>ECM(S2F30) Log</t>
    <phoneticPr fontId="2" type="noConversion"/>
  </si>
  <si>
    <t>FDC(S1F12) Log</t>
    <phoneticPr fontId="2" type="noConversion"/>
  </si>
  <si>
    <t>ECID, EC NAME 중복 Check 추가</t>
    <phoneticPr fontId="2" type="noConversion"/>
  </si>
  <si>
    <t>SVID, SV NAME 중복 Check 추가</t>
    <phoneticPr fontId="2" type="noConversion"/>
  </si>
  <si>
    <t>설비 상태 정합성 Check</t>
    <phoneticPr fontId="2" type="noConversion"/>
  </si>
  <si>
    <t>EC NAME</t>
    <phoneticPr fontId="2" type="noConversion"/>
  </si>
  <si>
    <t>SV NAME</t>
    <phoneticPr fontId="2" type="noConversion"/>
  </si>
  <si>
    <t>EQP Interlock (Independence)</t>
    <phoneticPr fontId="2" type="noConversion"/>
  </si>
  <si>
    <t>※ 본 Sheet는 他 Sheet의 Test와 병행 진행이 가능함</t>
    <phoneticPr fontId="2" type="noConversion"/>
  </si>
  <si>
    <t>CEID=101 : Equipment Status Change</t>
    <phoneticPr fontId="2" type="noConversion"/>
  </si>
  <si>
    <t>CEID=502 : Interlock Confirm Event</t>
    <phoneticPr fontId="2" type="noConversion"/>
  </si>
  <si>
    <t xml:space="preserve">    - RUNSTATE = IDLE (1)</t>
    <phoneticPr fontId="2" type="noConversion"/>
  </si>
  <si>
    <t xml:space="preserve">    - RUNSTATE = IDLE (1)</t>
    <phoneticPr fontId="2" type="noConversion"/>
  </si>
  <si>
    <t xml:space="preserve">    - RUNSTATE = RUN (2)</t>
    <phoneticPr fontId="2" type="noConversion"/>
  </si>
  <si>
    <t>CEID=101 : Equipment Status Change</t>
    <phoneticPr fontId="2" type="noConversion"/>
  </si>
  <si>
    <t>CEID=502 : Interlock Confirm Event</t>
    <phoneticPr fontId="2" type="noConversion"/>
  </si>
  <si>
    <t>CEID=101 : Equipment Status Change</t>
    <phoneticPr fontId="2" type="noConversion"/>
  </si>
  <si>
    <t>CEID=101 : Equipment Status Change</t>
    <phoneticPr fontId="2" type="noConversion"/>
  </si>
  <si>
    <t>CEID=101 : Equipment Status Change</t>
    <phoneticPr fontId="2" type="noConversion"/>
  </si>
  <si>
    <t>CEID=101 : Equipment Status Change</t>
    <phoneticPr fontId="2" type="noConversion"/>
  </si>
  <si>
    <t>CEID=101 : Equipment Status Change</t>
    <phoneticPr fontId="2" type="noConversion"/>
  </si>
  <si>
    <t>CEID=502 : Interlock Confirm Event</t>
    <phoneticPr fontId="2" type="noConversion"/>
  </si>
  <si>
    <t>CEID=502 : Interlock Confirm Event</t>
    <phoneticPr fontId="2" type="noConversion"/>
  </si>
  <si>
    <t>CEID=101 : Equipment Status Change</t>
    <phoneticPr fontId="2" type="noConversion"/>
  </si>
  <si>
    <t>CEID=101 : Equipment Status Change</t>
    <phoneticPr fontId="2" type="noConversion"/>
  </si>
  <si>
    <t>필수기능, Essential 항목 삭제</t>
    <phoneticPr fontId="2" type="noConversion"/>
  </si>
  <si>
    <t>전체 Sheet</t>
    <phoneticPr fontId="2" type="noConversion"/>
  </si>
  <si>
    <t>O</t>
    <phoneticPr fontId="2" type="noConversion"/>
  </si>
  <si>
    <t>EQP Down, EQP Interlock, EQP Pause 항목에 '설비 상태 정합성 Check' 내용 추가 및 내용 수정/삭제</t>
    <phoneticPr fontId="2" type="noConversion"/>
  </si>
  <si>
    <t>2) Cell이 투입된 상태에서 중 Alarm을 발생시켜 설비를 아래 상태로 설정한 후 State를 조회한다</t>
    <phoneticPr fontId="2" type="noConversion"/>
  </si>
  <si>
    <t>1) Cell을 투입한 후 설비를 아래 상태로 설정한 후 State를 조회한다</t>
    <phoneticPr fontId="2" type="noConversion"/>
  </si>
  <si>
    <t xml:space="preserve">    - AVAILABILITYSTATE = UP (2)</t>
    <phoneticPr fontId="2" type="noConversion"/>
  </si>
  <si>
    <t>3) 설비를 조작하여 재가동 상태로 만든다</t>
    <phoneticPr fontId="2" type="noConversion"/>
  </si>
  <si>
    <t>3) 투입된 Cell을 설비에서 제거한다</t>
    <phoneticPr fontId="2" type="noConversion"/>
  </si>
  <si>
    <t>3) 설비 화면에서 중 Alarm을 해제한다</t>
    <phoneticPr fontId="2" type="noConversion"/>
  </si>
  <si>
    <t>4) 투입된 Cell을 설비에서 제거한다</t>
    <phoneticPr fontId="2" type="noConversion"/>
  </si>
  <si>
    <t>S6F11</t>
    <phoneticPr fontId="2" type="noConversion"/>
  </si>
  <si>
    <t>CEID=101 : Equipment Status Change</t>
    <phoneticPr fontId="2" type="noConversion"/>
  </si>
  <si>
    <t xml:space="preserve">    - AVAILABILITYSTATE = UP (2)</t>
    <phoneticPr fontId="2" type="noConversion"/>
  </si>
  <si>
    <t xml:space="preserve">    - INTERLOCKSTATE = OFF (2)</t>
    <phoneticPr fontId="2" type="noConversion"/>
  </si>
  <si>
    <t xml:space="preserve">    - MOVESTATE = RUNNING (2)</t>
    <phoneticPr fontId="2" type="noConversion"/>
  </si>
  <si>
    <t xml:space="preserve">    - RUNSTATE = IDLE (1)</t>
    <phoneticPr fontId="2" type="noConversion"/>
  </si>
  <si>
    <t>S6F12</t>
    <phoneticPr fontId="2" type="noConversion"/>
  </si>
  <si>
    <t>S1F5</t>
    <phoneticPr fontId="2" type="noConversion"/>
  </si>
  <si>
    <t>SFCD=1 : Equipment State</t>
    <phoneticPr fontId="2" type="noConversion"/>
  </si>
  <si>
    <t>S1F6</t>
    <phoneticPr fontId="2" type="noConversion"/>
  </si>
  <si>
    <t>실제 설비 화면 상 상태와 보고 내용 일치 여부 확인</t>
    <phoneticPr fontId="2" type="noConversion"/>
  </si>
  <si>
    <t>2) Cell이 투입된 상태에서 Interlock을 발생시켜 설비를 아래 상태로 설정한 후 State를 조회한다</t>
    <phoneticPr fontId="2" type="noConversion"/>
  </si>
  <si>
    <t>3) 투입된 Cell을 설비에서 제거한다</t>
    <phoneticPr fontId="2" type="noConversion"/>
  </si>
  <si>
    <t>4) Interlcok 발생 원인 제거 후 설비를 재가동 상태로 만든다</t>
    <phoneticPr fontId="2" type="noConversion"/>
  </si>
  <si>
    <t>※ Cell Tracking / Carrier Process 사용 설비는 해당 항목 100% 완료 필수 (미진시, PASS 불가)</t>
    <phoneticPr fontId="2" type="noConversion"/>
  </si>
  <si>
    <t>2) Cell이 투입된 상태에서 Pause시켜 설비를 아래 상태로 설정한 후 State를 조회한다</t>
    <phoneticPr fontId="2" type="noConversion"/>
  </si>
  <si>
    <t>5) 설비를 조작하여 재가동 상태로 만든다</t>
    <phoneticPr fontId="2" type="noConversion"/>
  </si>
  <si>
    <t>※ Loading Stop 전송 후 설비 內 Cell 배출 전 Cycle Stop 전송</t>
    <phoneticPr fontId="2" type="noConversion"/>
  </si>
  <si>
    <t>2) 설비에 Loading Stop 명령을 내린 후 동작을 확인한다</t>
    <phoneticPr fontId="2" type="noConversion"/>
  </si>
  <si>
    <t>3) 설비 화면에서 Interlock Confirm 실시</t>
    <phoneticPr fontId="2" type="noConversion"/>
  </si>
  <si>
    <t>4) 설비에 Cycle Stop 명령을 내린 후 동작을 확인한다</t>
    <phoneticPr fontId="2" type="noConversion"/>
  </si>
  <si>
    <t>5) 설비 화면에서 Interlock Confirm 실시</t>
    <phoneticPr fontId="2" type="noConversion"/>
  </si>
  <si>
    <t>6) Interclok(Cycle Stop) 발생 원인 제거 후 설비 자동운전(Auto Run) 상태로 변경</t>
    <phoneticPr fontId="2" type="noConversion"/>
  </si>
  <si>
    <t>7) 설비 內 진행중이었던 마지막 Cell 배출</t>
    <phoneticPr fontId="2" type="noConversion"/>
  </si>
  <si>
    <t>8) Interclok(Loading Stop) 발생 원인 제거 후 설비 자동운전(Auto Run) 상태로 변경</t>
    <phoneticPr fontId="2" type="noConversion"/>
  </si>
  <si>
    <t>EQP Interlock (Multi)</t>
    <phoneticPr fontId="2" type="noConversion"/>
  </si>
  <si>
    <t>2) 설비에 Cycle Stop 명령을 내린 후 동작을 확인한다</t>
    <phoneticPr fontId="2" type="noConversion"/>
  </si>
  <si>
    <t>3) 설비 화면에서 Interlock Confirm 실시</t>
    <phoneticPr fontId="2" type="noConversion"/>
  </si>
  <si>
    <t>4) 설비에 Loading Stop 명령을 내린 후 동작을 확인한다</t>
    <phoneticPr fontId="2" type="noConversion"/>
  </si>
  <si>
    <t>6) Interclok(Cycle Stop) 발생 원인 제거 후 설비 자동운전(Auto Run) 상태로 변경</t>
    <phoneticPr fontId="2" type="noConversion"/>
  </si>
  <si>
    <t>8) Interclok(Loading Stop) 발생 원인 제거 후 설비 자동운전(Auto Run) 상태로 변경</t>
    <phoneticPr fontId="2" type="noConversion"/>
  </si>
  <si>
    <t>2) 설비를 조작하여 재가동 상태로 만든다</t>
    <phoneticPr fontId="2" type="noConversion"/>
  </si>
  <si>
    <t>SMART IT TEAM</t>
    <phoneticPr fontId="2" type="noConversion"/>
  </si>
  <si>
    <t>SAMSUNG DISPLAY CO., LTD.</t>
    <phoneticPr fontId="2" type="noConversion"/>
  </si>
  <si>
    <t>※ ECID 중복 점검표(Log → Sheet) 바로가기</t>
    <phoneticPr fontId="2" type="noConversion"/>
  </si>
  <si>
    <t>'ECM' Sheet로 돌아가기</t>
    <phoneticPr fontId="2" type="noConversion"/>
  </si>
  <si>
    <t>※ SVID 중복 점검표(Log →Sheet) 바로가기</t>
    <phoneticPr fontId="2" type="noConversion"/>
  </si>
  <si>
    <t>'FDC' Sheet로 돌아가기</t>
    <phoneticPr fontId="2" type="noConversion"/>
  </si>
  <si>
    <t>※예시) Cylinder Alarm은 CY_LOADER_LOADTRAY_SEPARATION2_CYLINDER_FWD</t>
    <phoneticPr fontId="2" type="noConversion"/>
  </si>
  <si>
    <t>Alarm Text Naming Rule 추가 (중소형 모듈 제조혁신그룹 협의)</t>
    <phoneticPr fontId="2" type="noConversion"/>
  </si>
  <si>
    <t>Alarm</t>
    <phoneticPr fontId="2" type="noConversion"/>
  </si>
  <si>
    <t>V1.19.11</t>
    <phoneticPr fontId="2" type="noConversion"/>
  </si>
  <si>
    <t>2) Naming Rule</t>
    <phoneticPr fontId="2" type="noConversion"/>
  </si>
  <si>
    <t>Alarm Text Naming Rule</t>
    <phoneticPr fontId="2" type="noConversion"/>
  </si>
  <si>
    <t xml:space="preserve">  2-1. Naming Rule 정의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</si>
  <si>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theme="1"/>
        <rFont val="맑은 고딕"/>
        <family val="3"/>
        <charset val="129"/>
        <scheme val="minor"/>
      </rPr>
      <t xml:space="preserve"> 2020.07.13/송지훈 프로/모듈IT그룹</t>
    </r>
    <phoneticPr fontId="2" type="noConversion"/>
  </si>
  <si>
    <t>Alarm(S5F1) Log</t>
    <phoneticPr fontId="2" type="noConversion"/>
  </si>
  <si>
    <t>V1.19.12</t>
    <phoneticPr fontId="2" type="noConversion"/>
  </si>
  <si>
    <t>Alarm(S5F1) Log Sheet 추가</t>
    <phoneticPr fontId="2" type="noConversion"/>
  </si>
  <si>
    <t>S5F1 Log</t>
    <phoneticPr fontId="2" type="noConversion"/>
  </si>
  <si>
    <t>V1.19.13</t>
    <phoneticPr fontId="2" type="noConversion"/>
  </si>
  <si>
    <t>Alarm Text Naming Rule 내용 추가 (중소형 모듈 제조혁신그룹 요청)</t>
    <phoneticPr fontId="2" type="noConversion"/>
  </si>
  <si>
    <t>1) 설비 Alarm Text는 아래 Naming Rule 형태로 보고되어야 한다.</t>
    <phoneticPr fontId="2" type="noConversion"/>
  </si>
  <si>
    <t>1.Alarm 명은 영문 대문자로만 표현한다.</t>
    <phoneticPr fontId="2" type="noConversion"/>
  </si>
  <si>
    <t xml:space="preserve">2.Description은 Category, Position, Device 는 반드시 포함해 4개 이상의 </t>
    <phoneticPr fontId="2" type="noConversion"/>
  </si>
  <si>
    <t xml:space="preserve">  항목으로 표현하고 항목 사이는 “_“ 로 표현한다.</t>
    <phoneticPr fontId="2" type="noConversion"/>
  </si>
  <si>
    <t xml:space="preserve">   16개 Category로 한정 한다. </t>
  </si>
  <si>
    <t>3.1번째 Category는 Miss Report외에는 반드시 2자리 영문자로 구성해야 하며</t>
    <phoneticPr fontId="2" type="noConversion"/>
  </si>
  <si>
    <t xml:space="preserve">  2번째 Position과 3번째 Device의 경우 아래 Alarm Name Rule의 예제와 같이 </t>
    <phoneticPr fontId="2" type="noConversion"/>
  </si>
  <si>
    <t xml:space="preserve">  Full Name으로 표현한다. (올바른 표현: LOADER, 잘못된 표현: LD)</t>
    <phoneticPr fontId="2" type="noConversion"/>
  </si>
  <si>
    <t>4 . 필요시 4번째 Description 1의 경우 Device의 위치에 대해 표기하며</t>
  </si>
  <si>
    <t xml:space="preserve">      5번째 Description 2의 경우 위치에 대한 추가 설명을 넣는다 </t>
  </si>
  <si>
    <t xml:space="preserve">      (위치 예: LEFT, 1 등)</t>
  </si>
  <si>
    <t xml:space="preserve">5 . 특수 기호의 경우 병렬 UNIT 표현, SDC 고유 용어, 고유 표현을 위해 </t>
  </si>
  <si>
    <t xml:space="preserve">     2번째 자리 이후의 단어 표현을 허용한다 . </t>
  </si>
  <si>
    <t xml:space="preserve">     예) ET_SUB_X-AXIS_IN ROBOT HAND1_X-AXIS_NG ERROR </t>
  </si>
  <si>
    <t xml:space="preserve">          (SDC 고유 용어, X-AXIS, Y-MAP 등)</t>
  </si>
  <si>
    <t xml:space="preserve">※ CIM OTS 및 SDC CIM프로그램 적용 설비의 경우 “_”외 특수기호 적용 불가. </t>
  </si>
  <si>
    <t>* 경Alarm 2개, 중Alarm 1개 첨부 必</t>
    <phoneticPr fontId="2" type="noConversion"/>
  </si>
  <si>
    <t>V1.19.14</t>
    <phoneticPr fontId="2" type="noConversion"/>
  </si>
  <si>
    <t>Alarm Text Naming Rule Use 항목에서 제외</t>
    <phoneticPr fontId="2" type="noConversion"/>
  </si>
  <si>
    <t>TPM LOSS CODE UI Sheet 추가</t>
    <phoneticPr fontId="2" type="noConversion"/>
  </si>
  <si>
    <t>TPM LOSS CODE UI</t>
    <phoneticPr fontId="2" type="noConversion"/>
  </si>
  <si>
    <t>V1.20.1</t>
    <phoneticPr fontId="2" type="noConversion"/>
  </si>
  <si>
    <t>i</t>
    <phoneticPr fontId="2" type="noConversion"/>
  </si>
  <si>
    <t>i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</si>
  <si>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theme="1"/>
        <rFont val="맑은 고딕"/>
        <family val="3"/>
        <charset val="129"/>
        <scheme val="minor"/>
      </rPr>
      <t xml:space="preserve"> 2020.07.13/송지훈 프로/모듈IT그룹</t>
    </r>
    <phoneticPr fontId="2" type="noConversion"/>
  </si>
  <si>
    <t>S7F223</t>
    <phoneticPr fontId="2" type="noConversion"/>
  </si>
  <si>
    <t>S7F224</t>
    <phoneticPr fontId="2" type="noConversion"/>
  </si>
  <si>
    <t>S7F217</t>
    <phoneticPr fontId="2" type="noConversion"/>
  </si>
  <si>
    <t>S7F218</t>
    <phoneticPr fontId="2" type="noConversion"/>
  </si>
  <si>
    <t>RMS</t>
    <phoneticPr fontId="2" type="noConversion"/>
  </si>
  <si>
    <t>3.6 Recipe Contents Change by Host - CREATE/DELETE/MODIFY MODE (Recipe Number 사용 설비) 내용 추가</t>
    <phoneticPr fontId="2" type="noConversion"/>
  </si>
  <si>
    <t>S7F102</t>
    <phoneticPr fontId="2" type="noConversion"/>
  </si>
  <si>
    <t xml:space="preserve"> PPID_NUMBER 첨자 별 Teaching parameter 관리 동작을 확인한다.</t>
    <phoneticPr fontId="2" type="noConversion"/>
  </si>
  <si>
    <t>1) Teaching Parameter를 초기화하며 PPID를 생성해 준다.</t>
    <phoneticPr fontId="2" type="noConversion"/>
  </si>
  <si>
    <t>O</t>
    <phoneticPr fontId="2" type="noConversion"/>
  </si>
  <si>
    <t>X</t>
    <phoneticPr fontId="2" type="noConversion"/>
  </si>
  <si>
    <t>PPID_NUM 사용여부</t>
    <phoneticPr fontId="2" type="noConversion"/>
  </si>
  <si>
    <t>8) PPID_NUMBER에 CCODE에 맞지 않는 첨자를 입력한 경우</t>
    <phoneticPr fontId="2" type="noConversion"/>
  </si>
  <si>
    <t>S7F224</t>
    <phoneticPr fontId="2" type="noConversion"/>
  </si>
  <si>
    <t>8) PPID_NUMBER에 CCODE에 맞지 않는 첨자를 입력한 경우</t>
    <phoneticPr fontId="2" type="noConversion"/>
  </si>
  <si>
    <t>ex) 생성(CCODE 2)에서 N,O 첨자 입력</t>
    <phoneticPr fontId="2" type="noConversion"/>
  </si>
  <si>
    <t>S7F223</t>
    <phoneticPr fontId="2" type="noConversion"/>
  </si>
  <si>
    <t>ex) 생성(CCODE 1)에서 D,G 첨자 입력</t>
    <phoneticPr fontId="2" type="noConversion"/>
  </si>
  <si>
    <t>ACKC7=1로 응답하여야 함</t>
    <phoneticPr fontId="2" type="noConversion"/>
  </si>
  <si>
    <t>S7F223</t>
    <phoneticPr fontId="2" type="noConversion"/>
  </si>
  <si>
    <t>Formatted Process Program Send : 설비에 이미 저장된 PPID_NUMBER</t>
    <phoneticPr fontId="2" type="noConversion"/>
  </si>
  <si>
    <t>ex) 90번에 이미 PPID 존재하나 90번에 추가 생성 명령시,</t>
    <phoneticPr fontId="2" type="noConversion"/>
  </si>
  <si>
    <t>S7F224</t>
    <phoneticPr fontId="2" type="noConversion"/>
  </si>
  <si>
    <t>ACKC7=8로 응답하여야 함</t>
    <phoneticPr fontId="2" type="noConversion"/>
  </si>
  <si>
    <t>9) 해당 PPID_NUMBER에 Overwrite 등 발생 여부 확인한다</t>
    <phoneticPr fontId="2" type="noConversion"/>
  </si>
  <si>
    <t>S7F101</t>
    <phoneticPr fontId="2" type="noConversion"/>
  </si>
  <si>
    <t>※ 설비내 List 해당 NUMBER에 PPID 변경 여부 확인</t>
    <phoneticPr fontId="2" type="noConversion"/>
  </si>
  <si>
    <t>Current Equipment PPID List Request</t>
    <phoneticPr fontId="2" type="noConversion"/>
  </si>
  <si>
    <t>9) PPID_NUMBER에 CCODE에 맞지 않는 첨자를 입력한 경우</t>
    <phoneticPr fontId="2" type="noConversion"/>
  </si>
  <si>
    <t>S7F223</t>
    <phoneticPr fontId="2" type="noConversion"/>
  </si>
  <si>
    <t>ex) 생성(CCODE 3)에서 C 이외에 첨자 입력</t>
    <phoneticPr fontId="2" type="noConversion"/>
  </si>
  <si>
    <t>ACKC7=1로 응답하여야 함</t>
    <phoneticPr fontId="2" type="noConversion"/>
  </si>
  <si>
    <t>Teaching Parameter Manage</t>
    <phoneticPr fontId="2" type="noConversion"/>
  </si>
  <si>
    <t>S7F223</t>
    <phoneticPr fontId="2" type="noConversion"/>
  </si>
  <si>
    <t>S7F224</t>
    <phoneticPr fontId="2" type="noConversion"/>
  </si>
  <si>
    <t>S7F217</t>
    <phoneticPr fontId="2" type="noConversion"/>
  </si>
  <si>
    <t>Recipe Create/Modify/Delete Report : MODE=1 (Create)</t>
    <phoneticPr fontId="2" type="noConversion"/>
  </si>
  <si>
    <t>S7F218</t>
    <phoneticPr fontId="2" type="noConversion"/>
  </si>
  <si>
    <t>Recipe Create/Modify/Delete Reply</t>
    <phoneticPr fontId="2" type="noConversion"/>
  </si>
  <si>
    <r>
      <t>2) 해당 Number PPID의 Teaching Parameter를 확인한다.</t>
    </r>
    <r>
      <rPr>
        <sz val="9"/>
        <color rgb="FF0000CC"/>
        <rFont val="맑은 고딕"/>
        <family val="3"/>
        <charset val="129"/>
        <scheme val="minor"/>
      </rPr>
      <t xml:space="preserve"> </t>
    </r>
    <r>
      <rPr>
        <b/>
        <sz val="9"/>
        <color rgb="FF0000CC"/>
        <rFont val="맑은 고딕"/>
        <family val="3"/>
        <charset val="129"/>
        <scheme val="minor"/>
      </rPr>
      <t>(0 or Null 등 초기화 Value)</t>
    </r>
    <phoneticPr fontId="2" type="noConversion"/>
  </si>
  <si>
    <r>
      <t xml:space="preserve">Teaching Parameter를 임의값으로 수정한다. </t>
    </r>
    <r>
      <rPr>
        <b/>
        <sz val="9"/>
        <color rgb="FF0000CC"/>
        <rFont val="맑은 고딕"/>
        <family val="3"/>
        <charset val="129"/>
        <scheme val="minor"/>
      </rPr>
      <t>(작화에서 수정 진행)</t>
    </r>
    <phoneticPr fontId="2" type="noConversion"/>
  </si>
  <si>
    <t>3) Teaching Parameter를 유지하며 PPID를 삭제해 준다.</t>
    <phoneticPr fontId="2" type="noConversion"/>
  </si>
  <si>
    <t>S7F223</t>
    <phoneticPr fontId="2" type="noConversion"/>
  </si>
  <si>
    <t>S7F224</t>
    <phoneticPr fontId="2" type="noConversion"/>
  </si>
  <si>
    <t>Formatted Process Program Acknowledge</t>
    <phoneticPr fontId="2" type="noConversion"/>
  </si>
  <si>
    <t>Recipe Create/Modify/Delete Report : MODE=2 (Delete)</t>
    <phoneticPr fontId="2" type="noConversion"/>
  </si>
  <si>
    <t>S7F218</t>
    <phoneticPr fontId="2" type="noConversion"/>
  </si>
  <si>
    <t>Recipe Create/Modify/Delete Reply</t>
    <phoneticPr fontId="2" type="noConversion"/>
  </si>
  <si>
    <t>4) Teaching Parameter를 참조하여 PPID를 생성해 준다.</t>
    <phoneticPr fontId="2" type="noConversion"/>
  </si>
  <si>
    <t>Formatted Process Program Acknowledge</t>
    <phoneticPr fontId="2" type="noConversion"/>
  </si>
  <si>
    <t>S7F218</t>
    <phoneticPr fontId="2" type="noConversion"/>
  </si>
  <si>
    <r>
      <t>5) 해당 Number PPID의 Teaching Parameter를 확인한다.</t>
    </r>
    <r>
      <rPr>
        <sz val="9"/>
        <color rgb="FF0000CC"/>
        <rFont val="맑은 고딕"/>
        <family val="3"/>
        <charset val="129"/>
        <scheme val="minor"/>
      </rPr>
      <t xml:space="preserve"> </t>
    </r>
    <r>
      <rPr>
        <b/>
        <sz val="9"/>
        <color rgb="FF0000CC"/>
        <rFont val="맑은 고딕"/>
        <family val="3"/>
        <charset val="129"/>
        <scheme val="minor"/>
      </rPr>
      <t>(기존 Value 유지하고 있는지)</t>
    </r>
    <phoneticPr fontId="2" type="noConversion"/>
  </si>
  <si>
    <t>Teaching Parameter Manage</t>
    <phoneticPr fontId="2" type="noConversion"/>
  </si>
  <si>
    <t>1) Teaching Parameter 초기화 하는 PPID_NUMBER로 수정 시도</t>
    <phoneticPr fontId="2" type="noConversion"/>
  </si>
  <si>
    <t>S7F223</t>
    <phoneticPr fontId="2" type="noConversion"/>
  </si>
  <si>
    <t>Recipe Create/Modify/Delete Report : MODE=3 (Modify)</t>
    <phoneticPr fontId="2" type="noConversion"/>
  </si>
  <si>
    <t>Recipe Create/Modify/Delete Reply</t>
    <phoneticPr fontId="2" type="noConversion"/>
  </si>
  <si>
    <r>
      <t>2) 해당 Number PPID의 Teaching Parameter를 확인한다.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b/>
        <sz val="9"/>
        <color rgb="FFFF0000"/>
        <rFont val="맑은 고딕"/>
        <family val="3"/>
        <charset val="129"/>
        <scheme val="minor"/>
      </rPr>
      <t>(초기화나 변경되면 안됨)</t>
    </r>
    <phoneticPr fontId="2" type="noConversion"/>
  </si>
  <si>
    <t>1) Teaching Parameter를 초기화하며 PPID를 삭제해 준다.</t>
    <phoneticPr fontId="2" type="noConversion"/>
  </si>
  <si>
    <t>S7F224</t>
    <phoneticPr fontId="2" type="noConversion"/>
  </si>
  <si>
    <t>Formatted Process Program Acknowledge</t>
    <phoneticPr fontId="2" type="noConversion"/>
  </si>
  <si>
    <t>Recipe Create/Modify/Delete Report : MODE=1 (Create)</t>
    <phoneticPr fontId="2" type="noConversion"/>
  </si>
  <si>
    <r>
      <t>5) 해당 Number PPID의 Teaching Parameter를 확인한다.</t>
    </r>
    <r>
      <rPr>
        <sz val="9"/>
        <color rgb="FF0000CC"/>
        <rFont val="맑은 고딕"/>
        <family val="3"/>
        <charset val="129"/>
        <scheme val="minor"/>
      </rPr>
      <t xml:space="preserve"> </t>
    </r>
    <r>
      <rPr>
        <b/>
        <sz val="9"/>
        <color rgb="FF0000CC"/>
        <rFont val="맑은 고딕"/>
        <family val="3"/>
        <charset val="129"/>
        <scheme val="minor"/>
      </rPr>
      <t>(0 or Null 등 초기화 Value)</t>
    </r>
    <phoneticPr fontId="2" type="noConversion"/>
  </si>
  <si>
    <t>O</t>
    <phoneticPr fontId="2" type="noConversion"/>
  </si>
  <si>
    <t>V1.20.2</t>
    <phoneticPr fontId="2" type="noConversion"/>
  </si>
  <si>
    <t>RMS</t>
    <phoneticPr fontId="2" type="noConversion"/>
  </si>
  <si>
    <t>Recipe Number 사용/미사용 콤보박스 추가</t>
    <phoneticPr fontId="2" type="noConversion"/>
  </si>
  <si>
    <t>Recipe Number 첨자에 따른 Teaching Offset 설비 처리 검수내용에 추가</t>
    <phoneticPr fontId="2" type="noConversion"/>
  </si>
  <si>
    <t>9.4 JIG Kitting</t>
    <phoneticPr fontId="2" type="noConversion"/>
  </si>
  <si>
    <t>9.4 JIG Kitting</t>
    <phoneticPr fontId="2" type="noConversion"/>
  </si>
  <si>
    <t>Use</t>
    <phoneticPr fontId="2" type="noConversion"/>
  </si>
  <si>
    <t>Result</t>
    <phoneticPr fontId="2" type="noConversion"/>
  </si>
  <si>
    <t>Line Test</t>
    <phoneticPr fontId="2" type="noConversion"/>
  </si>
  <si>
    <t>Check Item</t>
    <phoneticPr fontId="2" type="noConversion"/>
  </si>
  <si>
    <t>사전 준비 작업</t>
    <phoneticPr fontId="2" type="noConversion"/>
  </si>
  <si>
    <t>※ JIG를 사용하는 설비만 해당되는 Scenario임</t>
    <phoneticPr fontId="2" type="noConversion"/>
  </si>
  <si>
    <t>1) 설비 JIG Port는 빈 상태로 유지하고, JIG는 바로 장착 가능하도록 준비한다</t>
    <phoneticPr fontId="2" type="noConversion"/>
  </si>
  <si>
    <t>2) VCR/MCR/RF 등 JIG ID Reader들은 Setting이 완료되어 Read 가능한 상태여야 함</t>
    <phoneticPr fontId="2" type="noConversion"/>
  </si>
  <si>
    <t>3) 설비는 JIG를 정상적으로 장착할 수 있도록 Setup이 되어있어야 한다</t>
    <phoneticPr fontId="2" type="noConversion"/>
  </si>
  <si>
    <t>JIG Kitting</t>
    <phoneticPr fontId="2" type="noConversion"/>
  </si>
  <si>
    <t>1) 설비에 사용 가능한 JIG를 장착한 후 자동/수동으로 ID를 Read 한다</t>
    <phoneticPr fontId="2" type="noConversion"/>
  </si>
  <si>
    <t>S6F11</t>
    <phoneticPr fontId="2" type="noConversion"/>
  </si>
  <si>
    <t>CEID=221 : Material Kitting Request</t>
    <phoneticPr fontId="2" type="noConversion"/>
  </si>
  <si>
    <t>※ DESCRIPTION = JIG</t>
    <phoneticPr fontId="2" type="noConversion"/>
  </si>
  <si>
    <t>※ DESCRIPTION = JIG</t>
    <phoneticPr fontId="2" type="noConversion"/>
  </si>
  <si>
    <t>Reader로 읽어들인 JIG Data가 정확히 보고되어야 함</t>
    <phoneticPr fontId="2" type="noConversion"/>
  </si>
  <si>
    <t>S6F12</t>
    <phoneticPr fontId="2" type="noConversion"/>
  </si>
  <si>
    <r>
      <t>2)</t>
    </r>
    <r>
      <rPr>
        <sz val="9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3"/>
        <charset val="129"/>
        <scheme val="minor"/>
      </rPr>
      <t>Pass Case</t>
    </r>
    <r>
      <rPr>
        <sz val="9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: 설비에서 JIG 관리에 필요한 Data를 입력하여 Message 전송</t>
    </r>
    <phoneticPr fontId="2" type="noConversion"/>
  </si>
  <si>
    <t>Material Information Send (Pass)</t>
    <phoneticPr fontId="2" type="noConversion"/>
  </si>
  <si>
    <t>S3F106</t>
    <phoneticPr fontId="2" type="noConversion"/>
  </si>
  <si>
    <t>3) 장착된 JIG State를 조회한다</t>
    <phoneticPr fontId="2" type="noConversion"/>
  </si>
  <si>
    <t>S1F5</t>
    <phoneticPr fontId="2" type="noConversion"/>
  </si>
  <si>
    <t>SFCD=3 : Material State</t>
    <phoneticPr fontId="2" type="noConversion"/>
  </si>
  <si>
    <t>S1F6</t>
    <phoneticPr fontId="2" type="noConversion"/>
  </si>
  <si>
    <t>실제 설비 화면상 상태와 보고 내용 일치 여부 확인 : JIG 장착</t>
    <phoneticPr fontId="2" type="noConversion"/>
  </si>
  <si>
    <t xml:space="preserve">    - MATERIALID : JIG ID</t>
    <phoneticPr fontId="2" type="noConversion"/>
  </si>
  <si>
    <t xml:space="preserve">    - MATERIALTYPE : JIG 종류</t>
    <phoneticPr fontId="2" type="noConversion"/>
  </si>
  <si>
    <t xml:space="preserve">    - MATERIALTYPE : JIG 종류</t>
    <phoneticPr fontId="2" type="noConversion"/>
  </si>
  <si>
    <t xml:space="preserve">    - MATERIALST : MOUNT</t>
    <phoneticPr fontId="2" type="noConversion"/>
  </si>
  <si>
    <t xml:space="preserve">    - MATERIALPORTID : JIG 장착 위치</t>
    <phoneticPr fontId="2" type="noConversion"/>
  </si>
  <si>
    <r>
      <t xml:space="preserve">    - MATERIALUSAGE : JIG 수량 </t>
    </r>
    <r>
      <rPr>
        <sz val="9"/>
        <color rgb="FFFF0000"/>
        <rFont val="맑은 고딕"/>
        <family val="3"/>
        <charset val="129"/>
        <scheme val="minor"/>
      </rPr>
      <t>← 설비 화면 확인</t>
    </r>
    <phoneticPr fontId="2" type="noConversion"/>
  </si>
  <si>
    <t>JIG Kitting Cancel</t>
    <phoneticPr fontId="2" type="noConversion"/>
  </si>
  <si>
    <t>1) 설비에 장착되어 사용 가능한 JIG를 강제 탈착한다</t>
    <phoneticPr fontId="2" type="noConversion"/>
  </si>
  <si>
    <t>※ DESCRIPTION = JIG</t>
    <phoneticPr fontId="2" type="noConversion"/>
  </si>
  <si>
    <t>장착되어 사용중인 JIG Data가 정확히 보고되어야 함</t>
    <phoneticPr fontId="2" type="noConversion"/>
  </si>
  <si>
    <r>
      <t>2)</t>
    </r>
    <r>
      <rPr>
        <sz val="9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3"/>
        <charset val="129"/>
        <scheme val="minor"/>
      </rPr>
      <t>Pass Case</t>
    </r>
    <r>
      <rPr>
        <sz val="9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: 설비에서 JIG 관리에 필요한 Data를 입력하여 Message 전송</t>
    </r>
    <phoneticPr fontId="2" type="noConversion"/>
  </si>
  <si>
    <t>S3F105</t>
    <phoneticPr fontId="2" type="noConversion"/>
  </si>
  <si>
    <t>S3F106</t>
    <phoneticPr fontId="2" type="noConversion"/>
  </si>
  <si>
    <t>3) 장착된 자재 State를 조회한다</t>
    <phoneticPr fontId="2" type="noConversion"/>
  </si>
  <si>
    <t>실제 설비 화면 상 상태와 보고 내용 일치 여부 확인 : JIG 정보 없음</t>
    <phoneticPr fontId="2" type="noConversion"/>
  </si>
  <si>
    <t xml:space="preserve"> Kitting Fail ①</t>
    <phoneticPr fontId="2" type="noConversion"/>
  </si>
  <si>
    <t>1) 설비에 JIG Validation 기능이 있으면 ON 상태로 만든다</t>
    <phoneticPr fontId="2" type="noConversion"/>
  </si>
  <si>
    <t>2) 설비에 사용 가능한 JIG를 장착한 후 자동/수동으로 ID를 Read 한다</t>
    <phoneticPr fontId="2" type="noConversion"/>
  </si>
  <si>
    <t>CEID=221 : Material Kitting Request</t>
    <phoneticPr fontId="2" type="noConversion"/>
  </si>
  <si>
    <t>Reader로 읽어들인 JIG Data가 정확히 보고되어야 함</t>
    <phoneticPr fontId="2" type="noConversion"/>
  </si>
  <si>
    <r>
      <t>2)</t>
    </r>
    <r>
      <rPr>
        <b/>
        <sz val="9"/>
        <color rgb="FFFF0000"/>
        <rFont val="맑은 고딕"/>
        <family val="3"/>
        <charset val="129"/>
        <scheme val="minor"/>
      </rPr>
      <t xml:space="preserve"> Fail Case</t>
    </r>
    <r>
      <rPr>
        <sz val="9"/>
        <color theme="1"/>
        <rFont val="맑은 고딕"/>
        <family val="3"/>
        <charset val="129"/>
        <scheme val="minor"/>
      </rPr>
      <t xml:space="preserve"> : 설비에서 JIG 관리에 필요한 Data를 입력하여 Message 전송</t>
    </r>
    <phoneticPr fontId="2" type="noConversion"/>
  </si>
  <si>
    <t>S3F105</t>
    <phoneticPr fontId="2" type="noConversion"/>
  </si>
  <si>
    <t>Material Information Send (Fail)</t>
    <phoneticPr fontId="2" type="noConversion"/>
  </si>
  <si>
    <t>Kitting 결과 FAIL, JIG에 대해서 강제로 사용 할 수 없다</t>
    <phoneticPr fontId="2" type="noConversion"/>
  </si>
  <si>
    <t>Kitting Fail ②</t>
    <phoneticPr fontId="2" type="noConversion"/>
  </si>
  <si>
    <t>1) 설비에 JIG Validation 기능이 있으면 OFF 상태로 만든다</t>
    <phoneticPr fontId="2" type="noConversion"/>
  </si>
  <si>
    <t>2) 설비에 사용 가능한 JIG를 장착한 후 자동/수동으로 ID를 Read 한다</t>
    <phoneticPr fontId="2" type="noConversion"/>
  </si>
  <si>
    <t>Reader로 읽어들인 JIG Data가 정확히 보고되어야 함</t>
    <phoneticPr fontId="2" type="noConversion"/>
  </si>
  <si>
    <t>S6F12</t>
    <phoneticPr fontId="2" type="noConversion"/>
  </si>
  <si>
    <r>
      <t xml:space="preserve">2) </t>
    </r>
    <r>
      <rPr>
        <b/>
        <sz val="9"/>
        <color rgb="FFFF0000"/>
        <rFont val="맑은 고딕"/>
        <family val="3"/>
        <charset val="129"/>
        <scheme val="minor"/>
      </rPr>
      <t>Fail Case</t>
    </r>
    <r>
      <rPr>
        <sz val="9"/>
        <color theme="1"/>
        <rFont val="맑은 고딕"/>
        <family val="3"/>
        <charset val="129"/>
        <scheme val="minor"/>
      </rPr>
      <t xml:space="preserve"> : 설비에서 JIG 관리에 필요한 Data를 입력하여 Message 전송</t>
    </r>
    <phoneticPr fontId="2" type="noConversion"/>
  </si>
  <si>
    <t>Kitting 불가 안내 창이 Popup 되어야 한다</t>
    <phoneticPr fontId="2" type="noConversion"/>
  </si>
  <si>
    <t>Kitting 결과 FAIL, JIG에 대해서 강제로 사용 할 수 없다</t>
    <phoneticPr fontId="2" type="noConversion"/>
  </si>
  <si>
    <t xml:space="preserve">Kitting Cancel Fail </t>
    <phoneticPr fontId="2" type="noConversion"/>
  </si>
  <si>
    <t>CEID=219 : Material Kitting Cancel Request</t>
    <phoneticPr fontId="2" type="noConversion"/>
  </si>
  <si>
    <t>장착되어 사용중인 JIG Data가 정확히 보고되어야 함</t>
    <phoneticPr fontId="2" type="noConversion"/>
  </si>
  <si>
    <t>2) Material Information Send (Fail)</t>
    <phoneticPr fontId="2" type="noConversion"/>
  </si>
  <si>
    <t>Kitting Cancel 불가 안내 창이 Popup 되어야 한다</t>
    <phoneticPr fontId="2" type="noConversion"/>
  </si>
  <si>
    <t>Kitting Cancel 결과 FAIL, 장착되어 사용중인 JIG 정보가 유지되어야 한다</t>
    <phoneticPr fontId="2" type="noConversion"/>
  </si>
  <si>
    <t>3) 장착된 자재 State를 조회한다</t>
    <phoneticPr fontId="2" type="noConversion"/>
  </si>
  <si>
    <t>S1F5</t>
    <phoneticPr fontId="2" type="noConversion"/>
  </si>
  <si>
    <t>SFCD=3 : Material State</t>
    <phoneticPr fontId="2" type="noConversion"/>
  </si>
  <si>
    <t>실제 설비 화면상 상태와 조회한 내용 일치 여부 확인 : JIG 장착</t>
    <phoneticPr fontId="2" type="noConversion"/>
  </si>
  <si>
    <t xml:space="preserve">    - MATERIALPORTID : JIG 장착 위치</t>
    <phoneticPr fontId="2" type="noConversion"/>
  </si>
  <si>
    <t>9.5 JIG Consuming Report</t>
    <phoneticPr fontId="2" type="noConversion"/>
  </si>
  <si>
    <t>Use</t>
    <phoneticPr fontId="2" type="noConversion"/>
  </si>
  <si>
    <t>Host</t>
    <phoneticPr fontId="2" type="noConversion"/>
  </si>
  <si>
    <t>EQ</t>
    <phoneticPr fontId="2" type="noConversion"/>
  </si>
  <si>
    <t>Check Item</t>
    <phoneticPr fontId="2" type="noConversion"/>
  </si>
  <si>
    <t>대상</t>
    <phoneticPr fontId="2" type="noConversion"/>
  </si>
  <si>
    <t>Line Test</t>
    <phoneticPr fontId="2" type="noConversion"/>
  </si>
  <si>
    <t>Material Consume Start</t>
    <phoneticPr fontId="2" type="noConversion"/>
  </si>
  <si>
    <t>1) Lot 단위 JIG 장착 후 최초 사용 시작 시점에 보고한다</t>
    <phoneticPr fontId="2" type="noConversion"/>
  </si>
  <si>
    <t>S6F11</t>
    <phoneticPr fontId="2" type="noConversion"/>
  </si>
  <si>
    <t>CEID=214 : Material Consume Start</t>
    <phoneticPr fontId="2" type="noConversion"/>
  </si>
  <si>
    <t>JIG, JIG Port, JIG Batch, JIG 수량 정보 정합성 확인</t>
    <phoneticPr fontId="2" type="noConversion"/>
  </si>
  <si>
    <t>JIG, JIG Port, JIG Batch, JIG 수량 정보 정합성 확인</t>
    <phoneticPr fontId="2" type="noConversion"/>
  </si>
  <si>
    <t>Material Consume End</t>
    <phoneticPr fontId="2" type="noConversion"/>
  </si>
  <si>
    <t>1) Lot 단위 JIG 장착 후 최종 사용 완료 시점에 보고한다</t>
    <phoneticPr fontId="2" type="noConversion"/>
  </si>
  <si>
    <t>CEID=216 : Material Consume End</t>
    <phoneticPr fontId="2" type="noConversion"/>
  </si>
  <si>
    <t>Material Assemble</t>
    <phoneticPr fontId="2" type="noConversion"/>
  </si>
  <si>
    <t>1) JIG를 Cell에 부착 완료한 시점에 보고한다</t>
    <phoneticPr fontId="2" type="noConversion"/>
  </si>
  <si>
    <t>CEID=215 : Material Assemble</t>
    <phoneticPr fontId="2" type="noConversion"/>
  </si>
  <si>
    <t>JIG, JIG Port, JIG Batch, JIG 수량 정보 정합성 확인</t>
    <phoneticPr fontId="2" type="noConversion"/>
  </si>
  <si>
    <t>9.6 JIG Special Event</t>
    <phoneticPr fontId="2" type="noConversion"/>
  </si>
  <si>
    <t>Result</t>
    <phoneticPr fontId="2" type="noConversion"/>
  </si>
  <si>
    <t>Host</t>
    <phoneticPr fontId="2" type="noConversion"/>
  </si>
  <si>
    <t>Material Warning</t>
    <phoneticPr fontId="2" type="noConversion"/>
  </si>
  <si>
    <t>1) 설비에 남아있는 JIG 수량이 설비에서 Parameter로 관리하는 안전 수량 이하로</t>
    <phoneticPr fontId="2" type="noConversion"/>
  </si>
  <si>
    <t xml:space="preserve">    떨어진 시점에 보고한다</t>
    <phoneticPr fontId="2" type="noConversion"/>
  </si>
  <si>
    <t>CEID=223 : Material Warning</t>
    <phoneticPr fontId="2" type="noConversion"/>
  </si>
  <si>
    <t>Material Shortage</t>
    <phoneticPr fontId="2" type="noConversion"/>
  </si>
  <si>
    <t>3) 설비에 장착되어 사용 가능한 JIG가 탈착 완료된 이후 보고한다</t>
    <phoneticPr fontId="2" type="noConversion"/>
  </si>
  <si>
    <t>CEID=224 : Material Shortage</t>
    <phoneticPr fontId="2" type="noConversion"/>
  </si>
  <si>
    <t>Material Location Update</t>
    <phoneticPr fontId="2" type="noConversion"/>
  </si>
  <si>
    <t>1) 설비에 JIG가 장착 완료된 시점에 보고한다</t>
    <phoneticPr fontId="2" type="noConversion"/>
  </si>
  <si>
    <t>CEID=225 : Material Location Update</t>
    <phoneticPr fontId="2" type="noConversion"/>
  </si>
  <si>
    <t>※ JIG Port가 여러개인 경우 Port별로 보고 해야 함</t>
    <phoneticPr fontId="2" type="noConversion"/>
  </si>
  <si>
    <t>Material Create</t>
    <phoneticPr fontId="2" type="noConversion"/>
  </si>
  <si>
    <t>1) 설비에 JIG를 공급하기전 전산정보 생성을 위하여 보고 한다</t>
    <phoneticPr fontId="2" type="noConversion"/>
  </si>
  <si>
    <t>CEID=226 : Material Create</t>
    <phoneticPr fontId="2" type="noConversion"/>
  </si>
  <si>
    <t>직납 JIG의 전산정보를 생성할 경우 사용하며, JIGID, PortID, M_kind 확인</t>
    <phoneticPr fontId="2" type="noConversion"/>
  </si>
  <si>
    <t>Material PreHand</t>
    <phoneticPr fontId="2" type="noConversion"/>
  </si>
  <si>
    <t>1) Batch 단위 투입 된 Lot에서 개별ID 기준으로 ValidCheck 필요 시점에 보고한다</t>
    <phoneticPr fontId="2" type="noConversion"/>
  </si>
  <si>
    <t>CEID=227 : Material PreHand Check</t>
    <phoneticPr fontId="2" type="noConversion"/>
  </si>
  <si>
    <t>9.6 JIG Special Event</t>
    <phoneticPr fontId="2" type="noConversion"/>
  </si>
  <si>
    <t>Material Sheet에 Jig 운영 설비 검수 시나리오 추가</t>
    <phoneticPr fontId="2" type="noConversion"/>
  </si>
  <si>
    <t>Material</t>
    <phoneticPr fontId="2" type="noConversion"/>
  </si>
  <si>
    <t>Material 관련 EFID 3,5 전이도 Case 추가 (UNUSE - ON,OFF : Key in Case)</t>
    <phoneticPr fontId="2" type="noConversion"/>
  </si>
  <si>
    <t>ETC</t>
    <phoneticPr fontId="2" type="noConversion"/>
  </si>
  <si>
    <t>Vision DEFECT Request</t>
    <phoneticPr fontId="2" type="noConversion"/>
  </si>
  <si>
    <t>1) 이전 공정에서 Cell의 검사정보 제공을 Host 요청한다</t>
    <phoneticPr fontId="2" type="noConversion"/>
  </si>
  <si>
    <t>OPTIONCODE = "DEFECT"</t>
    <phoneticPr fontId="2" type="noConversion"/>
  </si>
  <si>
    <t>OPTIONINFO =</t>
    <phoneticPr fontId="2" type="noConversion"/>
  </si>
  <si>
    <t>PASS Case</t>
    <phoneticPr fontId="2" type="noConversion"/>
  </si>
  <si>
    <t>S3F109</t>
    <phoneticPr fontId="2" type="noConversion"/>
  </si>
  <si>
    <t>※ 유효성 검증</t>
    <phoneticPr fontId="2" type="noConversion"/>
  </si>
  <si>
    <t>S3F110</t>
    <phoneticPr fontId="2" type="noConversion"/>
  </si>
  <si>
    <t>S6F205/S3F109 메시지의 CellID 동일 할 것</t>
    <phoneticPr fontId="2" type="noConversion"/>
  </si>
  <si>
    <t>설비는 이전 공정의 데이터를 기반으로 테스트를 진행할 것이다.</t>
    <phoneticPr fontId="2" type="noConversion"/>
  </si>
  <si>
    <r>
      <t>S3F109 수신 Comment "</t>
    </r>
    <r>
      <rPr>
        <b/>
        <sz val="9"/>
        <color rgb="FFFF0000"/>
        <rFont val="맑은 고딕"/>
        <family val="3"/>
        <charset val="129"/>
        <scheme val="minor"/>
      </rPr>
      <t>FAIL</t>
    </r>
    <r>
      <rPr>
        <sz val="9"/>
        <color theme="1"/>
        <rFont val="맑은 고딕"/>
        <family val="3"/>
        <charset val="129"/>
        <scheme val="minor"/>
      </rPr>
      <t>" 일 것</t>
    </r>
    <phoneticPr fontId="2" type="noConversion"/>
  </si>
  <si>
    <t>S6F205/S3F109 메시지의 CellID 동일 할 것</t>
  </si>
  <si>
    <t>설비는 이전 공정의 데이터를 기반으로하지 않습니다.</t>
    <phoneticPr fontId="2" type="noConversion"/>
  </si>
  <si>
    <t>이전 검사 불량 좌표정보 받는 설비(ex, AFTP - AFG)에 대해 Vision Defect Req. 항목 추가</t>
    <phoneticPr fontId="2" type="noConversion"/>
  </si>
  <si>
    <t>ETC</t>
    <phoneticPr fontId="2" type="noConversion"/>
  </si>
  <si>
    <t>Cell Validation Timeout/Cancel에 대한 Judge. Code R→O 변경</t>
    <phoneticPr fontId="2" type="noConversion"/>
  </si>
  <si>
    <t>Tracking</t>
    <phoneticPr fontId="2" type="noConversion"/>
  </si>
  <si>
    <t>APPROVECODE=LOGIN / RCMD=31</t>
    <phoneticPr fontId="2" type="noConversion"/>
  </si>
  <si>
    <t>S2F43</t>
    <phoneticPr fontId="2" type="noConversion"/>
  </si>
  <si>
    <t>APPROVECODE=LOGIN / RCMD=32</t>
    <phoneticPr fontId="2" type="noConversion"/>
  </si>
  <si>
    <t>S2F43</t>
    <phoneticPr fontId="2" type="noConversion"/>
  </si>
  <si>
    <t>APPROVECODE=LOGOUT / RCMD=31</t>
    <phoneticPr fontId="2" type="noConversion"/>
  </si>
  <si>
    <t>설비 Main 화면 잠김, 설비 가동 불가능</t>
    <phoneticPr fontId="2" type="noConversion"/>
  </si>
  <si>
    <t>APPROVECODE=LOGOUT / RCMD=32</t>
    <phoneticPr fontId="2" type="noConversion"/>
  </si>
  <si>
    <t>Login/Out 처리시 Pass,Fail 별 RCMD(31/32)에 따른 설비 동작 검증 시나리오 추가</t>
    <phoneticPr fontId="2" type="noConversion"/>
  </si>
  <si>
    <t>ETC</t>
    <phoneticPr fontId="2" type="noConversion"/>
  </si>
  <si>
    <t>설비가 Cell을 가지고 있을 때 Function을 변경할 수 없다.</t>
    <phoneticPr fontId="2" type="noConversion"/>
  </si>
  <si>
    <t>Cell 을 모두 배출한 후 Function을 변경한다.</t>
    <phoneticPr fontId="2" type="noConversion"/>
  </si>
  <si>
    <t>O</t>
    <phoneticPr fontId="2" type="noConversion"/>
  </si>
  <si>
    <r>
      <t xml:space="preserve">* EQPID </t>
    </r>
    <r>
      <rPr>
        <b/>
        <sz val="9"/>
        <color theme="1"/>
        <rFont val="맑은 고딕"/>
        <family val="3"/>
        <charset val="129"/>
        <scheme val="minor"/>
      </rPr>
      <t>값</t>
    </r>
    <r>
      <rPr>
        <b/>
        <sz val="9"/>
        <color theme="1"/>
        <rFont val="맑은 고딕"/>
        <family val="2"/>
        <scheme val="minor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오류</t>
    </r>
    <phoneticPr fontId="2" type="noConversion"/>
  </si>
  <si>
    <t>S2F42</t>
    <phoneticPr fontId="2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</si>
  <si>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1</t>
    </r>
    <phoneticPr fontId="2" type="noConversion"/>
  </si>
  <si>
    <t xml:space="preserve">* EFID,EFST 값 없음 </t>
    <phoneticPr fontId="2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</si>
  <si>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2</t>
    </r>
    <phoneticPr fontId="2" type="noConversion"/>
  </si>
  <si>
    <t>* EFST 값 미사용</t>
    <phoneticPr fontId="2" type="noConversion"/>
  </si>
  <si>
    <t>S2F42</t>
    <phoneticPr fontId="2" type="noConversion"/>
  </si>
  <si>
    <t>* 실행 불가능한 결함 장치, 이전 조작이 완료되지 않았습니다</t>
    <phoneticPr fontId="2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</si>
  <si>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4</t>
    </r>
    <phoneticPr fontId="2" type="noConversion"/>
  </si>
  <si>
    <t>* EFST 미사용 (기본 EFST 값이 변경되지 않음)</t>
    <phoneticPr fontId="2" type="noConversion"/>
  </si>
  <si>
    <t xml:space="preserve">* EFST 값 Duplucate </t>
    <phoneticPr fontId="2" type="noConversion"/>
  </si>
  <si>
    <r>
      <t xml:space="preserve">HOST Command Acknowledge </t>
    </r>
    <r>
      <rPr>
        <sz val="9"/>
        <color rgb="FFFF0000"/>
        <rFont val="맑은 고딕"/>
        <family val="2"/>
        <scheme val="minor"/>
      </rPr>
      <t>HCACK = 6</t>
    </r>
    <phoneticPr fontId="2" type="noConversion"/>
  </si>
  <si>
    <t>설비 내 Cell 잔존시 Function 변경 불가, Case별 Nak Code 검증 시나리오 추가</t>
    <phoneticPr fontId="2" type="noConversion"/>
  </si>
  <si>
    <t>EFID 14(APC)에 EFST 'NOTHING' 추가 (APC 기능 없는 설비 Case)</t>
    <phoneticPr fontId="2" type="noConversion"/>
  </si>
  <si>
    <t>ETC</t>
    <phoneticPr fontId="2" type="noConversion"/>
  </si>
  <si>
    <t>2) CEID=606 : Equipment Loss Code Report (Eqp) 보고 하기전 설비상태를 조회한다</t>
    <phoneticPr fontId="2" type="noConversion"/>
  </si>
  <si>
    <t>S1F5</t>
    <phoneticPr fontId="2" type="noConversion"/>
  </si>
  <si>
    <t>SFCD=1 : Equipment State</t>
    <phoneticPr fontId="2" type="noConversion"/>
  </si>
  <si>
    <t>S1F6</t>
    <phoneticPr fontId="2" type="noConversion"/>
  </si>
  <si>
    <t xml:space="preserve">    - AVAILABILITYSTATE = UP (2)</t>
    <phoneticPr fontId="2" type="noConversion"/>
  </si>
  <si>
    <t xml:space="preserve">    - INTERLOCKSTATE = OFF (2)</t>
    <phoneticPr fontId="2" type="noConversion"/>
  </si>
  <si>
    <t xml:space="preserve">    - MOVESTATE = RUNNING (2)</t>
    <phoneticPr fontId="2" type="noConversion"/>
  </si>
  <si>
    <t xml:space="preserve">    - RUNSTATE = IDLE or RUN (1 or 2)</t>
    <phoneticPr fontId="2" type="noConversion"/>
  </si>
  <si>
    <t>3) TPM Loss Code 선택한다</t>
    <phoneticPr fontId="2" type="noConversion"/>
  </si>
  <si>
    <t>설비 선행 조건</t>
    <phoneticPr fontId="2" type="noConversion"/>
  </si>
  <si>
    <t xml:space="preserve"> : 단순 누적되며 고정 List 표현 안되어있는 검사기 설비의 경우 PPID 앞에 넘버링 부여 필요</t>
    <phoneticPr fontId="2" type="noConversion"/>
  </si>
  <si>
    <t>2) Engineer, Operator Teaching Parameter 선정 ( = Offset)</t>
    <phoneticPr fontId="2" type="noConversion"/>
  </si>
  <si>
    <t>: Model Change 발생시 Teaching 빈도 높은 값으로 선정 (현업과 협의 필요)</t>
    <phoneticPr fontId="2" type="noConversion"/>
  </si>
  <si>
    <t>3) List의 각 PPID 마다 설비에서 별도 관리하는 Offset UI 필요</t>
    <phoneticPr fontId="2" type="noConversion"/>
  </si>
  <si>
    <t>: Current PPID의 PPID List에 대한 Offset UI 형태로 구성 필요</t>
    <phoneticPr fontId="2" type="noConversion"/>
  </si>
  <si>
    <t>: Offset의 각 값을 입력, 삭제(0처리), 수정 가능  --- Offset은 설비 내부에서만 관리되는 값으로 입력/수정/삭제시 별도 SECS 메시지 발생은 없음</t>
    <phoneticPr fontId="2" type="noConversion"/>
  </si>
  <si>
    <t>: 해당 UI에 입력된 Offset 만큼 Recipe Parameter에서 값 가감하여 동작</t>
    <phoneticPr fontId="2" type="noConversion"/>
  </si>
  <si>
    <t>4) S7F223의 'PPID_NUMBER' 값에 따라 해당 Offset 유지/삭제 처리됨</t>
    <phoneticPr fontId="2" type="noConversion"/>
  </si>
  <si>
    <t xml:space="preserve"> : 예시1) Host에 의한 PPID 생성 -  CCODE 1, PPID_NUM 1N</t>
    <phoneticPr fontId="2" type="noConversion"/>
  </si>
  <si>
    <t xml:space="preserve">     → 기존에 Engineer가 PPID List '1번'에 입력해둔 Offset을 모두 초기화 후 Body 생성</t>
    <phoneticPr fontId="2" type="noConversion"/>
  </si>
  <si>
    <t xml:space="preserve"> : 예시2) Host에 의한 PPID 생성 -  CCODE 1, PPID_NUM 2O</t>
    <phoneticPr fontId="2" type="noConversion"/>
  </si>
  <si>
    <t xml:space="preserve">     → 기존에 Engineer가 PPID List '2번'에 입력해둔 Offset을 유지하며 Body 생성</t>
    <phoneticPr fontId="2" type="noConversion"/>
  </si>
  <si>
    <t xml:space="preserve"> : 예시3) Host에 의한 PPID 삭제 -  CCODE 2, PPID_NUM 90D</t>
    <phoneticPr fontId="2" type="noConversion"/>
  </si>
  <si>
    <t xml:space="preserve">     → 기존에 Engineer가 PPID List '90번'에 입력해둔 Offset을 모두 초기화 후 Body 삭제</t>
    <phoneticPr fontId="2" type="noConversion"/>
  </si>
  <si>
    <t xml:space="preserve"> : 예시4) Host에 의한 PPID 삭제 -  CCODE 2, PPID_NUM 99G</t>
    <phoneticPr fontId="2" type="noConversion"/>
  </si>
  <si>
    <t xml:space="preserve">     → 기존에 Engineer가 PPID List '99번'에 입력해둔 Offset을 유지한채 Body 삭제</t>
    <phoneticPr fontId="2" type="noConversion"/>
  </si>
  <si>
    <t xml:space="preserve"> : 예시5) Host에 의한 PPID 수정 -  CCODE 3, PPID_NUM 99C</t>
    <phoneticPr fontId="2" type="noConversion"/>
  </si>
  <si>
    <t xml:space="preserve">     * Recipe Number 설비 조건 Sheet 참조</t>
    <phoneticPr fontId="2" type="noConversion"/>
  </si>
  <si>
    <t>※ Recipe Number 적용 대상 설비 구현 정보</t>
    <phoneticPr fontId="2" type="noConversion"/>
  </si>
  <si>
    <t>S7F223 신규 Message (TC → EQP)</t>
    <phoneticPr fontId="2" type="noConversion"/>
  </si>
  <si>
    <t>S7F217 신규 Message (EQP → TC)</t>
    <phoneticPr fontId="2" type="noConversion"/>
  </si>
  <si>
    <t>2) Message 구조</t>
  </si>
  <si>
    <t>&lt;L, 7</t>
  </si>
  <si>
    <t>* PPID Event Info</t>
  </si>
  <si>
    <t>&lt;L, 6                    * PPID Send Info</t>
  </si>
  <si>
    <t xml:space="preserve">  1.&lt;A[1]</t>
  </si>
  <si>
    <t>$MODE&gt;</t>
  </si>
  <si>
    <t>    1.&lt;A[40]      $EQPID&gt;        * 설비 고유 ID</t>
  </si>
  <si>
    <t xml:space="preserve">  2.&lt;A[40]</t>
  </si>
  <si>
    <t>$EQPID&gt;</t>
  </si>
  <si>
    <r>
      <t xml:space="preserve">    </t>
    </r>
    <r>
      <rPr>
        <b/>
        <sz val="11"/>
        <color rgb="FF0000FF"/>
        <rFont val="맑은 고딕"/>
        <family val="3"/>
        <charset val="129"/>
        <scheme val="minor"/>
      </rPr>
      <t>2.&lt;A[40]      $MODULEID&gt;       * UNIT 고유 ID S7F23 대비 추가 항목</t>
    </r>
    <phoneticPr fontId="2" type="noConversion"/>
  </si>
  <si>
    <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3.&lt;A[40] </t>
    </r>
  </si>
  <si>
    <t>$MODULE ID&gt;</t>
  </si>
  <si>
    <t xml:space="preserve">    3.&lt;A[40]      $PPID&gt;       * 변경 Process Parameter Group ID (Recipe ID)</t>
  </si>
  <si>
    <t xml:space="preserve">  4.&lt;A[40]</t>
  </si>
  <si>
    <t>$PPID&gt;</t>
  </si>
  <si>
    <t>    4.&lt;A[1]        $PPID_TYPE&gt;     * 변경 Process Parameter Group ID (Recipe ID) TYPE</t>
  </si>
  <si>
    <t xml:space="preserve">  5.&lt;A[1]</t>
  </si>
  <si>
    <t>$PPID_TYPE&gt; * 설비에서 변경 된 Process Parameter Group ID (Recipe ID) TYPE</t>
  </si>
  <si>
    <r>
      <t>    5</t>
    </r>
    <r>
      <rPr>
        <b/>
        <sz val="11"/>
        <color rgb="FFFF0000"/>
        <rFont val="맑은 고딕"/>
        <family val="3"/>
        <charset val="129"/>
        <scheme val="minor"/>
      </rPr>
      <t xml:space="preserve">.&lt;A[5]        $PPID_NUMBER&gt;         * Recipe ID 번호   </t>
    </r>
    <r>
      <rPr>
        <b/>
        <sz val="11"/>
        <color rgb="FFFF0000"/>
        <rFont val="Wingdings"/>
        <charset val="2"/>
      </rPr>
      <t>ß</t>
    </r>
    <r>
      <rPr>
        <b/>
        <sz val="11"/>
        <color rgb="FFFF0000"/>
        <rFont val="맑은 고딕"/>
        <family val="3"/>
        <charset val="129"/>
        <scheme val="minor"/>
      </rPr>
      <t xml:space="preserve"> 신규추가</t>
    </r>
  </si>
  <si>
    <t>95N</t>
    <phoneticPr fontId="2" type="noConversion"/>
  </si>
  <si>
    <t xml:space="preserve">  6.&lt;A[5]</t>
  </si>
  <si>
    <t>$PPID_NUMBER&gt;</t>
  </si>
  <si>
    <t>    6.&lt;L, a                  * Command Set List a = Number of process commands</t>
  </si>
  <si>
    <t xml:space="preserve">  7.&lt;L, a</t>
  </si>
  <si>
    <t>* Command Set List a = Number of process commands</t>
  </si>
  <si>
    <t>        1.&lt;L, 2                * CCODE Set</t>
  </si>
  <si>
    <t xml:space="preserve">    1.&lt;L, 2</t>
  </si>
  <si>
    <t>CCODE Set</t>
  </si>
  <si>
    <t>            1.&lt;A[3]     $CCODE&gt;      *</t>
  </si>
  <si>
    <t xml:space="preserve">      1.&lt;A[3]</t>
  </si>
  <si>
    <t xml:space="preserve">$CCODE&gt;      * 생성/수정/삭제 Mode </t>
  </si>
  <si>
    <t>            2.&lt;L, b              * b = Number of parameters</t>
  </si>
  <si>
    <t xml:space="preserve">      2.&lt;L, b</t>
  </si>
  <si>
    <t xml:space="preserve">            * Parameter List b = Number of parameters</t>
  </si>
  <si>
    <t>                1.&lt;L, 2            * Parameter Set List</t>
  </si>
  <si>
    <t xml:space="preserve">        1.&lt;L, 2</t>
  </si>
  <si>
    <t xml:space="preserve">            * Parameter Set</t>
  </si>
  <si>
    <t>                    1.&lt;A[40] $PARAMETERNAME&gt;  * Parameter 이름</t>
  </si>
  <si>
    <t xml:space="preserve">          1.&lt;A[40]</t>
  </si>
  <si>
    <t>$P_PARM_NAME&gt;</t>
  </si>
  <si>
    <t>                    2.&lt;A[40] $PARAMETERVALUE&gt;  * Parameter 값</t>
  </si>
  <si>
    <t xml:space="preserve">          2.&lt;A[40]</t>
  </si>
  <si>
    <t>$P_PARM&gt;</t>
  </si>
  <si>
    <t>*L, b = Parameter의 개수</t>
  </si>
  <si>
    <t>RECV S7F224 (EQP → TC)</t>
    <phoneticPr fontId="2" type="noConversion"/>
  </si>
  <si>
    <t>SEND S7F218 (TC → EQP)</t>
    <phoneticPr fontId="2" type="noConversion"/>
  </si>
  <si>
    <t xml:space="preserve">                    &lt;A,1  '0'&gt;.</t>
  </si>
  <si>
    <t xml:space="preserve">                    &lt;A,1V [ACK7] '0'&gt;.</t>
  </si>
  <si>
    <t>ACKC7=7로 응답하여야 함</t>
  </si>
  <si>
    <t>10) 존재하는 PPID에 대한 잘못된 PPID_NUMBER를 입력한 경우</t>
    <phoneticPr fontId="2" type="noConversion"/>
  </si>
  <si>
    <t xml:space="preserve">ex) PPID 'CIMQUAL9'는 PPID_NUMBER 12N으로 Create 했으나 </t>
    <phoneticPr fontId="2" type="noConversion"/>
  </si>
  <si>
    <t xml:space="preserve">     PPID_NUMBER 15C로 Modify</t>
    <phoneticPr fontId="2" type="noConversion"/>
  </si>
  <si>
    <t>S7F223</t>
    <phoneticPr fontId="2" type="noConversion"/>
  </si>
  <si>
    <t>9) 양산 PPID를 PPID_NUMBER 91~99에 생성한 경우</t>
    <phoneticPr fontId="2" type="noConversion"/>
  </si>
  <si>
    <t>ex)  PPID 'CIMQUAL9'를 PPID_NUMBER 95N으로 Create 함</t>
    <phoneticPr fontId="2" type="noConversion"/>
  </si>
  <si>
    <t>S7F224</t>
    <phoneticPr fontId="2" type="noConversion"/>
  </si>
  <si>
    <t>10) TEST PPID를 PPID_NEMBER 1~90에 생성한 경우</t>
    <phoneticPr fontId="2" type="noConversion"/>
  </si>
  <si>
    <t>ex)  PPID 'TT_CIMQUAL9'를 PPID_NUMBER 25N으로 Create 함</t>
    <phoneticPr fontId="2" type="noConversion"/>
  </si>
  <si>
    <t xml:space="preserve">     "TT_"로 시작하는 PPID 이므로 PPID_UMBER 1~90로 PPID 생성 불가</t>
    <phoneticPr fontId="2" type="noConversion"/>
  </si>
  <si>
    <t xml:space="preserve">      "TT_"로 시작하는 PPID가 아니므로 PPID_NUMBER 91~99로 PPID 생성 불가</t>
    <phoneticPr fontId="2" type="noConversion"/>
  </si>
  <si>
    <t>3) 잘못된 PPID_NUMBER 사용하여 삭제 요청</t>
    <phoneticPr fontId="2" type="noConversion"/>
  </si>
  <si>
    <t>PPID가 존재하지 않는 PPID_NUMBER로 현재 설비에 존재하는 PPID 삭제 요청</t>
    <phoneticPr fontId="2" type="noConversion"/>
  </si>
  <si>
    <t>TIAACK=3 로 응답하여야 함</t>
    <phoneticPr fontId="2" type="noConversion"/>
  </si>
  <si>
    <t>V1.20.3</t>
    <phoneticPr fontId="2" type="noConversion"/>
  </si>
  <si>
    <t>FDC</t>
    <phoneticPr fontId="2" type="noConversion"/>
  </si>
  <si>
    <t>RMS</t>
    <phoneticPr fontId="2" type="noConversion"/>
  </si>
  <si>
    <t>Trace Abnormal Case TIAACK 오타 수정</t>
    <phoneticPr fontId="2" type="noConversion"/>
  </si>
  <si>
    <t>불필요 문구 삭제 (Recipe Black Box 적용 대상 설비 ···, 기능 Test를 위한 검수 단계에서는 ···)</t>
    <phoneticPr fontId="2" type="noConversion"/>
  </si>
  <si>
    <t>V1.20.4</t>
    <phoneticPr fontId="2" type="noConversion"/>
  </si>
  <si>
    <t>POL</t>
    <phoneticPr fontId="2" type="noConversion"/>
  </si>
  <si>
    <t>COP / COF</t>
  </si>
  <si>
    <t>COP</t>
    <phoneticPr fontId="2" type="noConversion"/>
  </si>
  <si>
    <t>FOP / FOF</t>
  </si>
  <si>
    <t>FOP</t>
    <phoneticPr fontId="2" type="noConversion"/>
  </si>
  <si>
    <t>FOB</t>
  </si>
  <si>
    <t>FOB</t>
    <phoneticPr fontId="2" type="noConversion"/>
  </si>
  <si>
    <t>DB-FOP / T-FOG</t>
  </si>
  <si>
    <t>TFOG</t>
    <phoneticPr fontId="2" type="noConversion"/>
  </si>
  <si>
    <t>BPL</t>
  </si>
  <si>
    <t>BPL</t>
    <phoneticPr fontId="2" type="noConversion"/>
  </si>
  <si>
    <t>CRD</t>
  </si>
  <si>
    <t>CRD</t>
    <phoneticPr fontId="2" type="noConversion"/>
  </si>
  <si>
    <t>LPC</t>
  </si>
  <si>
    <t>LPC</t>
    <phoneticPr fontId="2" type="noConversion"/>
  </si>
  <si>
    <t>LFC</t>
  </si>
  <si>
    <t>LFC</t>
    <phoneticPr fontId="2" type="noConversion"/>
  </si>
  <si>
    <t>D-Sub (진공)</t>
  </si>
  <si>
    <t>D_SLAMI_VAC</t>
    <phoneticPr fontId="2" type="noConversion"/>
  </si>
  <si>
    <t>D-Main (진공)</t>
  </si>
  <si>
    <t>D_MLAMI_VAC</t>
    <phoneticPr fontId="2" type="noConversion"/>
  </si>
  <si>
    <t>D-Sub (inkjet 도포)</t>
  </si>
  <si>
    <t>D_SLAMI_INK</t>
    <phoneticPr fontId="2" type="noConversion"/>
  </si>
  <si>
    <t>D-Sub (inkjet Main Lami)</t>
  </si>
  <si>
    <t>D_MLAMI_INK</t>
    <phoneticPr fontId="2" type="noConversion"/>
  </si>
  <si>
    <t xml:space="preserve">A/C </t>
  </si>
  <si>
    <t>AC</t>
    <phoneticPr fontId="2" type="noConversion"/>
  </si>
  <si>
    <t>UV 경화기</t>
  </si>
  <si>
    <t>UVCURE</t>
    <phoneticPr fontId="2" type="noConversion"/>
  </si>
  <si>
    <t>M-Lami</t>
  </si>
  <si>
    <t>M_LAMI</t>
    <phoneticPr fontId="2" type="noConversion"/>
  </si>
  <si>
    <t>PL-Lami</t>
  </si>
  <si>
    <t>PL_LAMI</t>
    <phoneticPr fontId="2" type="noConversion"/>
  </si>
  <si>
    <t>PL A/C</t>
  </si>
  <si>
    <t>PL_AC</t>
    <phoneticPr fontId="2" type="noConversion"/>
  </si>
  <si>
    <t>D-Main (Roll)</t>
  </si>
  <si>
    <t>D_MLAMI_ROLL</t>
    <phoneticPr fontId="2" type="noConversion"/>
  </si>
  <si>
    <t>D-Sub (Roll)</t>
  </si>
  <si>
    <t>D_SLAMI_ROLL</t>
    <phoneticPr fontId="2" type="noConversion"/>
  </si>
  <si>
    <t>LCF Roll</t>
  </si>
  <si>
    <t>LCF</t>
    <phoneticPr fontId="2" type="noConversion"/>
  </si>
  <si>
    <t>C-Panel</t>
  </si>
  <si>
    <t>CPANEL</t>
    <phoneticPr fontId="2" type="noConversion"/>
  </si>
  <si>
    <t>C-IC</t>
  </si>
  <si>
    <t>CIC</t>
    <phoneticPr fontId="2" type="noConversion"/>
  </si>
  <si>
    <t>C-Spacer</t>
  </si>
  <si>
    <t>CSPACER</t>
    <phoneticPr fontId="2" type="noConversion"/>
  </si>
  <si>
    <t>Bending+Cap Attach</t>
  </si>
  <si>
    <t>CAP</t>
    <phoneticPr fontId="2" type="noConversion"/>
  </si>
  <si>
    <t>AMT Unloader</t>
  </si>
  <si>
    <t>AMT</t>
    <phoneticPr fontId="2" type="noConversion"/>
  </si>
  <si>
    <t>얼룩검사 Unloader</t>
  </si>
  <si>
    <t>MURA</t>
    <phoneticPr fontId="2" type="noConversion"/>
  </si>
  <si>
    <t>OQC 적재기</t>
  </si>
  <si>
    <t>OQC</t>
    <phoneticPr fontId="2" type="noConversion"/>
  </si>
  <si>
    <t>Object Type</t>
    <phoneticPr fontId="2" type="noConversion"/>
  </si>
  <si>
    <t>공정</t>
    <phoneticPr fontId="2" type="noConversion"/>
  </si>
  <si>
    <t>※ Type 정의 및 사용 기준</t>
    <phoneticPr fontId="2" type="noConversion"/>
  </si>
  <si>
    <t>① 아래 표에 해당되는 공정은 각 공정별 Object Type을 기준으로 하여 S14F1(Get Attr)에 보고한다.</t>
    <phoneticPr fontId="2" type="noConversion"/>
  </si>
  <si>
    <t>② 신규 Object Type이 추가 필요한 경우에는 자동화 담당자와 협의 후 결정 및 반영하여 사용한다.</t>
    <phoneticPr fontId="2" type="noConversion"/>
  </si>
  <si>
    <t>Insert Date</t>
    <phoneticPr fontId="2" type="noConversion"/>
  </si>
  <si>
    <t>'23 01.26</t>
    <phoneticPr fontId="2" type="noConversion"/>
  </si>
  <si>
    <t>Get Attr Object Type 정의</t>
    <phoneticPr fontId="2" type="noConversion"/>
  </si>
  <si>
    <t>Get Attr Object Type 정의 Sheet 추가</t>
    <phoneticPr fontId="2" type="noConversion"/>
  </si>
  <si>
    <t>'Carrier Process' Sheet로 돌아가기</t>
    <phoneticPr fontId="2" type="noConversion"/>
  </si>
  <si>
    <r>
      <t xml:space="preserve"> - OBJTYPE : Object Type은 '</t>
    </r>
    <r>
      <rPr>
        <u/>
        <sz val="9"/>
        <color rgb="FF0000FF"/>
        <rFont val="맑은 고딕"/>
        <family val="3"/>
        <charset val="129"/>
        <scheme val="minor"/>
      </rPr>
      <t>Get Attr Object Type 정의</t>
    </r>
    <r>
      <rPr>
        <sz val="9"/>
        <color theme="1"/>
        <rFont val="맑은 고딕"/>
        <family val="3"/>
        <charset val="129"/>
        <scheme val="minor"/>
      </rPr>
      <t>' Sheet 참조</t>
    </r>
    <phoneticPr fontId="2" type="noConversion"/>
  </si>
  <si>
    <t>TPM LOSS CODE UI (한글/영문)</t>
    <phoneticPr fontId="2" type="noConversion"/>
  </si>
  <si>
    <t>GFD</t>
    <phoneticPr fontId="2" type="noConversion"/>
  </si>
  <si>
    <t>4.2 ECID Change by Eqp (NAK)</t>
    <phoneticPr fontId="2" type="noConversion"/>
  </si>
  <si>
    <t>4.2 ECID Change by Eqp (NAK)</t>
    <phoneticPr fontId="22" type="noConversion"/>
  </si>
  <si>
    <t>Use</t>
    <phoneticPr fontId="22" type="noConversion"/>
  </si>
  <si>
    <t>Result</t>
    <phoneticPr fontId="22" type="noConversion"/>
  </si>
  <si>
    <t>출하 검수</t>
    <phoneticPr fontId="22" type="noConversion"/>
  </si>
  <si>
    <t>Line Test</t>
    <phoneticPr fontId="22" type="noConversion"/>
  </si>
  <si>
    <t>Host</t>
    <phoneticPr fontId="22" type="noConversion"/>
  </si>
  <si>
    <t>EQ</t>
    <phoneticPr fontId="22" type="noConversion"/>
  </si>
  <si>
    <t>Check Item</t>
    <phoneticPr fontId="22" type="noConversion"/>
  </si>
  <si>
    <t>대상</t>
    <phoneticPr fontId="22" type="noConversion"/>
  </si>
  <si>
    <t>EC Change By Eqp</t>
    <phoneticPr fontId="22" type="noConversion"/>
  </si>
  <si>
    <t>1) ECID 항목의 Parameter Change 실시 한다.</t>
    <phoneticPr fontId="2" type="noConversion"/>
  </si>
  <si>
    <t>S6F11</t>
    <phoneticPr fontId="22" type="noConversion"/>
  </si>
  <si>
    <t>변경한 ECID Parameter 관련 정보를 확인한다. HMI 및 Event</t>
    <phoneticPr fontId="22" type="noConversion"/>
  </si>
  <si>
    <t xml:space="preserve">  - ECID : $EcID</t>
    <phoneticPr fontId="2" type="noConversion"/>
  </si>
  <si>
    <t xml:space="preserve">  - ECNAME : $EcName</t>
    <phoneticPr fontId="2" type="noConversion"/>
  </si>
  <si>
    <t xml:space="preserve">  - ECDEF : $EcID</t>
    <phoneticPr fontId="2" type="noConversion"/>
  </si>
  <si>
    <t xml:space="preserve">  - ECSLL : $Ecsll</t>
    <phoneticPr fontId="2" type="noConversion"/>
  </si>
  <si>
    <t xml:space="preserve">  - ECSUL : $Ecsul</t>
    <phoneticPr fontId="2" type="noConversion"/>
  </si>
  <si>
    <t xml:space="preserve">  - ECWLL : $Ecwll</t>
    <phoneticPr fontId="2" type="noConversion"/>
  </si>
  <si>
    <t xml:space="preserve">  - ECWUL : $Ecwul</t>
    <phoneticPr fontId="2" type="noConversion"/>
  </si>
  <si>
    <t>S6F12</t>
    <phoneticPr fontId="22" type="noConversion"/>
  </si>
  <si>
    <t>EC Parameter List Check</t>
    <phoneticPr fontId="2" type="noConversion"/>
  </si>
  <si>
    <t>S2F29</t>
    <phoneticPr fontId="22" type="noConversion"/>
  </si>
  <si>
    <t>Equipment Constant Namelist Request</t>
    <phoneticPr fontId="2" type="noConversion"/>
  </si>
  <si>
    <t>S2F30</t>
    <phoneticPr fontId="22" type="noConversion"/>
  </si>
  <si>
    <t>S2F30 Equipment Constant Namelist</t>
    <phoneticPr fontId="2" type="noConversion"/>
  </si>
  <si>
    <t>4.3 ECID Change by Host (NAK)</t>
    <phoneticPr fontId="2" type="noConversion"/>
  </si>
  <si>
    <t>CEID=110 : Equipment Constant Parameter Change</t>
    <phoneticPr fontId="22" type="noConversion"/>
  </si>
  <si>
    <t xml:space="preserve">  - EQPID</t>
    <phoneticPr fontId="2" type="noConversion"/>
  </si>
  <si>
    <t>ECM</t>
    <phoneticPr fontId="2" type="noConversion"/>
  </si>
  <si>
    <t>Line</t>
    <phoneticPr fontId="2" type="noConversion"/>
  </si>
  <si>
    <t>MOD</t>
    <phoneticPr fontId="2" type="noConversion"/>
  </si>
  <si>
    <t>POL 부착기 (CP)</t>
    <phoneticPr fontId="2" type="noConversion"/>
  </si>
  <si>
    <t>COS</t>
    <phoneticPr fontId="2" type="noConversion"/>
  </si>
  <si>
    <t>'23 03.22</t>
    <phoneticPr fontId="2" type="noConversion"/>
  </si>
  <si>
    <t>TIM 부착기</t>
    <phoneticPr fontId="2" type="noConversion"/>
  </si>
  <si>
    <t>TIM</t>
    <phoneticPr fontId="2" type="noConversion"/>
  </si>
  <si>
    <t>CELL</t>
    <phoneticPr fontId="2" type="noConversion"/>
  </si>
  <si>
    <t>TCG</t>
    <phoneticPr fontId="2" type="noConversion"/>
  </si>
  <si>
    <t>TLC</t>
    <phoneticPr fontId="2" type="noConversion"/>
  </si>
  <si>
    <t>TIT</t>
    <phoneticPr fontId="2" type="noConversion"/>
  </si>
  <si>
    <t>Sorter</t>
    <phoneticPr fontId="2" type="noConversion"/>
  </si>
  <si>
    <t>AVI</t>
    <phoneticPr fontId="2" type="noConversion"/>
  </si>
  <si>
    <t>AOT</t>
    <phoneticPr fontId="2" type="noConversion"/>
  </si>
  <si>
    <t>MVI</t>
    <phoneticPr fontId="2" type="noConversion"/>
  </si>
  <si>
    <t>ALM</t>
    <phoneticPr fontId="2" type="noConversion"/>
  </si>
  <si>
    <t>CRP</t>
    <phoneticPr fontId="2" type="noConversion"/>
  </si>
  <si>
    <t>Get Attr Object 신규 CELL, OLEDoS 설비 Type 추가</t>
    <phoneticPr fontId="2" type="noConversion"/>
  </si>
  <si>
    <t>EC 설비 변경 보고 검수 시나리오 (4.2 ECID Change by Eqp) 추가</t>
    <phoneticPr fontId="2" type="noConversion"/>
  </si>
  <si>
    <t>전체 EC를 조회하여 변경 보고값과 일치 확인</t>
    <phoneticPr fontId="2" type="noConversion"/>
  </si>
  <si>
    <t>1) Recipe List PPID 99개 지원 필요</t>
    <phoneticPr fontId="2" type="noConversion"/>
  </si>
  <si>
    <t>: ex) 선정된 Offset이 3개라면? 99(PPID List수) * 3(Offset종류) = 297개의 Data 관리 영역 필요</t>
    <phoneticPr fontId="2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</si>
  <si>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1 (Create), PPID_NUMBER = 91~99 'N'</t>
    </r>
    <phoneticPr fontId="2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</si>
  <si>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2 (Delete), PPID_NUMBER = 91~99 'G'</t>
    </r>
    <phoneticPr fontId="2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</si>
  <si>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1 (Create), PPID_NUMBER = 91~99 'O'</t>
    </r>
    <phoneticPr fontId="2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</si>
  <si>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3 (Modify), PPID_NUMBER = 91~99 'C'</t>
    </r>
    <phoneticPr fontId="2" type="noConversion"/>
  </si>
  <si>
    <r>
      <t xml:space="preserve">Formatted Process Program Send : </t>
    </r>
    <r>
      <rPr>
        <b/>
        <sz val="9"/>
        <color rgb="FF0000FF"/>
        <rFont val="맑은 고딕"/>
        <family val="3"/>
        <charset val="129"/>
        <scheme val="minor"/>
      </rPr>
      <t>CCODE = 2 (Delete), PPID_NUMBER = 91~99 'D'</t>
    </r>
    <phoneticPr fontId="2" type="noConversion"/>
  </si>
  <si>
    <t>PARAMETER NAME</t>
    <phoneticPr fontId="2" type="noConversion"/>
  </si>
  <si>
    <t>PARAMETER VALUE</t>
    <phoneticPr fontId="2" type="noConversion"/>
  </si>
  <si>
    <t>※ 여기부터 [HH:MM:SS.mmm] RECV S7F26:S7F26   [D=] [len=] [SB=] 붙여넣기</t>
    <phoneticPr fontId="2" type="noConversion"/>
  </si>
  <si>
    <t>※ 여기부터 [HH:MM:SS.mmm] RECV S2F30:S2F30   [D=] [len=] [SB=] 붙여넣기</t>
    <phoneticPr fontId="2" type="noConversion"/>
  </si>
  <si>
    <t>※ 여기부터 [HH:MM:SS.mmm] RECV S1F12:S1F12   [D=] [len=] [SB=] 붙여넣기</t>
    <phoneticPr fontId="2" type="noConversion"/>
  </si>
  <si>
    <t>TRACE IN/OUT 설비 대응을 위한 EFST 추가</t>
    <phoneticPr fontId="2" type="noConversion"/>
  </si>
  <si>
    <t>ETC</t>
    <phoneticPr fontId="2" type="noConversion"/>
  </si>
  <si>
    <t>Specification/Version State</t>
    <phoneticPr fontId="2" type="noConversion"/>
  </si>
  <si>
    <t>1) 설비의 Specification/Version State 및 정보를 조회한다</t>
    <phoneticPr fontId="2" type="noConversion"/>
  </si>
  <si>
    <t>SFCD=7 : Specification/Version State</t>
    <phoneticPr fontId="2" type="noConversion"/>
  </si>
  <si>
    <t>H/W, S/W Spec.이나 Version을 관리하는 설비에서 사용</t>
    <phoneticPr fontId="2" type="noConversion"/>
  </si>
  <si>
    <t xml:space="preserve">     Ex) “SDCCIM”, “ONLINEMAP”, “ROBOTMAKER”, “VISIONMAKER” 등</t>
    <phoneticPr fontId="2" type="noConversion"/>
  </si>
  <si>
    <t>Specification/Version State 조회 기능 추가</t>
    <phoneticPr fontId="2" type="noConversion"/>
  </si>
  <si>
    <t>V1.21.0</t>
    <phoneticPr fontId="2" type="noConversion"/>
  </si>
  <si>
    <t>Performance Loss</t>
    <phoneticPr fontId="22" type="noConversion"/>
  </si>
  <si>
    <t>설비 진행중 성능 Loss 발생한 Panel에 대해 보고</t>
    <phoneticPr fontId="22" type="noConversion"/>
  </si>
  <si>
    <t>(공정 진행 후 Panel 배출 전 보고)</t>
    <phoneticPr fontId="2" type="noConversion"/>
  </si>
  <si>
    <r>
      <t xml:space="preserve"> - S_TIME : </t>
    </r>
    <r>
      <rPr>
        <b/>
        <sz val="9"/>
        <color rgb="FF0000FF"/>
        <rFont val="맑은 고딕"/>
        <family val="3"/>
        <charset val="129"/>
        <scheme val="minor"/>
      </rPr>
      <t>$Loss Start Time (YYYYMMDDhhmmss.mmm)</t>
    </r>
    <phoneticPr fontId="2" type="noConversion"/>
  </si>
  <si>
    <r>
      <t xml:space="preserve"> - E_TIME : </t>
    </r>
    <r>
      <rPr>
        <b/>
        <sz val="9"/>
        <color rgb="FF0000FF"/>
        <rFont val="맑은 고딕"/>
        <family val="3"/>
        <charset val="129"/>
        <scheme val="minor"/>
      </rPr>
      <t>$Loss End Time (YYYYMMDDhhmmss.mmm)</t>
    </r>
    <phoneticPr fontId="2" type="noConversion"/>
  </si>
  <si>
    <r>
      <t xml:space="preserve"> - L_TEXT : </t>
    </r>
    <r>
      <rPr>
        <b/>
        <sz val="9"/>
        <color rgb="FF0000FF"/>
        <rFont val="맑은 고딕"/>
        <family val="3"/>
        <charset val="129"/>
        <scheme val="minor"/>
      </rPr>
      <t>$Loss Reason</t>
    </r>
    <phoneticPr fontId="2" type="noConversion"/>
  </si>
  <si>
    <t>CEID=618 : Performance Loss Event</t>
    <phoneticPr fontId="22" type="noConversion"/>
  </si>
  <si>
    <t>Performance Loss Event 설명 추가</t>
    <phoneticPr fontId="2" type="noConversion"/>
  </si>
  <si>
    <t>Tracking</t>
    <phoneticPr fontId="2" type="noConversion"/>
  </si>
  <si>
    <t xml:space="preserve">  - SPECID : EQP 단위 설비에서 상위 관리하고자하는 Version 등의 Information ID</t>
    <phoneticPr fontId="2" type="noConversion"/>
  </si>
  <si>
    <t xml:space="preserve">  - SPECDATA : 현재 EQP 단위 설비에 적용 된 Version 등의 Information Data</t>
    <phoneticPr fontId="2" type="noConversion"/>
  </si>
  <si>
    <t xml:space="preserve">     Ex) SDCCIM 의 경우 "1.21” 등</t>
    <phoneticPr fontId="2" type="noConversion"/>
  </si>
  <si>
    <t>Unit Alarm 추가</t>
    <phoneticPr fontId="2" type="noConversion"/>
  </si>
  <si>
    <t>Unit Down 추가</t>
    <phoneticPr fontId="2" type="noConversion"/>
  </si>
  <si>
    <t>V1.21.1</t>
    <phoneticPr fontId="2" type="noConversion"/>
  </si>
  <si>
    <t>6.3 Unit Alarm Report</t>
  </si>
  <si>
    <t>Unit Light Alarm Set / Reset</t>
  </si>
  <si>
    <t>S5F11</t>
  </si>
  <si>
    <t>Unit Alarm Report Send</t>
  </si>
  <si>
    <t>설비 Unit의 화면에 발생한 Alarm 정보와 보고된 내용이 일치하는지 확인</t>
  </si>
  <si>
    <t>S5F12</t>
  </si>
  <si>
    <t>Unit Alarm Report Aknowledge</t>
  </si>
  <si>
    <t>Unit Alarm Report Send : 해제</t>
  </si>
  <si>
    <t>Unit Heavy Alarm Set / Reset</t>
  </si>
  <si>
    <t>1) 설비를 조작하여 특정 Unit 중 Alarm 1개를 발생 시킨다</t>
  </si>
  <si>
    <t>설비 Unit 화면에 발생한 Alarm 정보와 보고된 내용이 일치하는지 확인</t>
  </si>
  <si>
    <t>Unit의 각 State 및 설비 Down을 유발한 Alarm 정보 확인</t>
  </si>
  <si>
    <t>2) Unit 화면에서 중 Alarm을 해제한다</t>
  </si>
  <si>
    <t>3) Unit을 조작하여 재가동 상태로 만든다</t>
  </si>
  <si>
    <t xml:space="preserve">4) Unit Alarm 발생으로 설비 전체가 Down으로 변경될때에는 </t>
  </si>
  <si>
    <t xml:space="preserve">    설비상태 변경 보고를 한다.</t>
  </si>
  <si>
    <t>Current Unit Alarm Check</t>
  </si>
  <si>
    <t>1) 설비에 발생 중인 Unit Alarm을 조회한다</t>
  </si>
  <si>
    <t>S5F113</t>
  </si>
  <si>
    <t>Current Unit Alarm List Request ( Ln = 0 )</t>
  </si>
  <si>
    <t>S5F114</t>
  </si>
  <si>
    <t>현재 설비에 발생 중인 Unit Alarm을 모두 보고하여야 함</t>
  </si>
  <si>
    <t>Unit 화면에 보고한 Alarm 정보와 보고된 내용이 일치하는지 확인</t>
  </si>
  <si>
    <t>2) 발생되어 있는 한개의 Unit Alarm을 해제한다.</t>
  </si>
  <si>
    <t>Unit  화면에 발생한 Alarm 정보와 보고된 내용이 일치하는지 확인</t>
  </si>
  <si>
    <t>해제한 Unit Alarm이 제거되었는지 확인한다.</t>
  </si>
  <si>
    <t>3) 발생되어 있는 모든 Unit Alarm을 해지한다.</t>
  </si>
  <si>
    <t>Unit Alarm Report Send : 해제(해제한 Alarm 수량 만큼 보고)</t>
  </si>
  <si>
    <t>4) 설비에 발생 중인 Unit Alarm을 조회한다</t>
  </si>
  <si>
    <t>Current Alarm List Request</t>
  </si>
  <si>
    <t>Unit에 발생중인 Alarm이 없을 경우 List 0로 보고</t>
  </si>
  <si>
    <t>5) 비정상 EQPID로 설비에 발생 중인 Unit Alarm을 조회한다</t>
  </si>
  <si>
    <t>Current Unit Alarm List Request : 비정상 EQPID 사용</t>
  </si>
  <si>
    <t>Ln=0으로 응답하여야 함</t>
  </si>
  <si>
    <t>6) 비정상 ModuleID로 설비에 발생 중인 Unit Alarm을 조회한다</t>
  </si>
  <si>
    <t>Current Unit Alarm List Request : 비정상 ModuleID 사용</t>
  </si>
  <si>
    <r>
      <t xml:space="preserve">  </t>
    </r>
    <r>
      <rPr>
        <sz val="9"/>
        <color rgb="FF0000FF"/>
        <rFont val="맑은 고딕"/>
        <family val="3"/>
        <charset val="129"/>
        <scheme val="minor"/>
      </rPr>
      <t>* 2개 이상의 Unit에 3개 이상의 Alarm을 발생시킨 후 진행</t>
    </r>
  </si>
  <si>
    <t>1) 설비를 조작하여 특정 Unit의 Light Alarm 1개를 발생 시킨다</t>
    <phoneticPr fontId="2" type="noConversion"/>
  </si>
  <si>
    <t xml:space="preserve"> * 별도 Teaching Parameter를 관리하지 않는 Recipe Number 기능 구현 설비는</t>
    <phoneticPr fontId="2" type="noConversion"/>
  </si>
  <si>
    <t xml:space="preserve">   임의 Teaching Parameter를 준비하여 각 첨자별 상황에 맞게 기능 준비 및 검증한다.</t>
    <phoneticPr fontId="2" type="noConversion"/>
  </si>
  <si>
    <t>PRODUCTID, StepID, TRAYQTY, CELLQTY 수량 확인 및 설비 UI 업데이트 할 것 (Host/Eqp 기능 포함 확인)</t>
    <phoneticPr fontId="2" type="noConversion"/>
  </si>
  <si>
    <t>RETRY Popup창 생성</t>
    <phoneticPr fontId="2" type="noConversion"/>
  </si>
  <si>
    <t xml:space="preserve"> * Get Attribute 응답 결과 무시하고 동작해야되는 경우에는 설비 담당자와 의사결정 후 기능 구현한다.</t>
    <phoneticPr fontId="2" type="noConversion"/>
  </si>
  <si>
    <t>※ UI 구현 정보</t>
    <phoneticPr fontId="2" type="noConversion"/>
  </si>
  <si>
    <t xml:space="preserve">    : Batch Lot 구성 기준 정보 </t>
    <phoneticPr fontId="2" type="noConversion"/>
  </si>
  <si>
    <t>RMS</t>
    <phoneticPr fontId="2" type="noConversion"/>
  </si>
  <si>
    <t>'Teaching Parameter Manage' 별도 Teaching Parameter를 관리하지 않는 설비에 대한 문구 추가</t>
    <phoneticPr fontId="2" type="noConversion"/>
  </si>
  <si>
    <t>'Batch Lot 구성 기준 정보' UI 구현 정보 추가</t>
    <phoneticPr fontId="2" type="noConversion"/>
  </si>
  <si>
    <t>Get Attribute FAIL or TIME OUT시에 대한 상세 설명 추가</t>
    <phoneticPr fontId="2" type="noConversion"/>
  </si>
  <si>
    <t>6.3 Unit Alarm Report</t>
    <phoneticPr fontId="2" type="noConversion"/>
  </si>
  <si>
    <t>Unit Down</t>
  </si>
  <si>
    <t>1) Unit Alarm(Heavy)을 발생시켜 Unit을 아래 상태로 설정한 후 State를 조회</t>
  </si>
  <si>
    <t>Unit 각 State 및 Down을 유발한 Alarm 정보 확인</t>
  </si>
  <si>
    <t xml:space="preserve">    - AVAILABILITYSTATE = DOWN</t>
    <phoneticPr fontId="2" type="noConversion"/>
  </si>
  <si>
    <t>2) 설비 Unit 화면에서 중 Alarm을 해제한다</t>
  </si>
  <si>
    <t>Unit Normal</t>
  </si>
  <si>
    <t>1) Unit을 조작하여 재가동 상태로 만든다</t>
  </si>
  <si>
    <t>Interlock Command</t>
    <phoneticPr fontId="2" type="noConversion"/>
  </si>
  <si>
    <t>S2F41 RCMD = 2 Interlock Send</t>
    <phoneticPr fontId="2" type="noConversion"/>
  </si>
  <si>
    <t>'23 09.01</t>
    <phoneticPr fontId="2" type="noConversion"/>
  </si>
  <si>
    <t>CELL_TCG</t>
    <phoneticPr fontId="2" type="noConversion"/>
  </si>
  <si>
    <t>CELL_TLC</t>
    <phoneticPr fontId="2" type="noConversion"/>
  </si>
  <si>
    <t>CELL_TIT</t>
    <phoneticPr fontId="2" type="noConversion"/>
  </si>
  <si>
    <t>CELL_SOR</t>
    <phoneticPr fontId="2" type="noConversion"/>
  </si>
  <si>
    <t>CELL_AVI</t>
    <phoneticPr fontId="2" type="noConversion"/>
  </si>
  <si>
    <t>CELL_AOT</t>
    <phoneticPr fontId="2" type="noConversion"/>
  </si>
  <si>
    <t>CELL_MVI</t>
    <phoneticPr fontId="2" type="noConversion"/>
  </si>
  <si>
    <t>CELL_ALM</t>
    <phoneticPr fontId="2" type="noConversion"/>
  </si>
  <si>
    <t>CELL_CRP</t>
    <phoneticPr fontId="2" type="noConversion"/>
  </si>
  <si>
    <t>CELL Line Object Type 수정</t>
    <phoneticPr fontId="2" type="noConversion"/>
  </si>
  <si>
    <t>V1.22.0</t>
    <phoneticPr fontId="2" type="noConversion"/>
  </si>
  <si>
    <t>사양서 개정에 따른 Check Sheet Ver 변경</t>
    <phoneticPr fontId="2" type="noConversion"/>
  </si>
  <si>
    <t>-</t>
    <phoneticPr fontId="2" type="noConversion"/>
  </si>
  <si>
    <t>Interlock</t>
    <phoneticPr fontId="2" type="noConversion"/>
  </si>
  <si>
    <t>8.6 LOT Track in/out (For Cell EQP)</t>
    <phoneticPr fontId="2" type="noConversion"/>
  </si>
  <si>
    <t>※ 중요 Check Point (Cell Tracking)</t>
    <phoneticPr fontId="2" type="noConversion"/>
  </si>
  <si>
    <t>1) 20매 연속 투입이 가능하도록 사전 준비하여야 함</t>
    <phoneticPr fontId="2" type="noConversion"/>
  </si>
  <si>
    <t>1) Stick 등 단위Lot이 해당 Module로 진입 완료한 시점 (PIO Receive Complete) 또는</t>
    <phoneticPr fontId="2" type="noConversion"/>
  </si>
  <si>
    <t>CEID=421 : Track in</t>
    <phoneticPr fontId="2" type="noConversion"/>
  </si>
  <si>
    <t xml:space="preserve"> - CELLID : $Glass ID</t>
    <phoneticPr fontId="2" type="noConversion"/>
  </si>
  <si>
    <t xml:space="preserve"> - PAIRCELLID : $PP Box ID</t>
  </si>
  <si>
    <t>2) Cell Job Start 명령 Case</t>
    <phoneticPr fontId="2" type="noConversion"/>
  </si>
  <si>
    <t>CEID=422 : Track out</t>
    <phoneticPr fontId="2" type="noConversion"/>
  </si>
  <si>
    <t xml:space="preserve"> - CELLID : $Cell ID</t>
    <phoneticPr fontId="2" type="noConversion"/>
  </si>
  <si>
    <t xml:space="preserve"> - PAIRCELLID : $Glass ID</t>
  </si>
  <si>
    <r>
      <t xml:space="preserve"> - CELLTYPE : </t>
    </r>
    <r>
      <rPr>
        <b/>
        <sz val="10"/>
        <color rgb="FFFF0000"/>
        <rFont val="맑은 고딕"/>
        <family val="3"/>
        <charset val="129"/>
        <scheme val="minor"/>
      </rPr>
      <t>GLASS(SCT), STICK(CCT,CAD)</t>
    </r>
    <phoneticPr fontId="2" type="noConversion"/>
  </si>
  <si>
    <r>
      <t xml:space="preserve"> - CELLTYPE : </t>
    </r>
    <r>
      <rPr>
        <b/>
        <sz val="10"/>
        <color rgb="FFFF0000"/>
        <rFont val="맑은 고딕"/>
        <family val="3"/>
        <charset val="129"/>
        <scheme val="minor"/>
      </rPr>
      <t>STICK(SCT, CCT), CELL(CAD)</t>
    </r>
    <phoneticPr fontId="2" type="noConversion"/>
  </si>
  <si>
    <t>Cell ICC 설비 Tracking 대응을 위한 '8.6 LOT Track in/out (For Cell EQP)' 추가</t>
    <phoneticPr fontId="2" type="noConversion"/>
  </si>
  <si>
    <t>15.4 Carrier Process Report For Normal Process (Cell ICC Loader)</t>
    <phoneticPr fontId="2" type="noConversion"/>
  </si>
  <si>
    <t xml:space="preserve"> - CARRIERTYPE = 91</t>
    <phoneticPr fontId="2" type="noConversion"/>
  </si>
  <si>
    <t xml:space="preserve"> - CARRIERID : PPBoxID</t>
    <phoneticPr fontId="2" type="noConversion"/>
  </si>
  <si>
    <t>PPBox ID Read OK</t>
    <phoneticPr fontId="2" type="noConversion"/>
  </si>
  <si>
    <t>CEID=257 : Carrier Release Request</t>
    <phoneticPr fontId="2" type="noConversion"/>
  </si>
  <si>
    <t>CarrierType = 91</t>
    <phoneticPr fontId="2" type="noConversion"/>
  </si>
  <si>
    <t>투입부에서 PPBox ID를 Read한 시점에 발생</t>
    <phoneticPr fontId="2" type="noConversion"/>
  </si>
  <si>
    <t>2) Glass 공급 Port 도착시 발생</t>
    <phoneticPr fontId="2" type="noConversion"/>
  </si>
  <si>
    <t>★ Release PPBox ID는 설비에서 저장/관리</t>
    <phoneticPr fontId="2" type="noConversion"/>
  </si>
  <si>
    <t>Event 정상이면 Glass 투입시작</t>
    <phoneticPr fontId="2" type="noConversion"/>
  </si>
  <si>
    <t>SubCarrierID, CellQty, CellID, Location, Judge, ReasonCode Check</t>
    <phoneticPr fontId="2" type="noConversion"/>
  </si>
  <si>
    <t>S3F115의 CELLID List를 Glass List 정보로 설비 저장 필요</t>
    <phoneticPr fontId="2" type="noConversion"/>
  </si>
  <si>
    <r>
      <t xml:space="preserve">PPBox 정보 설비로 Return ReplyCode = </t>
    </r>
    <r>
      <rPr>
        <b/>
        <sz val="9"/>
        <color rgb="FF0000FF"/>
        <rFont val="맑은 고딕"/>
        <family val="3"/>
        <charset val="129"/>
        <scheme val="minor"/>
      </rPr>
      <t>PASS</t>
    </r>
    <phoneticPr fontId="2" type="noConversion"/>
  </si>
  <si>
    <r>
      <t xml:space="preserve">PPBox 정보 설비로 Return ReplyCode = </t>
    </r>
    <r>
      <rPr>
        <b/>
        <sz val="9"/>
        <color rgb="FFFF0000"/>
        <rFont val="맑은 고딕"/>
        <family val="3"/>
        <charset val="129"/>
        <scheme val="minor"/>
      </rPr>
      <t>FAIL OR TIMEOUT (10초)</t>
    </r>
    <phoneticPr fontId="2" type="noConversion"/>
  </si>
  <si>
    <t>※ PPBox ID 데이터 삭제</t>
    <phoneticPr fontId="2" type="noConversion"/>
  </si>
  <si>
    <t>※ Light Alarm 발생 및 Tray 투입불가, 작업자 PPBox 배출</t>
    <phoneticPr fontId="2" type="noConversion"/>
  </si>
  <si>
    <t xml:space="preserve"> - Alarm 해지 후 10초 내 PPBox 제거하지 않을 시 Alarm 재발생 (반복)</t>
    <phoneticPr fontId="2" type="noConversion"/>
  </si>
  <si>
    <t>* LS01 -&gt; LO01 이동완료 3초 후 요청</t>
    <phoneticPr fontId="2" type="noConversion"/>
  </si>
  <si>
    <t>CEID=263 : Carrier Information Request</t>
    <phoneticPr fontId="2" type="noConversion"/>
  </si>
  <si>
    <t>S3F117</t>
    <phoneticPr fontId="2" type="noConversion"/>
  </si>
  <si>
    <t>S3F118</t>
    <phoneticPr fontId="2" type="noConversion"/>
  </si>
  <si>
    <t>ProductID, StepID, SubCarrier Count, CellID Check</t>
    <phoneticPr fontId="2" type="noConversion"/>
  </si>
  <si>
    <t>SubCarrier - CellID List는 Lot Abort 처리시 Assign 처리에 활용</t>
    <phoneticPr fontId="2" type="noConversion"/>
  </si>
  <si>
    <t>S3F117 Carrier Infomation Send</t>
    <phoneticPr fontId="2" type="noConversion"/>
  </si>
  <si>
    <t>15.6 Carrier Process Report For Normal Process (Cell EQP - Tray Unloader)</t>
    <phoneticPr fontId="2" type="noConversion"/>
  </si>
  <si>
    <t>15.5 Carrier Process Report For Normal Process (Cell EQP - Tray Loader)</t>
    <phoneticPr fontId="2" type="noConversion"/>
  </si>
  <si>
    <t>2. Sensor 감지 사전 확인</t>
    <phoneticPr fontId="2" type="noConversion"/>
  </si>
  <si>
    <t>3. Cell이 적재된 Cassette</t>
    <phoneticPr fontId="2" type="noConversion"/>
  </si>
  <si>
    <t>1) 작업자 투입 후 LI0x에서 Cassette ID Read 하고 시작</t>
    <phoneticPr fontId="2" type="noConversion"/>
  </si>
  <si>
    <t>Cassette ID Read OK</t>
    <phoneticPr fontId="2" type="noConversion"/>
  </si>
  <si>
    <t>CEID=351 : Cassette Load Complete (ID를 Read한 시점)</t>
    <phoneticPr fontId="2" type="noConversion"/>
  </si>
  <si>
    <t xml:space="preserve"> - PORTID : LS0x</t>
    <phoneticPr fontId="2" type="noConversion"/>
  </si>
  <si>
    <t xml:space="preserve"> - JOBID : Cassette ID(Read Data)</t>
    <phoneticPr fontId="2" type="noConversion"/>
  </si>
  <si>
    <r>
      <t xml:space="preserve"> - JOB TYPE : BATCH </t>
    </r>
    <r>
      <rPr>
        <b/>
        <sz val="9"/>
        <color rgb="FFFF0000"/>
        <rFont val="맑은 고딕"/>
        <family val="3"/>
        <charset val="129"/>
        <scheme val="minor"/>
      </rPr>
      <t>(가안)</t>
    </r>
    <phoneticPr fontId="2" type="noConversion"/>
  </si>
  <si>
    <t>Cassette ID Read NG</t>
    <phoneticPr fontId="2" type="noConversion"/>
  </si>
  <si>
    <t>※ Retry 및 재투입 진행</t>
    <phoneticPr fontId="2" type="noConversion"/>
  </si>
  <si>
    <r>
      <t xml:space="preserve"> - CARRIERTYPE = 81 </t>
    </r>
    <r>
      <rPr>
        <b/>
        <sz val="9"/>
        <color rgb="FFFF0000"/>
        <rFont val="맑은 고딕"/>
        <family val="3"/>
        <charset val="129"/>
        <scheme val="minor"/>
      </rPr>
      <t>(가안)</t>
    </r>
    <phoneticPr fontId="2" type="noConversion"/>
  </si>
  <si>
    <t xml:space="preserve"> - PORTNO = LS0x</t>
    <phoneticPr fontId="2" type="noConversion"/>
  </si>
  <si>
    <t>Cassette Cell Release</t>
    <phoneticPr fontId="2" type="noConversion"/>
  </si>
  <si>
    <t>2) Cassette Load Complete 이후에 발생</t>
    <phoneticPr fontId="2" type="noConversion"/>
  </si>
  <si>
    <t>Cassette ID는 Load Complete 때 Read한 Data로 보고</t>
    <phoneticPr fontId="2" type="noConversion"/>
  </si>
  <si>
    <t>CEID=257 : Carrier Release Complete</t>
    <phoneticPr fontId="2" type="noConversion"/>
  </si>
  <si>
    <r>
      <t xml:space="preserve">CarrierType = 81 </t>
    </r>
    <r>
      <rPr>
        <b/>
        <sz val="9"/>
        <color rgb="FFFF0000"/>
        <rFont val="맑은 고딕"/>
        <family val="3"/>
        <charset val="129"/>
        <scheme val="minor"/>
      </rPr>
      <t>(가안)</t>
    </r>
    <phoneticPr fontId="2" type="noConversion"/>
  </si>
  <si>
    <t>PORTID = LS0x</t>
    <phoneticPr fontId="2" type="noConversion"/>
  </si>
  <si>
    <t>★ Release Cell ID는 설비에서 저장/관리</t>
    <phoneticPr fontId="2" type="noConversion"/>
  </si>
  <si>
    <t>Cassette 정보 설비로 Return ReplyCode = PASS</t>
  </si>
  <si>
    <t>Cassette 정보 설비로 Return ReplyCode = FAIL OR TIMEOUT (10초)</t>
  </si>
  <si>
    <t>※ Light Alarm 발생 및 Cassette 투입불가, 작업자 Cassette 배출</t>
  </si>
  <si>
    <t xml:space="preserve"> - Alarm 해지 후 10초 내 Cassette 제거하지 않을 시 Alarm 재발생 (반복)</t>
  </si>
  <si>
    <t>※ Cassette ID 데이터 삭제</t>
  </si>
  <si>
    <t>3) Cassette 내 Cell 전수 투입 시 / Unload 시작</t>
    <phoneticPr fontId="2" type="noConversion"/>
  </si>
  <si>
    <t xml:space="preserve"> - PORTID : LO0x</t>
    <phoneticPr fontId="2" type="noConversion"/>
  </si>
  <si>
    <t xml:space="preserve"> - JOBID : Cassette ID</t>
    <phoneticPr fontId="2" type="noConversion"/>
  </si>
  <si>
    <r>
      <t xml:space="preserve"> - JOB TYPE : EMPTY</t>
    </r>
    <r>
      <rPr>
        <b/>
        <sz val="9"/>
        <color rgb="FFFF0000"/>
        <rFont val="맑은 고딕"/>
        <family val="3"/>
        <charset val="129"/>
        <scheme val="minor"/>
      </rPr>
      <t xml:space="preserve"> (가안)</t>
    </r>
    <phoneticPr fontId="2" type="noConversion"/>
  </si>
  <si>
    <t>* Cassette 실물 Port 이재 완료시</t>
    <phoneticPr fontId="2" type="noConversion"/>
  </si>
  <si>
    <t xml:space="preserve"> - JOB TYPE : EMPTY</t>
    <phoneticPr fontId="2" type="noConversion"/>
  </si>
  <si>
    <t>3. Empty Cassette 준비</t>
    <phoneticPr fontId="2" type="noConversion"/>
  </si>
  <si>
    <r>
      <t xml:space="preserve"> - JOBID : </t>
    </r>
    <r>
      <rPr>
        <sz val="9"/>
        <rFont val="맑은 고딕"/>
        <family val="3"/>
        <charset val="129"/>
        <scheme val="minor"/>
      </rPr>
      <t>Cassette ID(Read Data)</t>
    </r>
    <phoneticPr fontId="2" type="noConversion"/>
  </si>
  <si>
    <t>Cassette ID Read NG</t>
  </si>
  <si>
    <t xml:space="preserve"> - PORTNO = US0x</t>
    <phoneticPr fontId="2" type="noConversion"/>
  </si>
  <si>
    <r>
      <t xml:space="preserve"> - Carrier Type = 81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>, 정상 구성)</t>
    </r>
    <phoneticPr fontId="2" type="noConversion"/>
  </si>
  <si>
    <r>
      <t xml:space="preserve"> - Carrier Type = 83 (Tray ID </t>
    </r>
    <r>
      <rPr>
        <b/>
        <sz val="9"/>
        <color rgb="FF0000FF"/>
        <rFont val="맑은 고딕"/>
        <family val="3"/>
        <charset val="129"/>
        <scheme val="minor"/>
      </rPr>
      <t>사용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b/>
        <sz val="9"/>
        <color theme="9" tint="-0.249977111117893"/>
        <rFont val="맑은 고딕"/>
        <family val="3"/>
        <charset val="129"/>
        <scheme val="minor"/>
      </rPr>
      <t>강제</t>
    </r>
    <r>
      <rPr>
        <sz val="9"/>
        <color theme="1"/>
        <rFont val="맑은 고딕"/>
        <family val="3"/>
        <charset val="129"/>
        <scheme val="minor"/>
      </rPr>
      <t xml:space="preserve"> 구성)</t>
    </r>
    <phoneticPr fontId="2" type="noConversion"/>
  </si>
  <si>
    <t>Cassette Cell Mapping - Abnormal</t>
    <phoneticPr fontId="2" type="noConversion"/>
  </si>
  <si>
    <t>2) Cassette에 Recipe의 Cell Qty보다 적게 적재 된 시점에 Cassette 구성을 요청한다.</t>
    <phoneticPr fontId="2" type="noConversion"/>
  </si>
  <si>
    <t>CEID=261 : Carrier Assign Request(UH01)</t>
    <phoneticPr fontId="2" type="noConversion"/>
  </si>
  <si>
    <r>
      <t xml:space="preserve"> - CarrierType = </t>
    </r>
    <r>
      <rPr>
        <sz val="9"/>
        <rFont val="맑은 고딕"/>
        <family val="3"/>
        <charset val="129"/>
        <scheme val="minor"/>
      </rPr>
      <t>83</t>
    </r>
    <r>
      <rPr>
        <b/>
        <sz val="9"/>
        <color rgb="FFFF0000"/>
        <rFont val="맑은 고딕"/>
        <family val="3"/>
        <charset val="129"/>
        <scheme val="minor"/>
      </rPr>
      <t xml:space="preserve"> (가안)</t>
    </r>
    <phoneticPr fontId="2" type="noConversion"/>
  </si>
  <si>
    <t>※ S6F11 CEID 261 Send 후 S3F115 수신 후 다음 동작</t>
    <phoneticPr fontId="2" type="noConversion"/>
  </si>
  <si>
    <t>Cassette 정보 설비로 Return ReplyCode = FAIL  (비정상 값이라도 연속 동작)</t>
  </si>
  <si>
    <t>Cassette Cell Mapping - Normal</t>
    <phoneticPr fontId="2" type="noConversion"/>
  </si>
  <si>
    <t>3) Cassette에 Recipe의 Cell Qty만큼 적재 된 시점에 Cassette 구성을 요청한다.</t>
    <phoneticPr fontId="2" type="noConversion"/>
  </si>
  <si>
    <t>Cell을 Cassette Assign 할 경우 Location 별 CellID 정보 표시와 관리가 되어야 한다.</t>
    <phoneticPr fontId="2" type="noConversion"/>
  </si>
  <si>
    <r>
      <t xml:space="preserve"> - CarrierType = </t>
    </r>
    <r>
      <rPr>
        <sz val="9"/>
        <rFont val="맑은 고딕"/>
        <family val="3"/>
        <charset val="129"/>
        <scheme val="minor"/>
      </rPr>
      <t>81</t>
    </r>
    <r>
      <rPr>
        <b/>
        <sz val="9"/>
        <color rgb="FFFF0000"/>
        <rFont val="맑은 고딕"/>
        <family val="3"/>
        <charset val="129"/>
        <scheme val="minor"/>
      </rPr>
      <t xml:space="preserve"> (가안)</t>
    </r>
    <phoneticPr fontId="2" type="noConversion"/>
  </si>
  <si>
    <t>6) Cassette / Cassette의 투입 작업을 종료 / Unload 시작</t>
  </si>
  <si>
    <t xml:space="preserve"> - JOB TYPE : BATCHCassette</t>
  </si>
  <si>
    <t>* Cassette / Cassette Unload 완료</t>
  </si>
  <si>
    <t>15.7 Carrier Process Report For Normal Process (Cell EQP - CST Loader)</t>
    <phoneticPr fontId="2" type="noConversion"/>
  </si>
  <si>
    <t>15.8 Carrier Process Report For Normal Process (Cell EQP - CST Unloader)</t>
    <phoneticPr fontId="2" type="noConversion"/>
  </si>
  <si>
    <t>Cell ICC 설비 Tracking 대응을 위한 '15.4 Carrier Process Report For Normal Process (Cell ICC Loader)' 추가</t>
  </si>
  <si>
    <t>Cell ICC 설비 Tracking 대응을 위한 '15.5 Carrier Process Report For Normal Process (Cell EQP - Tray Loader)' 추가</t>
  </si>
  <si>
    <t>Cell ICC 설비 Tracking 대응을 위한 '15.6 Carrier Process Report For Normal Process (Cell EQP - Tray Unloader)' 추가</t>
  </si>
  <si>
    <t>Cell ICC 설비 Tracking 대응을 위한 '15.7 Carrier Process Report For Normal Process (Cell EQP - CST Loader)' 추가</t>
  </si>
  <si>
    <t>Cell ICC 설비 Tracking 대응을 위한 '15.8 Carrier Process Report For Normal Process (Cell EQP - CST Unloader)' 추가</t>
  </si>
  <si>
    <t>불용 기능 '15.4 Carrier Process Command For Lamp' 삭제</t>
    <phoneticPr fontId="2" type="noConversion"/>
  </si>
  <si>
    <t>15.4 Carrier Process Report For Normal Process (Cell ICC Loader)</t>
    <phoneticPr fontId="2" type="noConversion"/>
  </si>
  <si>
    <t>15.5 Carrier Process Report For Normal Process (Cell EQP - Tray Loader)</t>
    <phoneticPr fontId="2" type="noConversion"/>
  </si>
  <si>
    <t>15.6 Carrier Process Report For Normal Process (Cell EQP - Tray Unloader)</t>
    <phoneticPr fontId="2" type="noConversion"/>
  </si>
  <si>
    <r>
      <t xml:space="preserve"> - INDEX : </t>
    </r>
    <r>
      <rPr>
        <b/>
        <sz val="10"/>
        <color rgb="FFFF0000"/>
        <rFont val="맑은 고딕"/>
        <family val="3"/>
        <charset val="129"/>
        <scheme val="minor"/>
      </rPr>
      <t xml:space="preserve">Stick No.(CCT,CAD), Null(SCT) </t>
    </r>
    <phoneticPr fontId="2" type="noConversion"/>
  </si>
  <si>
    <r>
      <t xml:space="preserve"> - INDEX : </t>
    </r>
    <r>
      <rPr>
        <b/>
        <sz val="10"/>
        <color rgb="FFFF0000"/>
        <rFont val="맑은 고딕"/>
        <family val="3"/>
        <charset val="129"/>
        <scheme val="minor"/>
      </rPr>
      <t xml:space="preserve">Stick No.(SCT, CCT), Null(CAD) </t>
    </r>
    <phoneticPr fontId="2" type="noConversion"/>
  </si>
  <si>
    <t>* 화면에 Display된 여러 개의 OP Call들이 한번에 Confirm 되어야 함</t>
    <phoneticPr fontId="2" type="noConversion"/>
  </si>
  <si>
    <t>O</t>
  </si>
  <si>
    <t>VISION PC 시간 동기화 안됨</t>
  </si>
  <si>
    <t>FUNCTION</t>
  </si>
  <si>
    <t>CEID : 110</t>
  </si>
  <si>
    <t>설비명 D_LAMI AUTOMATIVE (AP SYSTEMS)</t>
  </si>
  <si>
    <t>화면에 RESERVED지워야됨</t>
  </si>
  <si>
    <t xml:space="preserve"> - CARRIERTYPE = 11</t>
  </si>
  <si>
    <t>AP SYSTEMS</t>
  </si>
  <si>
    <t>Dcoll (DV) Data 정합성 확인하여야 함 → APC Parameter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</si>
</sst>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'&quot;yy\ mm\/dd"/>
    <numFmt numFmtId="177" formatCode="0.0%"/>
    <numFmt numFmtId="178" formatCode="mm&quot;월&quot;\ dd&quot;일&quot;"/>
  </numFmts>
  <fonts count="6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4" tint="-0.249977111117893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"/>
      <color theme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b/>
      <sz val="9"/>
      <color theme="1"/>
      <name val="맑은 고딕"/>
      <family val="2"/>
      <scheme val="minor"/>
    </font>
    <font>
      <sz val="9"/>
      <color rgb="FF00B050"/>
      <name val="맑은 고딕"/>
      <family val="3"/>
      <charset val="129"/>
      <scheme val="minor"/>
    </font>
    <font>
      <b/>
      <sz val="9"/>
      <color rgb="FF00B050"/>
      <name val="맑은 고딕"/>
      <family val="3"/>
      <charset val="129"/>
      <scheme val="minor"/>
    </font>
    <font>
      <sz val="11"/>
      <color indexed="8"/>
      <name val="맑은 고딕"/>
      <family val="3"/>
    </font>
    <font>
      <sz val="9"/>
      <color rgb="FFFF0000"/>
      <name val="맑은 고딕"/>
      <family val="2"/>
      <scheme val="minor"/>
    </font>
    <font>
      <sz val="9"/>
      <color rgb="FF0000FF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rgb="FF0000FF"/>
      <name val="맑은 고딕"/>
      <family val="2"/>
      <scheme val="minor"/>
    </font>
    <font>
      <b/>
      <sz val="9"/>
      <name val="맑은 고딕"/>
      <family val="2"/>
      <scheme val="minor"/>
    </font>
    <font>
      <b/>
      <sz val="9"/>
      <color rgb="FFFF0000"/>
      <name val="맑은 고딕"/>
      <family val="2"/>
      <scheme val="minor"/>
    </font>
    <font>
      <sz val="9"/>
      <name val="맑은 고딕"/>
      <family val="2"/>
      <scheme val="minor"/>
    </font>
    <font>
      <b/>
      <sz val="12"/>
      <color rgb="FFFFFF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  <font>
      <sz val="9"/>
      <color rgb="FF0000CC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b/>
      <sz val="14"/>
      <color rgb="FF0000CC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Wingdings"/>
      <charset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9"/>
      <color rgb="FF0000FF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4" tint="-0.24997711111789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4EB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6365C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</fills>
  <borders count="104">
    <border>
      <left/>
      <right/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/>
      <right/>
      <top style="thick">
        <color theme="4" tint="-0.24994659260841701"/>
      </top>
      <bottom/>
      <diagonal/>
    </border>
    <border>
      <left/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/>
      <top/>
      <bottom/>
      <diagonal/>
    </border>
    <border>
      <left/>
      <right style="thick">
        <color theme="4" tint="-0.24994659260841701"/>
      </right>
      <top/>
      <bottom/>
      <diagonal/>
    </border>
    <border>
      <left style="thick">
        <color theme="4" tint="-0.24994659260841701"/>
      </left>
      <right/>
      <top/>
      <bottom style="thick">
        <color theme="4" tint="-0.24994659260841701"/>
      </bottom>
      <diagonal/>
    </border>
    <border>
      <left/>
      <right/>
      <top/>
      <bottom style="thick">
        <color theme="4" tint="-0.24994659260841701"/>
      </bottom>
      <diagonal/>
    </border>
    <border>
      <left/>
      <right style="thick">
        <color theme="4" tint="-0.24994659260841701"/>
      </right>
      <top/>
      <bottom style="thick">
        <color theme="4" tint="-0.24994659260841701"/>
      </bottom>
      <diagonal/>
    </border>
    <border>
      <left style="medium">
        <color theme="4" tint="-0.24994659260841701"/>
      </left>
      <right style="hair">
        <color theme="4" tint="-0.24994659260841701"/>
      </right>
      <top style="medium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hair">
        <color theme="4" tint="-0.24994659260841701"/>
      </bottom>
      <diagonal/>
    </border>
    <border>
      <left style="medium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medium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medium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medium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medium">
        <color theme="4" tint="-0.24994659260841701"/>
      </bottom>
      <diagonal/>
    </border>
    <border>
      <left style="hair">
        <color theme="4" tint="-0.24994659260841701"/>
      </left>
      <right style="medium">
        <color theme="4" tint="-0.24994659260841701"/>
      </right>
      <top style="hair">
        <color theme="4" tint="-0.24994659260841701"/>
      </top>
      <bottom style="medium">
        <color theme="4" tint="-0.24994659260841701"/>
      </bottom>
      <diagonal/>
    </border>
    <border>
      <left/>
      <right style="hair">
        <color theme="4" tint="-0.24994659260841701"/>
      </right>
      <top style="medium">
        <color theme="4" tint="-0.24994659260841701"/>
      </top>
      <bottom style="hair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4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 style="thin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/>
      <diagonal/>
    </border>
    <border>
      <left/>
      <right/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/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-0.24994659260841701"/>
      </left>
      <right style="medium">
        <color theme="4" tint="-0.24994659260841701"/>
      </right>
      <top/>
      <bottom/>
      <diagonal/>
    </border>
    <border>
      <left style="thin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</borders>
  <cellStyleXfs count="5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30" fillId="0" borderId="0">
      <alignment vertical="center"/>
    </xf>
  </cellStyleXfs>
  <cellXfs count="4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4" borderId="31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9" fillId="4" borderId="32" xfId="0" applyFont="1" applyFill="1" applyBorder="1" applyAlignment="1">
      <alignment horizontal="right" vertical="center"/>
    </xf>
    <xf numFmtId="0" fontId="5" fillId="3" borderId="34" xfId="0" applyFont="1" applyFill="1" applyBorder="1">
      <alignment vertical="center"/>
    </xf>
    <xf numFmtId="0" fontId="5" fillId="0" borderId="34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right" vertical="center"/>
    </xf>
    <xf numFmtId="0" fontId="9" fillId="4" borderId="35" xfId="0" applyFont="1" applyFill="1" applyBorder="1" applyAlignment="1">
      <alignment horizontal="center" vertical="center"/>
    </xf>
    <xf numFmtId="0" fontId="5" fillId="3" borderId="33" xfId="0" applyFont="1" applyFill="1" applyBorder="1">
      <alignment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6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20" fillId="0" borderId="56" xfId="1" applyFont="1" applyBorder="1" applyAlignment="1" applyProtection="1">
      <alignment vertical="center"/>
    </xf>
    <xf numFmtId="0" fontId="20" fillId="0" borderId="57" xfId="1" applyFont="1" applyBorder="1" applyAlignment="1" applyProtection="1">
      <alignment vertical="center"/>
    </xf>
    <xf numFmtId="0" fontId="5" fillId="0" borderId="32" xfId="0" applyFont="1" applyBorder="1" applyAlignment="1">
      <alignment horizontal="left" vertical="center"/>
    </xf>
    <xf numFmtId="0" fontId="15" fillId="5" borderId="49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0" fontId="5" fillId="0" borderId="22" xfId="0" applyNumberFormat="1" applyFont="1" applyBorder="1" applyAlignment="1">
      <alignment horizontal="center" vertical="center"/>
    </xf>
    <xf numFmtId="10" fontId="5" fillId="0" borderId="25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6" borderId="57" xfId="0" applyFont="1" applyFill="1" applyBorder="1">
      <alignment vertical="center"/>
    </xf>
    <xf numFmtId="0" fontId="6" fillId="6" borderId="57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55" xfId="0" applyFont="1" applyFill="1" applyBorder="1">
      <alignment vertical="center"/>
    </xf>
    <xf numFmtId="0" fontId="6" fillId="6" borderId="55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6" fillId="5" borderId="71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6" fillId="5" borderId="4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0" fontId="5" fillId="0" borderId="42" xfId="0" applyNumberFormat="1" applyFont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10" fontId="5" fillId="0" borderId="45" xfId="0" applyNumberFormat="1" applyFont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9" fontId="15" fillId="5" borderId="45" xfId="0" applyNumberFormat="1" applyFont="1" applyFill="1" applyBorder="1" applyAlignment="1">
      <alignment horizontal="center" vertical="center"/>
    </xf>
    <xf numFmtId="9" fontId="16" fillId="0" borderId="39" xfId="0" applyNumberFormat="1" applyFont="1" applyBorder="1" applyAlignment="1">
      <alignment horizontal="center" vertical="center"/>
    </xf>
    <xf numFmtId="9" fontId="16" fillId="0" borderId="42" xfId="0" applyNumberFormat="1" applyFont="1" applyBorder="1" applyAlignment="1">
      <alignment horizontal="center" vertical="center"/>
    </xf>
    <xf numFmtId="9" fontId="6" fillId="6" borderId="42" xfId="0" applyNumberFormat="1" applyFont="1" applyFill="1" applyBorder="1" applyAlignment="1">
      <alignment horizontal="center" vertical="center"/>
    </xf>
    <xf numFmtId="9" fontId="6" fillId="6" borderId="45" xfId="0" applyNumberFormat="1" applyFont="1" applyFill="1" applyBorder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6" fillId="6" borderId="63" xfId="0" applyFont="1" applyFill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9" fontId="16" fillId="0" borderId="80" xfId="0" applyNumberFormat="1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9" fontId="6" fillId="0" borderId="42" xfId="0" applyNumberFormat="1" applyFont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5" borderId="49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3" borderId="79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 vertical="center"/>
    </xf>
    <xf numFmtId="9" fontId="4" fillId="5" borderId="45" xfId="2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6" fillId="5" borderId="74" xfId="0" applyFont="1" applyFill="1" applyBorder="1" applyAlignment="1">
      <alignment horizontal="center" vertical="center"/>
    </xf>
    <xf numFmtId="0" fontId="6" fillId="5" borderId="79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77" fontId="4" fillId="3" borderId="80" xfId="2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23" fillId="2" borderId="8" xfId="0" applyFont="1" applyFill="1" applyBorder="1" applyAlignment="1">
      <alignment horizontal="right" vertical="center"/>
    </xf>
    <xf numFmtId="0" fontId="16" fillId="0" borderId="58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178" fontId="16" fillId="0" borderId="58" xfId="0" applyNumberFormat="1" applyFont="1" applyBorder="1" applyAlignment="1">
      <alignment horizontal="center" vertical="center"/>
    </xf>
    <xf numFmtId="178" fontId="16" fillId="0" borderId="41" xfId="0" applyNumberFormat="1" applyFont="1" applyBorder="1" applyAlignment="1">
      <alignment horizontal="center" vertical="center"/>
    </xf>
    <xf numFmtId="177" fontId="24" fillId="3" borderId="79" xfId="2" applyNumberFormat="1" applyFont="1" applyFill="1" applyBorder="1" applyAlignment="1">
      <alignment horizontal="center" vertical="center"/>
    </xf>
    <xf numFmtId="0" fontId="6" fillId="5" borderId="8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9" fontId="5" fillId="0" borderId="42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9" fontId="5" fillId="0" borderId="47" xfId="0" applyNumberFormat="1" applyFont="1" applyBorder="1" applyAlignment="1">
      <alignment horizontal="center" vertical="center"/>
    </xf>
    <xf numFmtId="0" fontId="2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5" fillId="3" borderId="34" xfId="0" quotePrefix="1" applyFont="1" applyFill="1" applyBorder="1">
      <alignment vertical="center"/>
    </xf>
    <xf numFmtId="0" fontId="5" fillId="0" borderId="0" xfId="0" quotePrefix="1" applyFont="1">
      <alignment vertical="center"/>
    </xf>
    <xf numFmtId="0" fontId="10" fillId="10" borderId="31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12" fillId="10" borderId="32" xfId="0" applyFont="1" applyFill="1" applyBorder="1" applyAlignment="1">
      <alignment horizontal="right" vertical="center"/>
    </xf>
    <xf numFmtId="0" fontId="5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5" fillId="10" borderId="32" xfId="0" applyFont="1" applyFill="1" applyBorder="1" applyAlignment="1">
      <alignment horizontal="left" vertical="center"/>
    </xf>
    <xf numFmtId="0" fontId="6" fillId="10" borderId="0" xfId="0" applyFont="1" applyFill="1">
      <alignment vertical="center"/>
    </xf>
    <xf numFmtId="0" fontId="10" fillId="10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right" vertical="center"/>
    </xf>
    <xf numFmtId="0" fontId="6" fillId="10" borderId="0" xfId="0" applyFont="1" applyFill="1" applyAlignment="1">
      <alignment vertical="center" wrapText="1"/>
    </xf>
    <xf numFmtId="0" fontId="12" fillId="0" borderId="0" xfId="0" applyFont="1">
      <alignment vertical="center"/>
    </xf>
    <xf numFmtId="14" fontId="16" fillId="0" borderId="58" xfId="0" applyNumberFormat="1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33" fillId="0" borderId="0" xfId="0" applyFont="1">
      <alignment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27" fillId="10" borderId="0" xfId="0" applyFont="1" applyFill="1">
      <alignment vertical="center"/>
    </xf>
    <xf numFmtId="0" fontId="33" fillId="10" borderId="0" xfId="0" applyFont="1" applyFill="1">
      <alignment vertical="center"/>
    </xf>
    <xf numFmtId="0" fontId="37" fillId="0" borderId="0" xfId="0" applyFont="1">
      <alignment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49" fontId="40" fillId="12" borderId="93" xfId="0" applyNumberFormat="1" applyFont="1" applyFill="1" applyBorder="1" applyAlignment="1">
      <alignment horizontal="center" vertical="center"/>
    </xf>
    <xf numFmtId="0" fontId="40" fillId="12" borderId="69" xfId="0" applyFont="1" applyFill="1" applyBorder="1" applyAlignment="1">
      <alignment horizontal="center" vertical="center"/>
    </xf>
    <xf numFmtId="0" fontId="39" fillId="0" borderId="95" xfId="0" applyFont="1" applyBorder="1" applyAlignment="1">
      <alignment horizontal="center" vertical="center" wrapText="1"/>
    </xf>
    <xf numFmtId="0" fontId="39" fillId="0" borderId="95" xfId="0" applyFont="1" applyBorder="1" applyAlignment="1">
      <alignment horizontal="left" vertical="center"/>
    </xf>
    <xf numFmtId="0" fontId="39" fillId="0" borderId="95" xfId="0" applyFont="1" applyBorder="1" applyAlignment="1">
      <alignment horizontal="center" vertical="center"/>
    </xf>
    <xf numFmtId="0" fontId="39" fillId="0" borderId="95" xfId="0" applyFont="1" applyBorder="1" applyAlignment="1">
      <alignment horizontal="left" vertical="center" wrapText="1"/>
    </xf>
    <xf numFmtId="49" fontId="39" fillId="0" borderId="91" xfId="0" applyNumberFormat="1" applyFont="1" applyBorder="1" applyAlignment="1">
      <alignment horizontal="center" vertical="center"/>
    </xf>
    <xf numFmtId="0" fontId="39" fillId="0" borderId="95" xfId="0" applyFont="1" applyBorder="1">
      <alignment vertical="center"/>
    </xf>
    <xf numFmtId="0" fontId="39" fillId="0" borderId="95" xfId="0" applyFont="1" applyBorder="1" applyAlignment="1">
      <alignment vertical="center" wrapText="1"/>
    </xf>
    <xf numFmtId="0" fontId="0" fillId="10" borderId="0" xfId="0" applyFill="1">
      <alignment vertical="center"/>
    </xf>
    <xf numFmtId="0" fontId="20" fillId="0" borderId="0" xfId="1" applyFont="1" applyAlignment="1" applyProtection="1">
      <alignment vertical="center"/>
    </xf>
    <xf numFmtId="0" fontId="19" fillId="0" borderId="0" xfId="1" applyAlignment="1" applyProtection="1">
      <alignment horizontal="left" vertical="center"/>
    </xf>
    <xf numFmtId="0" fontId="7" fillId="0" borderId="0" xfId="0" applyFont="1" applyAlignment="1">
      <alignment vertical="center" wrapText="1"/>
    </xf>
    <xf numFmtId="14" fontId="16" fillId="0" borderId="41" xfId="0" applyNumberFormat="1" applyFont="1" applyBorder="1" applyAlignment="1">
      <alignment horizontal="center" vertical="center"/>
    </xf>
    <xf numFmtId="0" fontId="5" fillId="13" borderId="0" xfId="0" applyFont="1" applyFill="1">
      <alignment vertical="center"/>
    </xf>
    <xf numFmtId="0" fontId="5" fillId="13" borderId="32" xfId="0" applyFont="1" applyFill="1" applyBorder="1" applyAlignment="1">
      <alignment horizontal="left" vertical="center"/>
    </xf>
    <xf numFmtId="0" fontId="6" fillId="5" borderId="81" xfId="0" applyFont="1" applyFill="1" applyBorder="1" applyAlignment="1">
      <alignment horizontal="center" vertical="center"/>
    </xf>
    <xf numFmtId="178" fontId="16" fillId="0" borderId="78" xfId="0" applyNumberFormat="1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6" fillId="0" borderId="9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99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178" fontId="16" fillId="0" borderId="100" xfId="0" applyNumberFormat="1" applyFont="1" applyBorder="1" applyAlignment="1">
      <alignment horizontal="left" vertical="center"/>
    </xf>
    <xf numFmtId="0" fontId="16" fillId="0" borderId="5" xfId="0" applyFont="1" applyBorder="1">
      <alignment vertical="center"/>
    </xf>
    <xf numFmtId="0" fontId="6" fillId="13" borderId="0" xfId="0" applyFont="1" applyFill="1" applyAlignment="1">
      <alignment horizontal="center" vertical="center"/>
    </xf>
    <xf numFmtId="14" fontId="16" fillId="13" borderId="41" xfId="0" applyNumberFormat="1" applyFont="1" applyFill="1" applyBorder="1" applyAlignment="1">
      <alignment horizontal="center" vertical="center"/>
    </xf>
    <xf numFmtId="0" fontId="16" fillId="13" borderId="41" xfId="0" applyFont="1" applyFill="1" applyBorder="1" applyAlignment="1">
      <alignment horizontal="left" vertical="center"/>
    </xf>
    <xf numFmtId="0" fontId="16" fillId="13" borderId="41" xfId="0" applyFont="1" applyFill="1" applyBorder="1" applyAlignment="1">
      <alignment horizontal="center" vertical="center"/>
    </xf>
    <xf numFmtId="0" fontId="16" fillId="0" borderId="41" xfId="0" quotePrefix="1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6" fillId="13" borderId="42" xfId="0" applyFont="1" applyFill="1" applyBorder="1" applyAlignment="1">
      <alignment horizontal="center" vertical="center"/>
    </xf>
    <xf numFmtId="0" fontId="5" fillId="0" borderId="31" xfId="0" applyFont="1" applyBorder="1">
      <alignment vertical="center"/>
    </xf>
    <xf numFmtId="0" fontId="5" fillId="1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16" fillId="0" borderId="41" xfId="0" quotePrefix="1" applyFont="1" applyBorder="1" applyAlignment="1">
      <alignment horizontal="center" vertical="center"/>
    </xf>
    <xf numFmtId="0" fontId="11" fillId="13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right" vertical="center"/>
    </xf>
    <xf numFmtId="0" fontId="5" fillId="13" borderId="0" xfId="0" applyFont="1" applyFill="1" applyAlignment="1">
      <alignment horizontal="left" vertical="center"/>
    </xf>
    <xf numFmtId="14" fontId="16" fillId="0" borderId="84" xfId="0" applyNumberFormat="1" applyFont="1" applyBorder="1" applyAlignment="1">
      <alignment horizontal="center" vertical="center"/>
    </xf>
    <xf numFmtId="0" fontId="16" fillId="0" borderId="84" xfId="0" applyFont="1" applyBorder="1" applyAlignment="1">
      <alignment horizontal="left" vertical="center"/>
    </xf>
    <xf numFmtId="0" fontId="16" fillId="0" borderId="84" xfId="0" quotePrefix="1" applyFont="1" applyBorder="1" applyAlignment="1">
      <alignment horizontal="center"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24" fillId="0" borderId="0" xfId="0" applyFont="1">
      <alignment vertical="center"/>
    </xf>
    <xf numFmtId="0" fontId="0" fillId="0" borderId="0" xfId="0" applyAlignment="1">
      <alignment vertical="center" wrapText="1"/>
    </xf>
    <xf numFmtId="0" fontId="16" fillId="0" borderId="84" xfId="0" quotePrefix="1" applyFont="1" applyBorder="1" applyAlignment="1">
      <alignment horizontal="left" vertical="center"/>
    </xf>
    <xf numFmtId="0" fontId="16" fillId="0" borderId="83" xfId="0" applyFont="1" applyBorder="1" applyAlignment="1">
      <alignment horizontal="center" vertical="center"/>
    </xf>
    <xf numFmtId="0" fontId="16" fillId="13" borderId="83" xfId="0" applyFont="1" applyFill="1" applyBorder="1" applyAlignment="1">
      <alignment horizontal="center" vertical="center"/>
    </xf>
    <xf numFmtId="14" fontId="16" fillId="13" borderId="84" xfId="0" applyNumberFormat="1" applyFont="1" applyFill="1" applyBorder="1" applyAlignment="1">
      <alignment horizontal="center" vertical="center"/>
    </xf>
    <xf numFmtId="0" fontId="16" fillId="13" borderId="84" xfId="0" applyFont="1" applyFill="1" applyBorder="1" applyAlignment="1">
      <alignment horizontal="left" vertical="center"/>
    </xf>
    <xf numFmtId="0" fontId="16" fillId="13" borderId="84" xfId="0" quotePrefix="1" applyFont="1" applyFill="1" applyBorder="1" applyAlignment="1">
      <alignment horizontal="center" vertical="center"/>
    </xf>
    <xf numFmtId="0" fontId="16" fillId="13" borderId="84" xfId="0" quotePrefix="1" applyFont="1" applyFill="1" applyBorder="1" applyAlignment="1">
      <alignment horizontal="left" vertical="center"/>
    </xf>
    <xf numFmtId="0" fontId="16" fillId="0" borderId="85" xfId="0" applyFont="1" applyBorder="1" applyAlignment="1">
      <alignment horizontal="center" vertical="center"/>
    </xf>
    <xf numFmtId="0" fontId="7" fillId="13" borderId="0" xfId="0" applyFont="1" applyFill="1" applyAlignment="1">
      <alignment horizontal="left" vertical="center" wrapText="1"/>
    </xf>
    <xf numFmtId="0" fontId="4" fillId="0" borderId="93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3" xfId="0" applyBorder="1" applyAlignment="1">
      <alignment horizontal="left" vertical="center"/>
    </xf>
    <xf numFmtId="0" fontId="8" fillId="0" borderId="7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20" fillId="0" borderId="0" xfId="1" quotePrefix="1" applyNumberFormat="1" applyFont="1" applyAlignment="1" applyProtection="1">
      <alignment horizontal="center" vertical="center"/>
    </xf>
    <xf numFmtId="0" fontId="44" fillId="0" borderId="0" xfId="0" applyFont="1" applyAlignment="1">
      <alignment vertical="center" wrapText="1"/>
    </xf>
    <xf numFmtId="0" fontId="44" fillId="0" borderId="0" xfId="0" applyFont="1">
      <alignment vertical="center"/>
    </xf>
    <xf numFmtId="0" fontId="45" fillId="0" borderId="32" xfId="0" applyFont="1" applyBorder="1" applyAlignment="1">
      <alignment horizontal="left" vertical="center"/>
    </xf>
    <xf numFmtId="0" fontId="10" fillId="14" borderId="31" xfId="0" applyFont="1" applyFill="1" applyBorder="1" applyAlignment="1">
      <alignment horizontal="left" vertical="center"/>
    </xf>
    <xf numFmtId="0" fontId="6" fillId="14" borderId="0" xfId="0" applyFont="1" applyFill="1" applyAlignment="1">
      <alignment horizontal="center" vertical="center"/>
    </xf>
    <xf numFmtId="0" fontId="12" fillId="14" borderId="32" xfId="0" applyFont="1" applyFill="1" applyBorder="1" applyAlignment="1">
      <alignment horizontal="right" vertical="center"/>
    </xf>
    <xf numFmtId="0" fontId="5" fillId="14" borderId="0" xfId="0" applyFont="1" applyFill="1">
      <alignment vertical="center"/>
    </xf>
    <xf numFmtId="0" fontId="5" fillId="14" borderId="32" xfId="0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8" fillId="13" borderId="0" xfId="0" applyFont="1" applyFill="1">
      <alignment vertical="center"/>
    </xf>
    <xf numFmtId="0" fontId="0" fillId="13" borderId="0" xfId="0" applyFill="1">
      <alignment vertical="center"/>
    </xf>
    <xf numFmtId="0" fontId="4" fillId="13" borderId="0" xfId="0" applyFont="1" applyFill="1">
      <alignment vertical="center"/>
    </xf>
    <xf numFmtId="20" fontId="0" fillId="13" borderId="0" xfId="0" applyNumberFormat="1" applyFill="1">
      <alignment vertical="center"/>
    </xf>
    <xf numFmtId="0" fontId="3" fillId="13" borderId="0" xfId="0" applyFont="1" applyFill="1">
      <alignment vertical="center"/>
    </xf>
    <xf numFmtId="0" fontId="3" fillId="13" borderId="0" xfId="0" applyFont="1" applyFill="1" applyAlignment="1">
      <alignment horizontal="center" vertical="center"/>
    </xf>
    <xf numFmtId="0" fontId="23" fillId="0" borderId="0" xfId="0" applyFont="1" applyAlignment="1">
      <alignment horizontal="left" vertical="center" readingOrder="1"/>
    </xf>
    <xf numFmtId="0" fontId="50" fillId="0" borderId="0" xfId="0" applyFont="1">
      <alignment vertical="center"/>
    </xf>
    <xf numFmtId="0" fontId="39" fillId="0" borderId="0" xfId="0" applyFont="1" applyAlignment="1">
      <alignment horizontal="left" vertical="center" readingOrder="1"/>
    </xf>
    <xf numFmtId="0" fontId="51" fillId="0" borderId="0" xfId="0" applyFont="1" applyAlignment="1">
      <alignment horizontal="left" vertical="center" readingOrder="1"/>
    </xf>
    <xf numFmtId="0" fontId="49" fillId="0" borderId="0" xfId="0" applyFont="1">
      <alignment vertical="center"/>
    </xf>
    <xf numFmtId="0" fontId="24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5" fillId="14" borderId="0" xfId="0" applyFont="1" applyFill="1" applyAlignment="1">
      <alignment vertical="center" wrapText="1"/>
    </xf>
    <xf numFmtId="0" fontId="53" fillId="13" borderId="0" xfId="0" applyFont="1" applyFill="1">
      <alignment vertical="center"/>
    </xf>
    <xf numFmtId="0" fontId="54" fillId="13" borderId="0" xfId="0" applyFont="1" applyFill="1" applyAlignment="1">
      <alignment horizontal="center" vertical="center"/>
    </xf>
    <xf numFmtId="0" fontId="58" fillId="13" borderId="0" xfId="0" applyFont="1" applyFill="1">
      <alignment vertical="center"/>
    </xf>
    <xf numFmtId="0" fontId="54" fillId="13" borderId="0" xfId="0" applyFont="1" applyFill="1">
      <alignment vertical="center"/>
    </xf>
    <xf numFmtId="0" fontId="54" fillId="13" borderId="0" xfId="0" applyFont="1" applyFill="1" applyAlignment="1">
      <alignment horizontal="left" vertical="center" indent="1"/>
    </xf>
    <xf numFmtId="0" fontId="57" fillId="16" borderId="102" xfId="0" applyFont="1" applyFill="1" applyBorder="1" applyAlignment="1">
      <alignment horizontal="center" vertical="center"/>
    </xf>
    <xf numFmtId="0" fontId="56" fillId="15" borderId="101" xfId="0" applyFont="1" applyFill="1" applyBorder="1" applyAlignment="1">
      <alignment horizontal="center" vertical="center"/>
    </xf>
    <xf numFmtId="0" fontId="53" fillId="13" borderId="69" xfId="0" quotePrefix="1" applyFont="1" applyFill="1" applyBorder="1" applyAlignment="1">
      <alignment horizontal="center" vertical="center"/>
    </xf>
    <xf numFmtId="0" fontId="55" fillId="15" borderId="93" xfId="0" applyFont="1" applyFill="1" applyBorder="1" applyAlignment="1">
      <alignment horizontal="center" vertical="center"/>
    </xf>
    <xf numFmtId="0" fontId="55" fillId="15" borderId="67" xfId="0" applyFont="1" applyFill="1" applyBorder="1" applyAlignment="1">
      <alignment horizontal="center" vertical="center"/>
    </xf>
    <xf numFmtId="0" fontId="55" fillId="15" borderId="69" xfId="0" applyFont="1" applyFill="1" applyBorder="1" applyAlignment="1">
      <alignment horizontal="center" vertical="center"/>
    </xf>
    <xf numFmtId="0" fontId="57" fillId="16" borderId="67" xfId="0" applyFont="1" applyFill="1" applyBorder="1" applyAlignment="1">
      <alignment horizontal="center" vertical="center"/>
    </xf>
    <xf numFmtId="0" fontId="61" fillId="13" borderId="67" xfId="0" applyFont="1" applyFill="1" applyBorder="1" applyAlignment="1">
      <alignment horizontal="center" vertical="center"/>
    </xf>
    <xf numFmtId="0" fontId="53" fillId="13" borderId="102" xfId="0" applyFont="1" applyFill="1" applyBorder="1" applyAlignment="1">
      <alignment horizontal="center" vertical="center"/>
    </xf>
    <xf numFmtId="0" fontId="53" fillId="13" borderId="10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0" fillId="0" borderId="93" xfId="0" applyBorder="1" applyAlignment="1">
      <alignment horizontal="left" vertical="top"/>
    </xf>
    <xf numFmtId="0" fontId="4" fillId="0" borderId="93" xfId="0" applyFont="1" applyBorder="1" applyAlignment="1">
      <alignment horizontal="center" vertical="top"/>
    </xf>
    <xf numFmtId="0" fontId="7" fillId="14" borderId="0" xfId="0" applyFont="1" applyFill="1">
      <alignment vertical="center"/>
    </xf>
    <xf numFmtId="0" fontId="62" fillId="0" borderId="0" xfId="0" applyFont="1" applyAlignment="1">
      <alignment horizontal="left" vertical="center"/>
    </xf>
    <xf numFmtId="0" fontId="60" fillId="0" borderId="57" xfId="1" applyFont="1" applyBorder="1" applyAlignment="1" applyProtection="1">
      <alignment vertical="center"/>
    </xf>
    <xf numFmtId="0" fontId="16" fillId="0" borderId="84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 readingOrder="1"/>
    </xf>
    <xf numFmtId="0" fontId="5" fillId="18" borderId="0" xfId="0" applyFont="1" applyFill="1">
      <alignment vertical="center"/>
    </xf>
    <xf numFmtId="0" fontId="16" fillId="0" borderId="44" xfId="0" applyFont="1" applyBorder="1" applyAlignment="1">
      <alignment horizontal="left" vertical="center"/>
    </xf>
    <xf numFmtId="0" fontId="5" fillId="9" borderId="34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5" borderId="79" xfId="0" applyFont="1" applyFill="1" applyBorder="1" applyAlignment="1">
      <alignment horizontal="center" vertical="center" wrapText="1"/>
    </xf>
    <xf numFmtId="178" fontId="16" fillId="0" borderId="41" xfId="0" applyNumberFormat="1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5" fillId="9" borderId="34" xfId="0" applyFont="1" applyFill="1" applyBorder="1">
      <alignment vertical="center"/>
    </xf>
    <xf numFmtId="0" fontId="36" fillId="14" borderId="0" xfId="0" applyFont="1" applyFill="1">
      <alignment vertical="center"/>
    </xf>
    <xf numFmtId="0" fontId="36" fillId="0" borderId="0" xfId="0" applyFont="1">
      <alignment vertical="center"/>
    </xf>
    <xf numFmtId="0" fontId="3" fillId="13" borderId="58" xfId="0" applyFont="1" applyFill="1" applyBorder="1" applyAlignment="1">
      <alignment horizontal="center" vertical="center"/>
    </xf>
    <xf numFmtId="0" fontId="3" fillId="13" borderId="46" xfId="0" applyFont="1" applyFill="1" applyBorder="1" applyAlignment="1">
      <alignment horizontal="center" vertical="center"/>
    </xf>
    <xf numFmtId="9" fontId="3" fillId="13" borderId="58" xfId="2" applyFont="1" applyFill="1" applyBorder="1" applyAlignment="1">
      <alignment horizontal="center" vertical="center"/>
    </xf>
    <xf numFmtId="0" fontId="3" fillId="13" borderId="66" xfId="0" applyFont="1" applyFill="1" applyBorder="1" applyAlignment="1">
      <alignment horizontal="center" vertical="center"/>
    </xf>
    <xf numFmtId="9" fontId="3" fillId="13" borderId="47" xfId="2" applyFont="1" applyFill="1" applyBorder="1" applyAlignment="1">
      <alignment horizontal="center" vertical="center"/>
    </xf>
    <xf numFmtId="0" fontId="3" fillId="13" borderId="41" xfId="0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9" fontId="3" fillId="13" borderId="41" xfId="2" applyFont="1" applyFill="1" applyBorder="1" applyAlignment="1">
      <alignment horizontal="center" vertical="center"/>
    </xf>
    <xf numFmtId="0" fontId="3" fillId="13" borderId="63" xfId="0" applyFont="1" applyFill="1" applyBorder="1" applyAlignment="1">
      <alignment horizontal="center" vertical="center"/>
    </xf>
    <xf numFmtId="9" fontId="3" fillId="13" borderId="42" xfId="2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/>
    </xf>
    <xf numFmtId="9" fontId="1" fillId="13" borderId="41" xfId="2" applyFont="1" applyFill="1" applyBorder="1" applyAlignment="1">
      <alignment horizontal="center" vertical="center"/>
    </xf>
    <xf numFmtId="0" fontId="1" fillId="13" borderId="63" xfId="0" applyFont="1" applyFill="1" applyBorder="1" applyAlignment="1">
      <alignment horizontal="center" vertical="center"/>
    </xf>
    <xf numFmtId="9" fontId="1" fillId="13" borderId="42" xfId="2" applyFont="1" applyFill="1" applyBorder="1" applyAlignment="1">
      <alignment horizontal="center" vertical="center"/>
    </xf>
    <xf numFmtId="0" fontId="3" fillId="13" borderId="84" xfId="0" applyFont="1" applyFill="1" applyBorder="1" applyAlignment="1">
      <alignment horizontal="center" vertical="center"/>
    </xf>
    <xf numFmtId="0" fontId="3" fillId="13" borderId="83" xfId="0" applyFont="1" applyFill="1" applyBorder="1" applyAlignment="1">
      <alignment horizontal="center" vertical="center"/>
    </xf>
    <xf numFmtId="9" fontId="3" fillId="13" borderId="84" xfId="2" applyFont="1" applyFill="1" applyBorder="1" applyAlignment="1">
      <alignment horizontal="center" vertical="center"/>
    </xf>
    <xf numFmtId="0" fontId="3" fillId="13" borderId="65" xfId="0" applyFont="1" applyFill="1" applyBorder="1" applyAlignment="1">
      <alignment horizontal="center" vertical="center"/>
    </xf>
    <xf numFmtId="9" fontId="3" fillId="13" borderId="85" xfId="2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82" xfId="0" applyFont="1" applyFill="1" applyBorder="1" applyAlignment="1">
      <alignment horizontal="center" vertical="center"/>
    </xf>
    <xf numFmtId="0" fontId="4" fillId="5" borderId="72" xfId="0" applyFont="1" applyFill="1" applyBorder="1" applyAlignment="1">
      <alignment horizontal="center" vertical="center" wrapText="1"/>
    </xf>
    <xf numFmtId="0" fontId="4" fillId="5" borderId="86" xfId="0" applyFont="1" applyFill="1" applyBorder="1" applyAlignment="1">
      <alignment horizontal="center" vertical="center"/>
    </xf>
    <xf numFmtId="0" fontId="4" fillId="5" borderId="87" xfId="0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left" vertical="center"/>
    </xf>
    <xf numFmtId="0" fontId="3" fillId="13" borderId="41" xfId="0" applyFont="1" applyFill="1" applyBorder="1" applyAlignment="1">
      <alignment horizontal="left" vertical="center"/>
    </xf>
    <xf numFmtId="0" fontId="1" fillId="13" borderId="40" xfId="0" applyFont="1" applyFill="1" applyBorder="1" applyAlignment="1">
      <alignment horizontal="left" vertical="center"/>
    </xf>
    <xf numFmtId="0" fontId="1" fillId="13" borderId="41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" fillId="13" borderId="46" xfId="0" applyFont="1" applyFill="1" applyBorder="1" applyAlignment="1">
      <alignment horizontal="left" vertical="center"/>
    </xf>
    <xf numFmtId="0" fontId="3" fillId="13" borderId="58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71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5" borderId="71" xfId="0" applyFont="1" applyFill="1" applyBorder="1" applyAlignment="1">
      <alignment horizontal="center" vertical="center" wrapText="1"/>
    </xf>
    <xf numFmtId="0" fontId="4" fillId="5" borderId="48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5" borderId="75" xfId="0" applyFont="1" applyFill="1" applyBorder="1" applyAlignment="1">
      <alignment horizontal="center" vertical="center"/>
    </xf>
    <xf numFmtId="0" fontId="4" fillId="5" borderId="73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53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13" borderId="83" xfId="0" applyFont="1" applyFill="1" applyBorder="1" applyAlignment="1">
      <alignment horizontal="left" vertical="center"/>
    </xf>
    <xf numFmtId="0" fontId="3" fillId="13" borderId="84" xfId="0" applyFont="1" applyFill="1" applyBorder="1" applyAlignment="1">
      <alignment horizontal="left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79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52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6" fillId="0" borderId="61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56" xfId="0" applyFont="1" applyBorder="1" applyAlignment="1">
      <alignment horizontal="left" vertical="center"/>
    </xf>
    <xf numFmtId="0" fontId="6" fillId="0" borderId="88" xfId="0" applyFont="1" applyBorder="1" applyAlignment="1">
      <alignment horizontal="left" vertical="center"/>
    </xf>
    <xf numFmtId="0" fontId="6" fillId="0" borderId="51" xfId="0" applyFont="1" applyBorder="1" applyAlignment="1">
      <alignment horizontal="left" vertical="center"/>
    </xf>
    <xf numFmtId="0" fontId="17" fillId="4" borderId="27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horizontal="center" vertical="center"/>
    </xf>
    <xf numFmtId="0" fontId="15" fillId="5" borderId="39" xfId="0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1" xfId="0" applyFont="1" applyFill="1" applyBorder="1" applyAlignment="1">
      <alignment horizontal="center" vertical="center"/>
    </xf>
    <xf numFmtId="0" fontId="15" fillId="5" borderId="54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5" fillId="5" borderId="55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left" vertical="center" wrapText="1"/>
    </xf>
    <xf numFmtId="0" fontId="15" fillId="5" borderId="53" xfId="0" applyFont="1" applyFill="1" applyBorder="1" applyAlignment="1">
      <alignment horizontal="center" vertical="center"/>
    </xf>
    <xf numFmtId="0" fontId="15" fillId="5" borderId="73" xfId="0" applyFont="1" applyFill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15" fillId="5" borderId="64" xfId="0" applyFont="1" applyFill="1" applyBorder="1" applyAlignment="1">
      <alignment horizontal="center" vertical="center"/>
    </xf>
    <xf numFmtId="0" fontId="15" fillId="5" borderId="50" xfId="0" applyFont="1" applyFill="1" applyBorder="1" applyAlignment="1">
      <alignment horizontal="center" vertical="center"/>
    </xf>
    <xf numFmtId="49" fontId="39" fillId="0" borderId="90" xfId="0" applyNumberFormat="1" applyFont="1" applyBorder="1" applyAlignment="1">
      <alignment horizontal="center" vertical="center"/>
    </xf>
    <xf numFmtId="49" fontId="39" fillId="0" borderId="92" xfId="0" applyNumberFormat="1" applyFont="1" applyBorder="1" applyAlignment="1">
      <alignment horizontal="center" vertical="center"/>
    </xf>
    <xf numFmtId="49" fontId="39" fillId="0" borderId="91" xfId="0" applyNumberFormat="1" applyFont="1" applyBorder="1" applyAlignment="1">
      <alignment horizontal="center" vertical="center"/>
    </xf>
    <xf numFmtId="0" fontId="39" fillId="0" borderId="90" xfId="0" applyFont="1" applyBorder="1" applyAlignment="1">
      <alignment horizontal="center" vertical="center" wrapText="1"/>
    </xf>
    <xf numFmtId="0" fontId="39" fillId="0" borderId="92" xfId="0" applyFont="1" applyBorder="1" applyAlignment="1">
      <alignment horizontal="center" vertical="center" wrapText="1"/>
    </xf>
    <xf numFmtId="0" fontId="39" fillId="0" borderId="91" xfId="0" applyFont="1" applyBorder="1" applyAlignment="1">
      <alignment horizontal="center" vertical="center" wrapText="1"/>
    </xf>
    <xf numFmtId="0" fontId="38" fillId="11" borderId="96" xfId="0" applyFont="1" applyFill="1" applyBorder="1" applyAlignment="1">
      <alignment horizontal="center" vertical="center"/>
    </xf>
    <xf numFmtId="49" fontId="39" fillId="0" borderId="94" xfId="0" applyNumberFormat="1" applyFont="1" applyBorder="1" applyAlignment="1">
      <alignment horizontal="center" vertical="center"/>
    </xf>
    <xf numFmtId="0" fontId="39" fillId="0" borderId="94" xfId="0" applyFont="1" applyBorder="1" applyAlignment="1">
      <alignment horizontal="center" vertical="center" wrapText="1"/>
    </xf>
    <xf numFmtId="0" fontId="60" fillId="13" borderId="0" xfId="1" quotePrefix="1" applyFont="1" applyFill="1" applyAlignment="1" applyProtection="1">
      <alignment horizontal="center" vertical="center"/>
    </xf>
    <xf numFmtId="0" fontId="54" fillId="13" borderId="90" xfId="0" applyFont="1" applyFill="1" applyBorder="1" applyAlignment="1">
      <alignment horizontal="center" vertical="center"/>
    </xf>
    <xf numFmtId="0" fontId="54" fillId="13" borderId="92" xfId="0" applyFont="1" applyFill="1" applyBorder="1" applyAlignment="1">
      <alignment horizontal="center" vertical="center"/>
    </xf>
    <xf numFmtId="0" fontId="53" fillId="13" borderId="90" xfId="0" applyFont="1" applyFill="1" applyBorder="1" applyAlignment="1">
      <alignment horizontal="center" vertical="center"/>
    </xf>
    <xf numFmtId="0" fontId="53" fillId="13" borderId="92" xfId="0" applyFont="1" applyFill="1" applyBorder="1" applyAlignment="1">
      <alignment horizontal="center" vertical="center"/>
    </xf>
    <xf numFmtId="0" fontId="53" fillId="13" borderId="91" xfId="0" applyFont="1" applyFill="1" applyBorder="1" applyAlignment="1">
      <alignment horizontal="center" vertical="center"/>
    </xf>
    <xf numFmtId="0" fontId="9" fillId="7" borderId="67" xfId="0" applyFont="1" applyFill="1" applyBorder="1" applyAlignment="1">
      <alignment horizontal="center" vertical="center" wrapText="1"/>
    </xf>
    <xf numFmtId="0" fontId="9" fillId="7" borderId="68" xfId="0" applyFont="1" applyFill="1" applyBorder="1" applyAlignment="1">
      <alignment horizontal="center" vertical="center" wrapText="1"/>
    </xf>
    <xf numFmtId="0" fontId="9" fillId="7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9" fillId="8" borderId="67" xfId="0" applyFont="1" applyFill="1" applyBorder="1" applyAlignment="1">
      <alignment horizontal="center" vertical="center"/>
    </xf>
    <xf numFmtId="0" fontId="9" fillId="8" borderId="68" xfId="0" applyFont="1" applyFill="1" applyBorder="1" applyAlignment="1">
      <alignment horizontal="center" vertical="center"/>
    </xf>
    <xf numFmtId="0" fontId="9" fillId="8" borderId="69" xfId="0" applyFont="1" applyFill="1" applyBorder="1" applyAlignment="1">
      <alignment horizontal="center" vertical="center"/>
    </xf>
    <xf numFmtId="0" fontId="9" fillId="7" borderId="67" xfId="0" applyFont="1" applyFill="1" applyBorder="1" applyAlignment="1">
      <alignment horizontal="center" vertical="center"/>
    </xf>
    <xf numFmtId="0" fontId="9" fillId="7" borderId="68" xfId="0" applyFont="1" applyFill="1" applyBorder="1" applyAlignment="1">
      <alignment horizontal="center" vertical="center"/>
    </xf>
    <xf numFmtId="0" fontId="9" fillId="7" borderId="69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6" fillId="5" borderId="40" xfId="0" applyFont="1" applyFill="1" applyBorder="1" applyAlignment="1">
      <alignment horizontal="center" vertical="center"/>
    </xf>
    <xf numFmtId="0" fontId="6" fillId="5" borderId="71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9" borderId="67" xfId="0" applyFont="1" applyFill="1" applyBorder="1" applyAlignment="1">
      <alignment horizontal="center" vertical="center"/>
    </xf>
    <xf numFmtId="0" fontId="9" fillId="9" borderId="68" xfId="0" applyFont="1" applyFill="1" applyBorder="1" applyAlignment="1">
      <alignment horizontal="center" vertical="center"/>
    </xf>
    <xf numFmtId="0" fontId="9" fillId="9" borderId="69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17" borderId="67" xfId="0" applyFont="1" applyFill="1" applyBorder="1" applyAlignment="1">
      <alignment horizontal="center" vertical="center"/>
    </xf>
    <xf numFmtId="0" fontId="10" fillId="17" borderId="68" xfId="0" applyFont="1" applyFill="1" applyBorder="1" applyAlignment="1">
      <alignment horizontal="center" vertical="center"/>
    </xf>
    <xf numFmtId="0" fontId="10" fillId="17" borderId="69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97" xfId="0" applyFont="1" applyFill="1" applyBorder="1" applyAlignment="1">
      <alignment horizontal="center" vertical="center"/>
    </xf>
    <xf numFmtId="0" fontId="6" fillId="5" borderId="77" xfId="0" applyFont="1" applyFill="1" applyBorder="1" applyAlignment="1">
      <alignment horizontal="center" vertical="center"/>
    </xf>
    <xf numFmtId="0" fontId="6" fillId="5" borderId="64" xfId="0" applyFont="1" applyFill="1" applyBorder="1" applyAlignment="1">
      <alignment horizontal="center" vertical="center"/>
    </xf>
    <xf numFmtId="0" fontId="6" fillId="5" borderId="89" xfId="0" applyFont="1" applyFill="1" applyBorder="1" applyAlignment="1">
      <alignment horizontal="center" vertical="center"/>
    </xf>
    <xf numFmtId="0" fontId="6" fillId="5" borderId="46" xfId="0" applyFont="1" applyFill="1" applyBorder="1" applyAlignment="1">
      <alignment horizontal="center" vertical="center"/>
    </xf>
  </cellXfs>
  <cellStyles count="5">
    <cellStyle name="백분율" xfId="2" builtinId="5"/>
    <cellStyle name="표준" xfId="0" builtinId="0"/>
    <cellStyle name="표준 2 84" xfId="3" xr:uid="{00000000-0005-0000-0000-000002000000}"/>
    <cellStyle name="표준 382" xfId="4" xr:uid="{00000000-0005-0000-0000-000003000000}"/>
    <cellStyle name="하이퍼링크" xfId="1" builtinId="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00FF"/>
      </font>
    </dxf>
    <dxf>
      <font>
        <condense val="0"/>
        <extend val="0"/>
        <color rgb="FF9C0006"/>
      </font>
    </dxf>
    <dxf>
      <font>
        <b/>
        <i val="0"/>
        <color rgb="FF0000FF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E4EBF4"/>
      <color rgb="FF0000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Drop" dropStyle="combo" dx="16" fmlaLink="$J$13" fmlaRange="$I$13:$I$14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emf"/><Relationship Id="rId5" Type="http://schemas.openxmlformats.org/officeDocument/2006/relationships/image" Target="../media/image20.emf"/><Relationship Id="rId4" Type="http://schemas.openxmlformats.org/officeDocument/2006/relationships/image" Target="../media/image19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36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12" Type="http://schemas.openxmlformats.org/officeDocument/2006/relationships/image" Target="../media/image35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11" Type="http://schemas.openxmlformats.org/officeDocument/2006/relationships/image" Target="../media/image34.png"/><Relationship Id="rId5" Type="http://schemas.openxmlformats.org/officeDocument/2006/relationships/image" Target="../media/image28.png"/><Relationship Id="rId15" Type="http://schemas.openxmlformats.org/officeDocument/2006/relationships/image" Target="../media/image38.png"/><Relationship Id="rId10" Type="http://schemas.openxmlformats.org/officeDocument/2006/relationships/image" Target="../media/image33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Relationship Id="rId14" Type="http://schemas.openxmlformats.org/officeDocument/2006/relationships/image" Target="../media/image37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emf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5" Type="http://schemas.openxmlformats.org/officeDocument/2006/relationships/image" Target="../media/image43.png"/><Relationship Id="rId4" Type="http://schemas.openxmlformats.org/officeDocument/2006/relationships/image" Target="../media/image4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179916</xdr:colOff>
      <xdr:row>1</xdr:row>
      <xdr:rowOff>10584</xdr:rowOff>
    </xdr:from>
    <xdr:to>
      <xdr:col>10</xdr:col>
      <xdr:colOff>46566</xdr:colOff>
      <xdr:row>2</xdr:row>
      <xdr:rowOff>1236</xdr:rowOff>
    </xdr:to>
    <xdr:pic>
      <xdr:nvPicPr>
        <xdr:cNvPr id="3" name="Picture 11" descr="D:\Non_Documents\CI\합작사 CI\삼성디스플레이 CI\CI-AI파일\시그니처-웹용5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3999" y="232834"/>
          <a:ext cx="1200150" cy="199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201705</xdr:colOff>
      <xdr:row>1</xdr:row>
      <xdr:rowOff>44824</xdr:rowOff>
    </xdr:from>
    <xdr:to>
      <xdr:col>10</xdr:col>
      <xdr:colOff>515471</xdr:colOff>
      <xdr:row>35</xdr:row>
      <xdr:rowOff>128738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29" y="257736"/>
          <a:ext cx="6465795" cy="752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179294</xdr:colOff>
      <xdr:row>3</xdr:row>
      <xdr:rowOff>168088</xdr:rowOff>
    </xdr:from>
    <xdr:to>
      <xdr:col>19</xdr:col>
      <xdr:colOff>64434</xdr:colOff>
      <xdr:row>18</xdr:row>
      <xdr:rowOff>2801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706" y="806823"/>
          <a:ext cx="5353610" cy="3028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313764</xdr:colOff>
      <xdr:row>18</xdr:row>
      <xdr:rowOff>123265</xdr:rowOff>
    </xdr:from>
    <xdr:to>
      <xdr:col>19</xdr:col>
      <xdr:colOff>520513</xdr:colOff>
      <xdr:row>43</xdr:row>
      <xdr:rowOff>93009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176" y="3955677"/>
          <a:ext cx="5675219" cy="5494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392205</xdr:colOff>
      <xdr:row>43</xdr:row>
      <xdr:rowOff>89648</xdr:rowOff>
    </xdr:from>
    <xdr:to>
      <xdr:col>19</xdr:col>
      <xdr:colOff>503704</xdr:colOff>
      <xdr:row>55</xdr:row>
      <xdr:rowOff>10086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2617" y="9446560"/>
          <a:ext cx="5579969" cy="2475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8</xdr:row>
      <xdr:rowOff>209709</xdr:rowOff>
    </xdr:from>
    <xdr:to>
      <xdr:col>4</xdr:col>
      <xdr:colOff>500265</xdr:colOff>
      <xdr:row>36</xdr:row>
      <xdr:rowOff>145678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6" y="2775856"/>
          <a:ext cx="9543411" cy="5897498"/>
        </a:xfrm>
        <a:prstGeom prst="rect">
          <a:avLst/>
        </a:prstGeom>
      </xdr:spPr>
    </xdr:pic>
    <xdr:clientData/>
  </xdr:twoCellAnchor>
  <xdr:twoCellAnchor editAs="oneCell">
    <xdr:from>
      <xdr:col>1</xdr:col>
      <xdr:colOff>78441</xdr:colOff>
      <xdr:row>41</xdr:row>
      <xdr:rowOff>33617</xdr:rowOff>
    </xdr:from>
    <xdr:to>
      <xdr:col>4</xdr:col>
      <xdr:colOff>582706</xdr:colOff>
      <xdr:row>65</xdr:row>
      <xdr:rowOff>179293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65" y="9838764"/>
          <a:ext cx="9569823" cy="525555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67234</xdr:colOff>
      <xdr:row>67</xdr:row>
      <xdr:rowOff>44822</xdr:rowOff>
    </xdr:from>
    <xdr:to>
      <xdr:col>4</xdr:col>
      <xdr:colOff>560293</xdr:colOff>
      <xdr:row>85</xdr:row>
      <xdr:rowOff>112057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058" y="14746940"/>
          <a:ext cx="9558617" cy="38996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131670</xdr:colOff>
      <xdr:row>16</xdr:row>
      <xdr:rowOff>9525</xdr:rowOff>
    </xdr:from>
    <xdr:to>
      <xdr:col>7</xdr:col>
      <xdr:colOff>207347</xdr:colOff>
      <xdr:row>21</xdr:row>
      <xdr:rowOff>85585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494" y="3460937"/>
          <a:ext cx="4177029" cy="1140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4</xdr:col>
      <xdr:colOff>0</xdr:colOff>
      <xdr:row>25</xdr:row>
      <xdr:rowOff>1588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0</xdr:rowOff>
    </xdr:from>
    <xdr:to>
      <xdr:col>4</xdr:col>
      <xdr:colOff>0</xdr:colOff>
      <xdr:row>27</xdr:row>
      <xdr:rowOff>1588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</xdr:row>
      <xdr:rowOff>0</xdr:rowOff>
    </xdr:from>
    <xdr:to>
      <xdr:col>4</xdr:col>
      <xdr:colOff>0</xdr:colOff>
      <xdr:row>30</xdr:row>
      <xdr:rowOff>1588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32</xdr:row>
      <xdr:rowOff>0</xdr:rowOff>
    </xdr:from>
    <xdr:to>
      <xdr:col>4</xdr:col>
      <xdr:colOff>9525</xdr:colOff>
      <xdr:row>32</xdr:row>
      <xdr:rowOff>1588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57150" y="489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39</xdr:row>
      <xdr:rowOff>0</xdr:rowOff>
    </xdr:from>
    <xdr:to>
      <xdr:col>4</xdr:col>
      <xdr:colOff>9525</xdr:colOff>
      <xdr:row>39</xdr:row>
      <xdr:rowOff>1588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>
        <a:xfrm>
          <a:off x="57150" y="581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0</xdr:rowOff>
    </xdr:from>
    <xdr:to>
      <xdr:col>4</xdr:col>
      <xdr:colOff>0</xdr:colOff>
      <xdr:row>41</xdr:row>
      <xdr:rowOff>1588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47625" y="626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44</xdr:row>
      <xdr:rowOff>0</xdr:rowOff>
    </xdr:from>
    <xdr:to>
      <xdr:col>4</xdr:col>
      <xdr:colOff>9525</xdr:colOff>
      <xdr:row>44</xdr:row>
      <xdr:rowOff>1588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/>
      </xdr:nvCxnSpPr>
      <xdr:spPr>
        <a:xfrm>
          <a:off x="57150" y="67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0</xdr:colOff>
      <xdr:row>46</xdr:row>
      <xdr:rowOff>1588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CxnSpPr/>
      </xdr:nvCxnSpPr>
      <xdr:spPr>
        <a:xfrm>
          <a:off x="47625" y="702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CxnSpPr/>
      </xdr:nvCxnSpPr>
      <xdr:spPr>
        <a:xfrm>
          <a:off x="47625" y="794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53</xdr:row>
      <xdr:rowOff>0</xdr:rowOff>
    </xdr:from>
    <xdr:to>
      <xdr:col>4</xdr:col>
      <xdr:colOff>9525</xdr:colOff>
      <xdr:row>53</xdr:row>
      <xdr:rowOff>1588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CxnSpPr/>
      </xdr:nvCxnSpPr>
      <xdr:spPr>
        <a:xfrm>
          <a:off x="57150" y="824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100</xdr:row>
      <xdr:rowOff>0</xdr:rowOff>
    </xdr:from>
    <xdr:to>
      <xdr:col>4</xdr:col>
      <xdr:colOff>9525</xdr:colOff>
      <xdr:row>100</xdr:row>
      <xdr:rowOff>1588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57150" y="1228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4</xdr:col>
      <xdr:colOff>0</xdr:colOff>
      <xdr:row>102</xdr:row>
      <xdr:rowOff>1588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CxnSpPr/>
      </xdr:nvCxnSpPr>
      <xdr:spPr>
        <a:xfrm>
          <a:off x="47625" y="1183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</xdr:row>
      <xdr:rowOff>0</xdr:rowOff>
    </xdr:from>
    <xdr:to>
      <xdr:col>4</xdr:col>
      <xdr:colOff>0</xdr:colOff>
      <xdr:row>107</xdr:row>
      <xdr:rowOff>1588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CxnSpPr/>
      </xdr:nvCxnSpPr>
      <xdr:spPr>
        <a:xfrm>
          <a:off x="47625" y="1152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109</xdr:row>
      <xdr:rowOff>0</xdr:rowOff>
    </xdr:from>
    <xdr:to>
      <xdr:col>4</xdr:col>
      <xdr:colOff>9525</xdr:colOff>
      <xdr:row>109</xdr:row>
      <xdr:rowOff>1588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CxnSpPr/>
      </xdr:nvCxnSpPr>
      <xdr:spPr>
        <a:xfrm>
          <a:off x="57150" y="1183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117</xdr:row>
      <xdr:rowOff>0</xdr:rowOff>
    </xdr:from>
    <xdr:to>
      <xdr:col>4</xdr:col>
      <xdr:colOff>9525</xdr:colOff>
      <xdr:row>117</xdr:row>
      <xdr:rowOff>1588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CxnSpPr/>
      </xdr:nvCxnSpPr>
      <xdr:spPr>
        <a:xfrm>
          <a:off x="57150" y="1106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CxnSpPr/>
      </xdr:nvCxnSpPr>
      <xdr:spPr>
        <a:xfrm>
          <a:off x="47625" y="142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122</xdr:row>
      <xdr:rowOff>0</xdr:rowOff>
    </xdr:from>
    <xdr:to>
      <xdr:col>4</xdr:col>
      <xdr:colOff>9525</xdr:colOff>
      <xdr:row>122</xdr:row>
      <xdr:rowOff>1588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CxnSpPr/>
      </xdr:nvCxnSpPr>
      <xdr:spPr>
        <a:xfrm>
          <a:off x="57150" y="1396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124</xdr:row>
      <xdr:rowOff>0</xdr:rowOff>
    </xdr:from>
    <xdr:to>
      <xdr:col>4</xdr:col>
      <xdr:colOff>0</xdr:colOff>
      <xdr:row>124</xdr:row>
      <xdr:rowOff>1588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47625" y="142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133</xdr:row>
      <xdr:rowOff>0</xdr:rowOff>
    </xdr:from>
    <xdr:to>
      <xdr:col>4</xdr:col>
      <xdr:colOff>9525</xdr:colOff>
      <xdr:row>133</xdr:row>
      <xdr:rowOff>1588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57150" y="1396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</xdr:row>
      <xdr:rowOff>0</xdr:rowOff>
    </xdr:from>
    <xdr:to>
      <xdr:col>4</xdr:col>
      <xdr:colOff>0</xdr:colOff>
      <xdr:row>135</xdr:row>
      <xdr:rowOff>1588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CxnSpPr/>
      </xdr:nvCxnSpPr>
      <xdr:spPr>
        <a:xfrm>
          <a:off x="47625" y="142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138</xdr:row>
      <xdr:rowOff>0</xdr:rowOff>
    </xdr:from>
    <xdr:to>
      <xdr:col>4</xdr:col>
      <xdr:colOff>9525</xdr:colOff>
      <xdr:row>138</xdr:row>
      <xdr:rowOff>1588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CxnSpPr/>
      </xdr:nvCxnSpPr>
      <xdr:spPr>
        <a:xfrm>
          <a:off x="57150" y="147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</xdr:row>
      <xdr:rowOff>0</xdr:rowOff>
    </xdr:from>
    <xdr:to>
      <xdr:col>4</xdr:col>
      <xdr:colOff>0</xdr:colOff>
      <xdr:row>140</xdr:row>
      <xdr:rowOff>1588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CxnSpPr/>
      </xdr:nvCxnSpPr>
      <xdr:spPr>
        <a:xfrm>
          <a:off x="47625" y="1503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152</xdr:row>
      <xdr:rowOff>0</xdr:rowOff>
    </xdr:from>
    <xdr:to>
      <xdr:col>4</xdr:col>
      <xdr:colOff>9525</xdr:colOff>
      <xdr:row>152</xdr:row>
      <xdr:rowOff>1588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CxnSpPr/>
      </xdr:nvCxnSpPr>
      <xdr:spPr>
        <a:xfrm>
          <a:off x="57150" y="1122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154</xdr:row>
      <xdr:rowOff>0</xdr:rowOff>
    </xdr:from>
    <xdr:to>
      <xdr:col>4</xdr:col>
      <xdr:colOff>0</xdr:colOff>
      <xdr:row>154</xdr:row>
      <xdr:rowOff>1588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>
        <a:xfrm>
          <a:off x="47625" y="20440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161</xdr:row>
      <xdr:rowOff>0</xdr:rowOff>
    </xdr:from>
    <xdr:to>
      <xdr:col>4</xdr:col>
      <xdr:colOff>9525</xdr:colOff>
      <xdr:row>161</xdr:row>
      <xdr:rowOff>1588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/>
      </xdr:nvCxnSpPr>
      <xdr:spPr>
        <a:xfrm>
          <a:off x="57150" y="2013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163</xdr:row>
      <xdr:rowOff>0</xdr:rowOff>
    </xdr:from>
    <xdr:to>
      <xdr:col>4</xdr:col>
      <xdr:colOff>0</xdr:colOff>
      <xdr:row>163</xdr:row>
      <xdr:rowOff>1588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CxnSpPr/>
      </xdr:nvCxnSpPr>
      <xdr:spPr>
        <a:xfrm>
          <a:off x="47625" y="20440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168</xdr:row>
      <xdr:rowOff>0</xdr:rowOff>
    </xdr:from>
    <xdr:to>
      <xdr:col>4</xdr:col>
      <xdr:colOff>9525</xdr:colOff>
      <xdr:row>168</xdr:row>
      <xdr:rowOff>1588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CxnSpPr/>
      </xdr:nvCxnSpPr>
      <xdr:spPr>
        <a:xfrm>
          <a:off x="57150" y="2135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170</xdr:row>
      <xdr:rowOff>0</xdr:rowOff>
    </xdr:from>
    <xdr:to>
      <xdr:col>4</xdr:col>
      <xdr:colOff>0</xdr:colOff>
      <xdr:row>170</xdr:row>
      <xdr:rowOff>1588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CxnSpPr/>
      </xdr:nvCxnSpPr>
      <xdr:spPr>
        <a:xfrm>
          <a:off x="47625" y="2165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175</xdr:row>
      <xdr:rowOff>0</xdr:rowOff>
    </xdr:from>
    <xdr:to>
      <xdr:col>4</xdr:col>
      <xdr:colOff>9525</xdr:colOff>
      <xdr:row>175</xdr:row>
      <xdr:rowOff>1588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CxnSpPr/>
      </xdr:nvCxnSpPr>
      <xdr:spPr>
        <a:xfrm>
          <a:off x="57150" y="2211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177</xdr:row>
      <xdr:rowOff>0</xdr:rowOff>
    </xdr:from>
    <xdr:to>
      <xdr:col>4</xdr:col>
      <xdr:colOff>0</xdr:colOff>
      <xdr:row>177</xdr:row>
      <xdr:rowOff>1588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CxnSpPr/>
      </xdr:nvCxnSpPr>
      <xdr:spPr>
        <a:xfrm>
          <a:off x="47625" y="2242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</xdr:row>
      <xdr:rowOff>0</xdr:rowOff>
    </xdr:from>
    <xdr:to>
      <xdr:col>4</xdr:col>
      <xdr:colOff>0</xdr:colOff>
      <xdr:row>182</xdr:row>
      <xdr:rowOff>1588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CxnSpPr/>
      </xdr:nvCxnSpPr>
      <xdr:spPr>
        <a:xfrm>
          <a:off x="47625" y="2318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0</xdr:rowOff>
    </xdr:from>
    <xdr:to>
      <xdr:col>4</xdr:col>
      <xdr:colOff>0</xdr:colOff>
      <xdr:row>184</xdr:row>
      <xdr:rowOff>1588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61</xdr:row>
      <xdr:rowOff>9525</xdr:rowOff>
    </xdr:from>
    <xdr:to>
      <xdr:col>4</xdr:col>
      <xdr:colOff>9525</xdr:colOff>
      <xdr:row>61</xdr:row>
      <xdr:rowOff>11113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CxnSpPr/>
      </xdr:nvCxnSpPr>
      <xdr:spPr>
        <a:xfrm>
          <a:off x="57150" y="91725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</xdr:row>
      <xdr:rowOff>0</xdr:rowOff>
    </xdr:from>
    <xdr:to>
      <xdr:col>4</xdr:col>
      <xdr:colOff>0</xdr:colOff>
      <xdr:row>63</xdr:row>
      <xdr:rowOff>1588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CxnSpPr/>
      </xdr:nvCxnSpPr>
      <xdr:spPr>
        <a:xfrm>
          <a:off x="47625" y="596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</xdr:row>
      <xdr:rowOff>0</xdr:rowOff>
    </xdr:from>
    <xdr:to>
      <xdr:col>4</xdr:col>
      <xdr:colOff>0</xdr:colOff>
      <xdr:row>67</xdr:row>
      <xdr:rowOff>1588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CxnSpPr/>
      </xdr:nvCxnSpPr>
      <xdr:spPr>
        <a:xfrm>
          <a:off x="47625" y="2478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72</xdr:row>
      <xdr:rowOff>0</xdr:rowOff>
    </xdr:from>
    <xdr:to>
      <xdr:col>4</xdr:col>
      <xdr:colOff>9525</xdr:colOff>
      <xdr:row>72</xdr:row>
      <xdr:rowOff>1588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CxnSpPr/>
      </xdr:nvCxnSpPr>
      <xdr:spPr>
        <a:xfrm>
          <a:off x="57150" y="565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CxnSpPr/>
      </xdr:nvCxnSpPr>
      <xdr:spPr>
        <a:xfrm>
          <a:off x="47625" y="596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77</xdr:row>
      <xdr:rowOff>0</xdr:rowOff>
    </xdr:from>
    <xdr:to>
      <xdr:col>4</xdr:col>
      <xdr:colOff>9525</xdr:colOff>
      <xdr:row>77</xdr:row>
      <xdr:rowOff>1588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CxnSpPr/>
      </xdr:nvCxnSpPr>
      <xdr:spPr>
        <a:xfrm>
          <a:off x="57150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</xdr:row>
      <xdr:rowOff>0</xdr:rowOff>
    </xdr:from>
    <xdr:to>
      <xdr:col>4</xdr:col>
      <xdr:colOff>0</xdr:colOff>
      <xdr:row>79</xdr:row>
      <xdr:rowOff>1588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CxnSpPr/>
      </xdr:nvCxnSpPr>
      <xdr:spPr>
        <a:xfrm>
          <a:off x="47625" y="67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4</xdr:col>
      <xdr:colOff>0</xdr:colOff>
      <xdr:row>35</xdr:row>
      <xdr:rowOff>1588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00000000-0008-0000-0A00-00007E000000}"/>
            </a:ext>
          </a:extLst>
        </xdr:cNvPr>
        <xdr:cNvCxnSpPr/>
      </xdr:nvCxnSpPr>
      <xdr:spPr>
        <a:xfrm>
          <a:off x="47625" y="1640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</xdr:row>
      <xdr:rowOff>9525</xdr:rowOff>
    </xdr:from>
    <xdr:to>
      <xdr:col>4</xdr:col>
      <xdr:colOff>0</xdr:colOff>
      <xdr:row>37</xdr:row>
      <xdr:rowOff>11113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0A00-00007F000000}"/>
            </a:ext>
          </a:extLst>
        </xdr:cNvPr>
        <xdr:cNvCxnSpPr/>
      </xdr:nvCxnSpPr>
      <xdr:spPr>
        <a:xfrm>
          <a:off x="47625" y="3381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0</xdr:rowOff>
    </xdr:from>
    <xdr:to>
      <xdr:col>4</xdr:col>
      <xdr:colOff>0</xdr:colOff>
      <xdr:row>47</xdr:row>
      <xdr:rowOff>1588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0A00-000080000000}"/>
            </a:ext>
          </a:extLst>
        </xdr:cNvPr>
        <xdr:cNvCxnSpPr/>
      </xdr:nvCxnSpPr>
      <xdr:spPr>
        <a:xfrm>
          <a:off x="47625" y="321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9525</xdr:rowOff>
    </xdr:from>
    <xdr:to>
      <xdr:col>4</xdr:col>
      <xdr:colOff>0</xdr:colOff>
      <xdr:row>49</xdr:row>
      <xdr:rowOff>11113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00000000-0008-0000-0A00-000081000000}"/>
            </a:ext>
          </a:extLst>
        </xdr:cNvPr>
        <xdr:cNvCxnSpPr/>
      </xdr:nvCxnSpPr>
      <xdr:spPr>
        <a:xfrm>
          <a:off x="47625" y="35337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</xdr:row>
      <xdr:rowOff>0</xdr:rowOff>
    </xdr:from>
    <xdr:to>
      <xdr:col>4</xdr:col>
      <xdr:colOff>0</xdr:colOff>
      <xdr:row>40</xdr:row>
      <xdr:rowOff>1588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00000000-0008-0000-0A00-000084000000}"/>
            </a:ext>
          </a:extLst>
        </xdr:cNvPr>
        <xdr:cNvCxnSpPr/>
      </xdr:nvCxnSpPr>
      <xdr:spPr>
        <a:xfrm>
          <a:off x="47625" y="53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</xdr:row>
      <xdr:rowOff>9525</xdr:rowOff>
    </xdr:from>
    <xdr:to>
      <xdr:col>4</xdr:col>
      <xdr:colOff>0</xdr:colOff>
      <xdr:row>42</xdr:row>
      <xdr:rowOff>11113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CxnSpPr/>
      </xdr:nvCxnSpPr>
      <xdr:spPr>
        <a:xfrm>
          <a:off x="47625" y="5667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</xdr:row>
      <xdr:rowOff>0</xdr:rowOff>
    </xdr:from>
    <xdr:to>
      <xdr:col>4</xdr:col>
      <xdr:colOff>0</xdr:colOff>
      <xdr:row>70</xdr:row>
      <xdr:rowOff>1588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CxnSpPr/>
      </xdr:nvCxnSpPr>
      <xdr:spPr>
        <a:xfrm>
          <a:off x="47625" y="862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</xdr:row>
      <xdr:rowOff>0</xdr:rowOff>
    </xdr:from>
    <xdr:to>
      <xdr:col>4</xdr:col>
      <xdr:colOff>0</xdr:colOff>
      <xdr:row>72</xdr:row>
      <xdr:rowOff>1588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CxnSpPr/>
      </xdr:nvCxnSpPr>
      <xdr:spPr>
        <a:xfrm>
          <a:off x="47625" y="893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206</xdr:row>
      <xdr:rowOff>0</xdr:rowOff>
    </xdr:from>
    <xdr:to>
      <xdr:col>4</xdr:col>
      <xdr:colOff>0</xdr:colOff>
      <xdr:row>206</xdr:row>
      <xdr:rowOff>1588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CxnSpPr/>
      </xdr:nvCxnSpPr>
      <xdr:spPr>
        <a:xfrm>
          <a:off x="47625" y="2874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208</xdr:row>
      <xdr:rowOff>0</xdr:rowOff>
    </xdr:from>
    <xdr:to>
      <xdr:col>4</xdr:col>
      <xdr:colOff>0</xdr:colOff>
      <xdr:row>208</xdr:row>
      <xdr:rowOff>1588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CxnSpPr/>
      </xdr:nvCxnSpPr>
      <xdr:spPr>
        <a:xfrm>
          <a:off x="47625" y="2905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217</xdr:row>
      <xdr:rowOff>0</xdr:rowOff>
    </xdr:from>
    <xdr:to>
      <xdr:col>4</xdr:col>
      <xdr:colOff>0</xdr:colOff>
      <xdr:row>217</xdr:row>
      <xdr:rowOff>1588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CxnSpPr/>
      </xdr:nvCxnSpPr>
      <xdr:spPr>
        <a:xfrm>
          <a:off x="47625" y="3042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219</xdr:row>
      <xdr:rowOff>0</xdr:rowOff>
    </xdr:from>
    <xdr:to>
      <xdr:col>4</xdr:col>
      <xdr:colOff>0</xdr:colOff>
      <xdr:row>219</xdr:row>
      <xdr:rowOff>1588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CxnSpPr/>
      </xdr:nvCxnSpPr>
      <xdr:spPr>
        <a:xfrm>
          <a:off x="47625" y="3072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93</xdr:row>
      <xdr:rowOff>0</xdr:rowOff>
    </xdr:from>
    <xdr:to>
      <xdr:col>4</xdr:col>
      <xdr:colOff>0</xdr:colOff>
      <xdr:row>93</xdr:row>
      <xdr:rowOff>1588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CxnSpPr/>
      </xdr:nvCxnSpPr>
      <xdr:spPr>
        <a:xfrm>
          <a:off x="47625" y="1213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4</xdr:col>
      <xdr:colOff>0</xdr:colOff>
      <xdr:row>95</xdr:row>
      <xdr:rowOff>1588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CxnSpPr/>
      </xdr:nvCxnSpPr>
      <xdr:spPr>
        <a:xfrm>
          <a:off x="47625" y="1243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227</xdr:row>
      <xdr:rowOff>0</xdr:rowOff>
    </xdr:from>
    <xdr:to>
      <xdr:col>4</xdr:col>
      <xdr:colOff>0</xdr:colOff>
      <xdr:row>227</xdr:row>
      <xdr:rowOff>1588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00000000-0008-0000-0A00-00005A000000}"/>
            </a:ext>
          </a:extLst>
        </xdr:cNvPr>
        <xdr:cNvCxnSpPr/>
      </xdr:nvCxnSpPr>
      <xdr:spPr>
        <a:xfrm>
          <a:off x="47625" y="3194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229</xdr:row>
      <xdr:rowOff>0</xdr:rowOff>
    </xdr:from>
    <xdr:to>
      <xdr:col>4</xdr:col>
      <xdr:colOff>0</xdr:colOff>
      <xdr:row>229</xdr:row>
      <xdr:rowOff>1588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CxnSpPr/>
      </xdr:nvCxnSpPr>
      <xdr:spPr>
        <a:xfrm>
          <a:off x="47625" y="3225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234</xdr:row>
      <xdr:rowOff>0</xdr:rowOff>
    </xdr:from>
    <xdr:to>
      <xdr:col>4</xdr:col>
      <xdr:colOff>0</xdr:colOff>
      <xdr:row>234</xdr:row>
      <xdr:rowOff>1588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CxnSpPr/>
      </xdr:nvCxnSpPr>
      <xdr:spPr>
        <a:xfrm>
          <a:off x="47625" y="3301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236</xdr:row>
      <xdr:rowOff>0</xdr:rowOff>
    </xdr:from>
    <xdr:to>
      <xdr:col>4</xdr:col>
      <xdr:colOff>0</xdr:colOff>
      <xdr:row>236</xdr:row>
      <xdr:rowOff>1588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CxnSpPr/>
      </xdr:nvCxnSpPr>
      <xdr:spPr>
        <a:xfrm>
          <a:off x="47625" y="3331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241</xdr:row>
      <xdr:rowOff>0</xdr:rowOff>
    </xdr:from>
    <xdr:to>
      <xdr:col>4</xdr:col>
      <xdr:colOff>0</xdr:colOff>
      <xdr:row>241</xdr:row>
      <xdr:rowOff>1588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00000000-0008-0000-0A00-00005E000000}"/>
            </a:ext>
          </a:extLst>
        </xdr:cNvPr>
        <xdr:cNvCxnSpPr/>
      </xdr:nvCxnSpPr>
      <xdr:spPr>
        <a:xfrm>
          <a:off x="47625" y="3408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4</xdr:col>
      <xdr:colOff>0</xdr:colOff>
      <xdr:row>243</xdr:row>
      <xdr:rowOff>1588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0A00-00005F000000}"/>
            </a:ext>
          </a:extLst>
        </xdr:cNvPr>
        <xdr:cNvCxnSpPr/>
      </xdr:nvCxnSpPr>
      <xdr:spPr>
        <a:xfrm>
          <a:off x="47625" y="3438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252</xdr:row>
      <xdr:rowOff>0</xdr:rowOff>
    </xdr:from>
    <xdr:to>
      <xdr:col>4</xdr:col>
      <xdr:colOff>0</xdr:colOff>
      <xdr:row>252</xdr:row>
      <xdr:rowOff>1588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00000000-0008-0000-0A00-000060000000}"/>
            </a:ext>
          </a:extLst>
        </xdr:cNvPr>
        <xdr:cNvCxnSpPr/>
      </xdr:nvCxnSpPr>
      <xdr:spPr>
        <a:xfrm>
          <a:off x="47625" y="3575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00000000-0008-0000-0A00-000061000000}"/>
            </a:ext>
          </a:extLst>
        </xdr:cNvPr>
        <xdr:cNvCxnSpPr/>
      </xdr:nvCxnSpPr>
      <xdr:spPr>
        <a:xfrm>
          <a:off x="47625" y="3606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265</xdr:row>
      <xdr:rowOff>0</xdr:rowOff>
    </xdr:from>
    <xdr:to>
      <xdr:col>4</xdr:col>
      <xdr:colOff>0</xdr:colOff>
      <xdr:row>265</xdr:row>
      <xdr:rowOff>1588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CxnSpPr/>
      </xdr:nvCxnSpPr>
      <xdr:spPr>
        <a:xfrm>
          <a:off x="47625" y="3773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267</xdr:row>
      <xdr:rowOff>0</xdr:rowOff>
    </xdr:from>
    <xdr:to>
      <xdr:col>4</xdr:col>
      <xdr:colOff>0</xdr:colOff>
      <xdr:row>267</xdr:row>
      <xdr:rowOff>1588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CxnSpPr/>
      </xdr:nvCxnSpPr>
      <xdr:spPr>
        <a:xfrm>
          <a:off x="47625" y="3804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272</xdr:row>
      <xdr:rowOff>0</xdr:rowOff>
    </xdr:from>
    <xdr:to>
      <xdr:col>4</xdr:col>
      <xdr:colOff>0</xdr:colOff>
      <xdr:row>272</xdr:row>
      <xdr:rowOff>1588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CxnSpPr/>
      </xdr:nvCxnSpPr>
      <xdr:spPr>
        <a:xfrm>
          <a:off x="47625" y="3880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274</xdr:row>
      <xdr:rowOff>0</xdr:rowOff>
    </xdr:from>
    <xdr:to>
      <xdr:col>4</xdr:col>
      <xdr:colOff>0</xdr:colOff>
      <xdr:row>274</xdr:row>
      <xdr:rowOff>1588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CxnSpPr/>
      </xdr:nvCxnSpPr>
      <xdr:spPr>
        <a:xfrm>
          <a:off x="47625" y="3910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282</xdr:row>
      <xdr:rowOff>0</xdr:rowOff>
    </xdr:from>
    <xdr:to>
      <xdr:col>4</xdr:col>
      <xdr:colOff>0</xdr:colOff>
      <xdr:row>282</xdr:row>
      <xdr:rowOff>1588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CxnSpPr/>
      </xdr:nvCxnSpPr>
      <xdr:spPr>
        <a:xfrm>
          <a:off x="47625" y="4032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284</xdr:row>
      <xdr:rowOff>0</xdr:rowOff>
    </xdr:from>
    <xdr:to>
      <xdr:col>4</xdr:col>
      <xdr:colOff>0</xdr:colOff>
      <xdr:row>284</xdr:row>
      <xdr:rowOff>1588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CxnSpPr/>
      </xdr:nvCxnSpPr>
      <xdr:spPr>
        <a:xfrm>
          <a:off x="47625" y="4063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292</xdr:row>
      <xdr:rowOff>0</xdr:rowOff>
    </xdr:from>
    <xdr:to>
      <xdr:col>4</xdr:col>
      <xdr:colOff>0</xdr:colOff>
      <xdr:row>292</xdr:row>
      <xdr:rowOff>1588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CxnSpPr/>
      </xdr:nvCxnSpPr>
      <xdr:spPr>
        <a:xfrm>
          <a:off x="47625" y="4185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294</xdr:row>
      <xdr:rowOff>0</xdr:rowOff>
    </xdr:from>
    <xdr:to>
      <xdr:col>4</xdr:col>
      <xdr:colOff>0</xdr:colOff>
      <xdr:row>294</xdr:row>
      <xdr:rowOff>1588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CxnSpPr/>
      </xdr:nvCxnSpPr>
      <xdr:spPr>
        <a:xfrm>
          <a:off x="47625" y="4215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302</xdr:row>
      <xdr:rowOff>0</xdr:rowOff>
    </xdr:from>
    <xdr:to>
      <xdr:col>4</xdr:col>
      <xdr:colOff>0</xdr:colOff>
      <xdr:row>302</xdr:row>
      <xdr:rowOff>1588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00000000-0008-0000-0A00-00006A000000}"/>
            </a:ext>
          </a:extLst>
        </xdr:cNvPr>
        <xdr:cNvCxnSpPr/>
      </xdr:nvCxnSpPr>
      <xdr:spPr>
        <a:xfrm>
          <a:off x="47625" y="4337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304</xdr:row>
      <xdr:rowOff>0</xdr:rowOff>
    </xdr:from>
    <xdr:to>
      <xdr:col>4</xdr:col>
      <xdr:colOff>0</xdr:colOff>
      <xdr:row>304</xdr:row>
      <xdr:rowOff>1588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CxnSpPr/>
      </xdr:nvCxnSpPr>
      <xdr:spPr>
        <a:xfrm>
          <a:off x="47625" y="4368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312</xdr:row>
      <xdr:rowOff>0</xdr:rowOff>
    </xdr:from>
    <xdr:to>
      <xdr:col>4</xdr:col>
      <xdr:colOff>0</xdr:colOff>
      <xdr:row>312</xdr:row>
      <xdr:rowOff>1588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CxnSpPr/>
      </xdr:nvCxnSpPr>
      <xdr:spPr>
        <a:xfrm>
          <a:off x="47625" y="449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314</xdr:row>
      <xdr:rowOff>0</xdr:rowOff>
    </xdr:from>
    <xdr:to>
      <xdr:col>4</xdr:col>
      <xdr:colOff>0</xdr:colOff>
      <xdr:row>314</xdr:row>
      <xdr:rowOff>1588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CxnSpPr/>
      </xdr:nvCxnSpPr>
      <xdr:spPr>
        <a:xfrm>
          <a:off x="47625" y="4520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322</xdr:row>
      <xdr:rowOff>0</xdr:rowOff>
    </xdr:from>
    <xdr:to>
      <xdr:col>4</xdr:col>
      <xdr:colOff>0</xdr:colOff>
      <xdr:row>322</xdr:row>
      <xdr:rowOff>1588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CxnSpPr/>
      </xdr:nvCxnSpPr>
      <xdr:spPr>
        <a:xfrm>
          <a:off x="47625" y="4642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324</xdr:row>
      <xdr:rowOff>0</xdr:rowOff>
    </xdr:from>
    <xdr:to>
      <xdr:col>4</xdr:col>
      <xdr:colOff>0</xdr:colOff>
      <xdr:row>324</xdr:row>
      <xdr:rowOff>1588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CxnSpPr/>
      </xdr:nvCxnSpPr>
      <xdr:spPr>
        <a:xfrm>
          <a:off x="47625" y="4672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332</xdr:row>
      <xdr:rowOff>0</xdr:rowOff>
    </xdr:from>
    <xdr:to>
      <xdr:col>4</xdr:col>
      <xdr:colOff>0</xdr:colOff>
      <xdr:row>332</xdr:row>
      <xdr:rowOff>1588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CxnSpPr/>
      </xdr:nvCxnSpPr>
      <xdr:spPr>
        <a:xfrm>
          <a:off x="47625" y="4794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334</xdr:row>
      <xdr:rowOff>0</xdr:rowOff>
    </xdr:from>
    <xdr:to>
      <xdr:col>4</xdr:col>
      <xdr:colOff>0</xdr:colOff>
      <xdr:row>334</xdr:row>
      <xdr:rowOff>1588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CxnSpPr/>
      </xdr:nvCxnSpPr>
      <xdr:spPr>
        <a:xfrm>
          <a:off x="47625" y="4825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342</xdr:row>
      <xdr:rowOff>0</xdr:rowOff>
    </xdr:from>
    <xdr:to>
      <xdr:col>4</xdr:col>
      <xdr:colOff>0</xdr:colOff>
      <xdr:row>342</xdr:row>
      <xdr:rowOff>1588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CxnSpPr/>
      </xdr:nvCxnSpPr>
      <xdr:spPr>
        <a:xfrm>
          <a:off x="47625" y="4947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344</xdr:row>
      <xdr:rowOff>0</xdr:rowOff>
    </xdr:from>
    <xdr:to>
      <xdr:col>4</xdr:col>
      <xdr:colOff>0</xdr:colOff>
      <xdr:row>344</xdr:row>
      <xdr:rowOff>1588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CxnSpPr/>
      </xdr:nvCxnSpPr>
      <xdr:spPr>
        <a:xfrm>
          <a:off x="47625" y="4977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352</xdr:row>
      <xdr:rowOff>0</xdr:rowOff>
    </xdr:from>
    <xdr:to>
      <xdr:col>4</xdr:col>
      <xdr:colOff>0</xdr:colOff>
      <xdr:row>352</xdr:row>
      <xdr:rowOff>1588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CxnSpPr/>
      </xdr:nvCxnSpPr>
      <xdr:spPr>
        <a:xfrm>
          <a:off x="47625" y="5099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354</xdr:row>
      <xdr:rowOff>0</xdr:rowOff>
    </xdr:from>
    <xdr:to>
      <xdr:col>4</xdr:col>
      <xdr:colOff>0</xdr:colOff>
      <xdr:row>354</xdr:row>
      <xdr:rowOff>1588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00000000-0008-0000-0A00-000075000000}"/>
            </a:ext>
          </a:extLst>
        </xdr:cNvPr>
        <xdr:cNvCxnSpPr/>
      </xdr:nvCxnSpPr>
      <xdr:spPr>
        <a:xfrm>
          <a:off x="47625" y="5130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362</xdr:row>
      <xdr:rowOff>0</xdr:rowOff>
    </xdr:from>
    <xdr:to>
      <xdr:col>4</xdr:col>
      <xdr:colOff>0</xdr:colOff>
      <xdr:row>362</xdr:row>
      <xdr:rowOff>1588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000000-0008-0000-0A00-000076000000}"/>
            </a:ext>
          </a:extLst>
        </xdr:cNvPr>
        <xdr:cNvCxnSpPr/>
      </xdr:nvCxnSpPr>
      <xdr:spPr>
        <a:xfrm>
          <a:off x="47625" y="525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364</xdr:row>
      <xdr:rowOff>0</xdr:rowOff>
    </xdr:from>
    <xdr:to>
      <xdr:col>4</xdr:col>
      <xdr:colOff>0</xdr:colOff>
      <xdr:row>364</xdr:row>
      <xdr:rowOff>1588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CxnSpPr/>
      </xdr:nvCxnSpPr>
      <xdr:spPr>
        <a:xfrm>
          <a:off x="47625" y="528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372</xdr:row>
      <xdr:rowOff>0</xdr:rowOff>
    </xdr:from>
    <xdr:to>
      <xdr:col>4</xdr:col>
      <xdr:colOff>0</xdr:colOff>
      <xdr:row>372</xdr:row>
      <xdr:rowOff>1588</xdr:rowOff>
    </xdr:to>
    <xdr:cxnSp macro="">
      <xdr:nvCxnSpPr>
        <xdr:cNvPr id="120" name="직선 화살표 연결선 119">
          <a:extLst>
            <a:ext uri="{FF2B5EF4-FFF2-40B4-BE49-F238E27FC236}">
              <a16:creationId xmlns:a16="http://schemas.microsoft.com/office/drawing/2014/main" id="{00000000-0008-0000-0A00-000078000000}"/>
            </a:ext>
          </a:extLst>
        </xdr:cNvPr>
        <xdr:cNvCxnSpPr/>
      </xdr:nvCxnSpPr>
      <xdr:spPr>
        <a:xfrm>
          <a:off x="47625" y="5404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374</xdr:row>
      <xdr:rowOff>0</xdr:rowOff>
    </xdr:from>
    <xdr:to>
      <xdr:col>4</xdr:col>
      <xdr:colOff>0</xdr:colOff>
      <xdr:row>374</xdr:row>
      <xdr:rowOff>1588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00000000-0008-0000-0A00-000079000000}"/>
            </a:ext>
          </a:extLst>
        </xdr:cNvPr>
        <xdr:cNvCxnSpPr/>
      </xdr:nvCxnSpPr>
      <xdr:spPr>
        <a:xfrm>
          <a:off x="47625" y="5434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382</xdr:row>
      <xdr:rowOff>0</xdr:rowOff>
    </xdr:from>
    <xdr:to>
      <xdr:col>4</xdr:col>
      <xdr:colOff>0</xdr:colOff>
      <xdr:row>382</xdr:row>
      <xdr:rowOff>1588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00000000-0008-0000-0A00-00007A000000}"/>
            </a:ext>
          </a:extLst>
        </xdr:cNvPr>
        <xdr:cNvCxnSpPr/>
      </xdr:nvCxnSpPr>
      <xdr:spPr>
        <a:xfrm>
          <a:off x="47625" y="5556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384</xdr:row>
      <xdr:rowOff>0</xdr:rowOff>
    </xdr:from>
    <xdr:to>
      <xdr:col>4</xdr:col>
      <xdr:colOff>0</xdr:colOff>
      <xdr:row>384</xdr:row>
      <xdr:rowOff>1588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00000000-0008-0000-0A00-00007B000000}"/>
            </a:ext>
          </a:extLst>
        </xdr:cNvPr>
        <xdr:cNvCxnSpPr/>
      </xdr:nvCxnSpPr>
      <xdr:spPr>
        <a:xfrm>
          <a:off x="47625" y="5587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392</xdr:row>
      <xdr:rowOff>0</xdr:rowOff>
    </xdr:from>
    <xdr:to>
      <xdr:col>4</xdr:col>
      <xdr:colOff>0</xdr:colOff>
      <xdr:row>392</xdr:row>
      <xdr:rowOff>1588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00000000-0008-0000-0A00-00007C000000}"/>
            </a:ext>
          </a:extLst>
        </xdr:cNvPr>
        <xdr:cNvCxnSpPr/>
      </xdr:nvCxnSpPr>
      <xdr:spPr>
        <a:xfrm>
          <a:off x="47625" y="570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394</xdr:row>
      <xdr:rowOff>0</xdr:rowOff>
    </xdr:from>
    <xdr:to>
      <xdr:col>4</xdr:col>
      <xdr:colOff>0</xdr:colOff>
      <xdr:row>394</xdr:row>
      <xdr:rowOff>1588</xdr:rowOff>
    </xdr:to>
    <xdr:cxnSp macro="">
      <xdr:nvCxnSpPr>
        <xdr:cNvPr id="125" name="직선 화살표 연결선 124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CxnSpPr/>
      </xdr:nvCxnSpPr>
      <xdr:spPr>
        <a:xfrm>
          <a:off x="47625" y="5739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402</xdr:row>
      <xdr:rowOff>0</xdr:rowOff>
    </xdr:from>
    <xdr:to>
      <xdr:col>4</xdr:col>
      <xdr:colOff>0</xdr:colOff>
      <xdr:row>402</xdr:row>
      <xdr:rowOff>1588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00000000-0008-0000-0A00-000086000000}"/>
            </a:ext>
          </a:extLst>
        </xdr:cNvPr>
        <xdr:cNvCxnSpPr/>
      </xdr:nvCxnSpPr>
      <xdr:spPr>
        <a:xfrm>
          <a:off x="47625" y="5861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404</xdr:row>
      <xdr:rowOff>0</xdr:rowOff>
    </xdr:from>
    <xdr:to>
      <xdr:col>4</xdr:col>
      <xdr:colOff>0</xdr:colOff>
      <xdr:row>404</xdr:row>
      <xdr:rowOff>1588</xdr:rowOff>
    </xdr:to>
    <xdr:cxnSp macro="">
      <xdr:nvCxnSpPr>
        <xdr:cNvPr id="135" name="직선 화살표 연결선 134">
          <a:extLst>
            <a:ext uri="{FF2B5EF4-FFF2-40B4-BE49-F238E27FC236}">
              <a16:creationId xmlns:a16="http://schemas.microsoft.com/office/drawing/2014/main" id="{00000000-0008-0000-0A00-000087000000}"/>
            </a:ext>
          </a:extLst>
        </xdr:cNvPr>
        <xdr:cNvCxnSpPr/>
      </xdr:nvCxnSpPr>
      <xdr:spPr>
        <a:xfrm>
          <a:off x="47625" y="5892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0</xdr:colOff>
      <xdr:row>173</xdr:row>
      <xdr:rowOff>1588</xdr:rowOff>
    </xdr:to>
    <xdr:cxnSp macro="">
      <xdr:nvCxnSpPr>
        <xdr:cNvPr id="136" name="직선 화살표 연결선 135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CxnSpPr/>
      </xdr:nvCxnSpPr>
      <xdr:spPr>
        <a:xfrm>
          <a:off x="47625" y="2432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175</xdr:row>
      <xdr:rowOff>0</xdr:rowOff>
    </xdr:from>
    <xdr:to>
      <xdr:col>4</xdr:col>
      <xdr:colOff>0</xdr:colOff>
      <xdr:row>175</xdr:row>
      <xdr:rowOff>1588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CxnSpPr/>
      </xdr:nvCxnSpPr>
      <xdr:spPr>
        <a:xfrm>
          <a:off x="47625" y="2463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179</xdr:row>
      <xdr:rowOff>0</xdr:rowOff>
    </xdr:from>
    <xdr:to>
      <xdr:col>4</xdr:col>
      <xdr:colOff>0</xdr:colOff>
      <xdr:row>179</xdr:row>
      <xdr:rowOff>1588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00000000-0008-0000-0A00-00008B000000}"/>
            </a:ext>
          </a:extLst>
        </xdr:cNvPr>
        <xdr:cNvCxnSpPr/>
      </xdr:nvCxnSpPr>
      <xdr:spPr>
        <a:xfrm>
          <a:off x="47625" y="2524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181</xdr:row>
      <xdr:rowOff>0</xdr:rowOff>
    </xdr:from>
    <xdr:to>
      <xdr:col>4</xdr:col>
      <xdr:colOff>0</xdr:colOff>
      <xdr:row>181</xdr:row>
      <xdr:rowOff>1588</xdr:rowOff>
    </xdr:to>
    <xdr:cxnSp macro="">
      <xdr:nvCxnSpPr>
        <xdr:cNvPr id="140" name="직선 화살표 연결선 139">
          <a:extLst>
            <a:ext uri="{FF2B5EF4-FFF2-40B4-BE49-F238E27FC236}">
              <a16:creationId xmlns:a16="http://schemas.microsoft.com/office/drawing/2014/main" id="{00000000-0008-0000-0A00-00008C000000}"/>
            </a:ext>
          </a:extLst>
        </xdr:cNvPr>
        <xdr:cNvCxnSpPr/>
      </xdr:nvCxnSpPr>
      <xdr:spPr>
        <a:xfrm>
          <a:off x="47625" y="2554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</xdr:row>
      <xdr:rowOff>0</xdr:rowOff>
    </xdr:from>
    <xdr:to>
      <xdr:col>4</xdr:col>
      <xdr:colOff>0</xdr:colOff>
      <xdr:row>185</xdr:row>
      <xdr:rowOff>1588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00000000-0008-0000-0A00-00008E000000}"/>
            </a:ext>
          </a:extLst>
        </xdr:cNvPr>
        <xdr:cNvCxnSpPr/>
      </xdr:nvCxnSpPr>
      <xdr:spPr>
        <a:xfrm>
          <a:off x="47625" y="2615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187</xdr:row>
      <xdr:rowOff>0</xdr:rowOff>
    </xdr:from>
    <xdr:to>
      <xdr:col>4</xdr:col>
      <xdr:colOff>0</xdr:colOff>
      <xdr:row>187</xdr:row>
      <xdr:rowOff>1588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00000000-0008-0000-0A00-00008F000000}"/>
            </a:ext>
          </a:extLst>
        </xdr:cNvPr>
        <xdr:cNvCxnSpPr/>
      </xdr:nvCxnSpPr>
      <xdr:spPr>
        <a:xfrm>
          <a:off x="47625" y="2646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191</xdr:row>
      <xdr:rowOff>0</xdr:rowOff>
    </xdr:from>
    <xdr:to>
      <xdr:col>4</xdr:col>
      <xdr:colOff>0</xdr:colOff>
      <xdr:row>191</xdr:row>
      <xdr:rowOff>1588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00000000-0008-0000-0A00-000090000000}"/>
            </a:ext>
          </a:extLst>
        </xdr:cNvPr>
        <xdr:cNvCxnSpPr/>
      </xdr:nvCxnSpPr>
      <xdr:spPr>
        <a:xfrm>
          <a:off x="47625" y="2707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</xdr:row>
      <xdr:rowOff>0</xdr:rowOff>
    </xdr:from>
    <xdr:to>
      <xdr:col>4</xdr:col>
      <xdr:colOff>0</xdr:colOff>
      <xdr:row>193</xdr:row>
      <xdr:rowOff>1588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00000000-0008-0000-0A00-000091000000}"/>
            </a:ext>
          </a:extLst>
        </xdr:cNvPr>
        <xdr:cNvCxnSpPr/>
      </xdr:nvCxnSpPr>
      <xdr:spPr>
        <a:xfrm>
          <a:off x="47625" y="2737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4</xdr:col>
      <xdr:colOff>0</xdr:colOff>
      <xdr:row>81</xdr:row>
      <xdr:rowOff>1588</xdr:rowOff>
    </xdr:to>
    <xdr:cxnSp macro="">
      <xdr:nvCxnSpPr>
        <xdr:cNvPr id="148" name="직선 화살표 연결선 147">
          <a:extLst>
            <a:ext uri="{FF2B5EF4-FFF2-40B4-BE49-F238E27FC236}">
              <a16:creationId xmlns:a16="http://schemas.microsoft.com/office/drawing/2014/main" id="{00000000-0008-0000-0A00-000094000000}"/>
            </a:ext>
          </a:extLst>
        </xdr:cNvPr>
        <xdr:cNvCxnSpPr/>
      </xdr:nvCxnSpPr>
      <xdr:spPr>
        <a:xfrm>
          <a:off x="47625" y="1030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00000000-0008-0000-0A00-000095000000}"/>
            </a:ext>
          </a:extLst>
        </xdr:cNvPr>
        <xdr:cNvCxnSpPr/>
      </xdr:nvCxnSpPr>
      <xdr:spPr>
        <a:xfrm>
          <a:off x="47625" y="1061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166" name="직선 화살표 연결선 165">
          <a:extLst>
            <a:ext uri="{FF2B5EF4-FFF2-40B4-BE49-F238E27FC236}">
              <a16:creationId xmlns:a16="http://schemas.microsoft.com/office/drawing/2014/main" id="{00000000-0008-0000-0A00-0000A6000000}"/>
            </a:ext>
          </a:extLst>
        </xdr:cNvPr>
        <xdr:cNvCxnSpPr/>
      </xdr:nvCxnSpPr>
      <xdr:spPr>
        <a:xfrm>
          <a:off x="47625" y="1701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167" name="직선 화살표 연결선 166">
          <a:extLst>
            <a:ext uri="{FF2B5EF4-FFF2-40B4-BE49-F238E27FC236}">
              <a16:creationId xmlns:a16="http://schemas.microsoft.com/office/drawing/2014/main" id="{00000000-0008-0000-0A00-0000A7000000}"/>
            </a:ext>
          </a:extLst>
        </xdr:cNvPr>
        <xdr:cNvCxnSpPr/>
      </xdr:nvCxnSpPr>
      <xdr:spPr>
        <a:xfrm>
          <a:off x="47625" y="1731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168" name="직선 화살표 연결선 167">
          <a:extLst>
            <a:ext uri="{FF2B5EF4-FFF2-40B4-BE49-F238E27FC236}">
              <a16:creationId xmlns:a16="http://schemas.microsoft.com/office/drawing/2014/main" id="{00000000-0008-0000-0A00-0000A8000000}"/>
            </a:ext>
          </a:extLst>
        </xdr:cNvPr>
        <xdr:cNvCxnSpPr/>
      </xdr:nvCxnSpPr>
      <xdr:spPr>
        <a:xfrm>
          <a:off x="47625" y="1457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169" name="직선 화살표 연결선 168">
          <a:extLst>
            <a:ext uri="{FF2B5EF4-FFF2-40B4-BE49-F238E27FC236}">
              <a16:creationId xmlns:a16="http://schemas.microsoft.com/office/drawing/2014/main" id="{00000000-0008-0000-0A00-0000A9000000}"/>
            </a:ext>
          </a:extLst>
        </xdr:cNvPr>
        <xdr:cNvCxnSpPr/>
      </xdr:nvCxnSpPr>
      <xdr:spPr>
        <a:xfrm>
          <a:off x="47625" y="1487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170" name="직선 화살표 연결선 169">
          <a:extLst>
            <a:ext uri="{FF2B5EF4-FFF2-40B4-BE49-F238E27FC236}">
              <a16:creationId xmlns:a16="http://schemas.microsoft.com/office/drawing/2014/main" id="{00000000-0008-0000-0A00-0000AA000000}"/>
            </a:ext>
          </a:extLst>
        </xdr:cNvPr>
        <xdr:cNvCxnSpPr/>
      </xdr:nvCxnSpPr>
      <xdr:spPr>
        <a:xfrm>
          <a:off x="47625" y="1945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143</xdr:row>
      <xdr:rowOff>0</xdr:rowOff>
    </xdr:from>
    <xdr:to>
      <xdr:col>4</xdr:col>
      <xdr:colOff>0</xdr:colOff>
      <xdr:row>143</xdr:row>
      <xdr:rowOff>1588</xdr:rowOff>
    </xdr:to>
    <xdr:cxnSp macro="">
      <xdr:nvCxnSpPr>
        <xdr:cNvPr id="171" name="직선 화살표 연결선 170">
          <a:extLst>
            <a:ext uri="{FF2B5EF4-FFF2-40B4-BE49-F238E27FC236}">
              <a16:creationId xmlns:a16="http://schemas.microsoft.com/office/drawing/2014/main" id="{00000000-0008-0000-0A00-0000AB000000}"/>
            </a:ext>
          </a:extLst>
        </xdr:cNvPr>
        <xdr:cNvCxnSpPr/>
      </xdr:nvCxnSpPr>
      <xdr:spPr>
        <a:xfrm>
          <a:off x="47625" y="1975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</xdr:row>
      <xdr:rowOff>0</xdr:rowOff>
    </xdr:from>
    <xdr:to>
      <xdr:col>4</xdr:col>
      <xdr:colOff>0</xdr:colOff>
      <xdr:row>157</xdr:row>
      <xdr:rowOff>1588</xdr:rowOff>
    </xdr:to>
    <xdr:cxnSp macro="">
      <xdr:nvCxnSpPr>
        <xdr:cNvPr id="172" name="직선 화살표 연결선 171">
          <a:extLst>
            <a:ext uri="{FF2B5EF4-FFF2-40B4-BE49-F238E27FC236}">
              <a16:creationId xmlns:a16="http://schemas.microsoft.com/office/drawing/2014/main" id="{00000000-0008-0000-0A00-0000AC000000}"/>
            </a:ext>
          </a:extLst>
        </xdr:cNvPr>
        <xdr:cNvCxnSpPr/>
      </xdr:nvCxnSpPr>
      <xdr:spPr>
        <a:xfrm>
          <a:off x="47625" y="2188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159</xdr:row>
      <xdr:rowOff>0</xdr:rowOff>
    </xdr:from>
    <xdr:to>
      <xdr:col>4</xdr:col>
      <xdr:colOff>0</xdr:colOff>
      <xdr:row>159</xdr:row>
      <xdr:rowOff>1588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00000000-0008-0000-0A00-0000AD000000}"/>
            </a:ext>
          </a:extLst>
        </xdr:cNvPr>
        <xdr:cNvCxnSpPr/>
      </xdr:nvCxnSpPr>
      <xdr:spPr>
        <a:xfrm>
          <a:off x="47625" y="2219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415</xdr:row>
      <xdr:rowOff>0</xdr:rowOff>
    </xdr:from>
    <xdr:to>
      <xdr:col>4</xdr:col>
      <xdr:colOff>0</xdr:colOff>
      <xdr:row>415</xdr:row>
      <xdr:rowOff>1588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00000000-0008-0000-0A00-000082000000}"/>
            </a:ext>
          </a:extLst>
        </xdr:cNvPr>
        <xdr:cNvCxnSpPr/>
      </xdr:nvCxnSpPr>
      <xdr:spPr>
        <a:xfrm>
          <a:off x="47625" y="1213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417</xdr:row>
      <xdr:rowOff>0</xdr:rowOff>
    </xdr:from>
    <xdr:to>
      <xdr:col>3</xdr:col>
      <xdr:colOff>533400</xdr:colOff>
      <xdr:row>417</xdr:row>
      <xdr:rowOff>1588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0A00-000083000000}"/>
            </a:ext>
          </a:extLst>
        </xdr:cNvPr>
        <xdr:cNvCxnSpPr/>
      </xdr:nvCxnSpPr>
      <xdr:spPr>
        <a:xfrm>
          <a:off x="0" y="6120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428</xdr:row>
      <xdr:rowOff>0</xdr:rowOff>
    </xdr:from>
    <xdr:to>
      <xdr:col>4</xdr:col>
      <xdr:colOff>0</xdr:colOff>
      <xdr:row>428</xdr:row>
      <xdr:rowOff>1588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00000000-0008-0000-0A00-00009A000000}"/>
            </a:ext>
          </a:extLst>
        </xdr:cNvPr>
        <xdr:cNvCxnSpPr/>
      </xdr:nvCxnSpPr>
      <xdr:spPr>
        <a:xfrm>
          <a:off x="47625" y="6059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430</xdr:row>
      <xdr:rowOff>0</xdr:rowOff>
    </xdr:from>
    <xdr:to>
      <xdr:col>3</xdr:col>
      <xdr:colOff>533400</xdr:colOff>
      <xdr:row>430</xdr:row>
      <xdr:rowOff>1588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00000000-0008-0000-0A00-00009B000000}"/>
            </a:ext>
          </a:extLst>
        </xdr:cNvPr>
        <xdr:cNvCxnSpPr/>
      </xdr:nvCxnSpPr>
      <xdr:spPr>
        <a:xfrm>
          <a:off x="0" y="6090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13</xdr:row>
      <xdr:rowOff>19050</xdr:rowOff>
    </xdr:from>
    <xdr:to>
      <xdr:col>5</xdr:col>
      <xdr:colOff>3676650</xdr:colOff>
      <xdr:row>17</xdr:row>
      <xdr:rowOff>161925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209800"/>
          <a:ext cx="488632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4</xdr:col>
      <xdr:colOff>0</xdr:colOff>
      <xdr:row>458</xdr:row>
      <xdr:rowOff>1588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CxnSpPr/>
      </xdr:nvCxnSpPr>
      <xdr:spPr>
        <a:xfrm>
          <a:off x="47625" y="68389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460</xdr:row>
      <xdr:rowOff>0</xdr:rowOff>
    </xdr:from>
    <xdr:to>
      <xdr:col>4</xdr:col>
      <xdr:colOff>0</xdr:colOff>
      <xdr:row>460</xdr:row>
      <xdr:rowOff>1588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CxnSpPr/>
      </xdr:nvCxnSpPr>
      <xdr:spPr>
        <a:xfrm>
          <a:off x="47625" y="6869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446</xdr:row>
      <xdr:rowOff>0</xdr:rowOff>
    </xdr:from>
    <xdr:to>
      <xdr:col>4</xdr:col>
      <xdr:colOff>0</xdr:colOff>
      <xdr:row>446</xdr:row>
      <xdr:rowOff>1588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00000000-0008-0000-0A00-00008A000000}"/>
            </a:ext>
          </a:extLst>
        </xdr:cNvPr>
        <xdr:cNvCxnSpPr/>
      </xdr:nvCxnSpPr>
      <xdr:spPr>
        <a:xfrm>
          <a:off x="47625" y="65493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448</xdr:row>
      <xdr:rowOff>0</xdr:rowOff>
    </xdr:from>
    <xdr:to>
      <xdr:col>3</xdr:col>
      <xdr:colOff>533400</xdr:colOff>
      <xdr:row>448</xdr:row>
      <xdr:rowOff>1588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00000000-0008-0000-0A00-00008D000000}"/>
            </a:ext>
          </a:extLst>
        </xdr:cNvPr>
        <xdr:cNvCxnSpPr/>
      </xdr:nvCxnSpPr>
      <xdr:spPr>
        <a:xfrm>
          <a:off x="0" y="65798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171</xdr:row>
      <xdr:rowOff>0</xdr:rowOff>
    </xdr:from>
    <xdr:to>
      <xdr:col>4</xdr:col>
      <xdr:colOff>0</xdr:colOff>
      <xdr:row>171</xdr:row>
      <xdr:rowOff>1588</xdr:rowOff>
    </xdr:to>
    <xdr:cxnSp macro="">
      <xdr:nvCxnSpPr>
        <xdr:cNvPr id="577" name="직선 화살표 연결선 576">
          <a:extLst>
            <a:ext uri="{FF2B5EF4-FFF2-40B4-BE49-F238E27FC236}">
              <a16:creationId xmlns:a16="http://schemas.microsoft.com/office/drawing/2014/main" id="{00000000-0008-0000-0B00-000041020000}"/>
            </a:ext>
          </a:extLst>
        </xdr:cNvPr>
        <xdr:cNvCxnSpPr/>
      </xdr:nvCxnSpPr>
      <xdr:spPr>
        <a:xfrm>
          <a:off x="47625" y="26245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181</xdr:row>
      <xdr:rowOff>0</xdr:rowOff>
    </xdr:from>
    <xdr:to>
      <xdr:col>4</xdr:col>
      <xdr:colOff>0</xdr:colOff>
      <xdr:row>181</xdr:row>
      <xdr:rowOff>1588</xdr:rowOff>
    </xdr:to>
    <xdr:cxnSp macro="">
      <xdr:nvCxnSpPr>
        <xdr:cNvPr id="578" name="직선 화살표 연결선 577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CxnSpPr/>
      </xdr:nvCxnSpPr>
      <xdr:spPr>
        <a:xfrm>
          <a:off x="47625" y="26397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0</xdr:rowOff>
    </xdr:from>
    <xdr:to>
      <xdr:col>4</xdr:col>
      <xdr:colOff>0</xdr:colOff>
      <xdr:row>184</xdr:row>
      <xdr:rowOff>1588</xdr:rowOff>
    </xdr:to>
    <xdr:cxnSp macro="">
      <xdr:nvCxnSpPr>
        <xdr:cNvPr id="579" name="직선 화살표 연결선 578">
          <a:extLst>
            <a:ext uri="{FF2B5EF4-FFF2-40B4-BE49-F238E27FC236}">
              <a16:creationId xmlns:a16="http://schemas.microsoft.com/office/drawing/2014/main" id="{00000000-0008-0000-0B00-000043020000}"/>
            </a:ext>
          </a:extLst>
        </xdr:cNvPr>
        <xdr:cNvCxnSpPr/>
      </xdr:nvCxnSpPr>
      <xdr:spPr>
        <a:xfrm>
          <a:off x="47625" y="26443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</xdr:row>
      <xdr:rowOff>0</xdr:rowOff>
    </xdr:from>
    <xdr:to>
      <xdr:col>4</xdr:col>
      <xdr:colOff>0</xdr:colOff>
      <xdr:row>42</xdr:row>
      <xdr:rowOff>1588</xdr:rowOff>
    </xdr:to>
    <xdr:cxnSp macro="">
      <xdr:nvCxnSpPr>
        <xdr:cNvPr id="382" name="직선 화살표 연결선 381">
          <a:extLst>
            <a:ext uri="{FF2B5EF4-FFF2-40B4-BE49-F238E27FC236}">
              <a16:creationId xmlns:a16="http://schemas.microsoft.com/office/drawing/2014/main" id="{00000000-0008-0000-0B00-00007E01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</xdr:row>
      <xdr:rowOff>0</xdr:rowOff>
    </xdr:from>
    <xdr:to>
      <xdr:col>4</xdr:col>
      <xdr:colOff>0</xdr:colOff>
      <xdr:row>44</xdr:row>
      <xdr:rowOff>1588</xdr:rowOff>
    </xdr:to>
    <xdr:cxnSp macro="">
      <xdr:nvCxnSpPr>
        <xdr:cNvPr id="383" name="직선 화살표 연결선 38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0</xdr:rowOff>
    </xdr:from>
    <xdr:to>
      <xdr:col>4</xdr:col>
      <xdr:colOff>0</xdr:colOff>
      <xdr:row>49</xdr:row>
      <xdr:rowOff>1588</xdr:rowOff>
    </xdr:to>
    <xdr:cxnSp macro="">
      <xdr:nvCxnSpPr>
        <xdr:cNvPr id="384" name="직선 화살표 연결선 383">
          <a:extLst>
            <a:ext uri="{FF2B5EF4-FFF2-40B4-BE49-F238E27FC236}">
              <a16:creationId xmlns:a16="http://schemas.microsoft.com/office/drawing/2014/main" id="{00000000-0008-0000-0B00-000080010000}"/>
            </a:ext>
          </a:extLst>
        </xdr:cNvPr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385" name="직선 화살표 연결선 384">
          <a:extLst>
            <a:ext uri="{FF2B5EF4-FFF2-40B4-BE49-F238E27FC236}">
              <a16:creationId xmlns:a16="http://schemas.microsoft.com/office/drawing/2014/main" id="{00000000-0008-0000-0B00-000081010000}"/>
            </a:ext>
          </a:extLst>
        </xdr:cNvPr>
        <xdr:cNvCxnSpPr/>
      </xdr:nvCxnSpPr>
      <xdr:spPr>
        <a:xfrm>
          <a:off x="47625" y="443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0</xdr:rowOff>
    </xdr:from>
    <xdr:to>
      <xdr:col>4</xdr:col>
      <xdr:colOff>0</xdr:colOff>
      <xdr:row>55</xdr:row>
      <xdr:rowOff>1588</xdr:rowOff>
    </xdr:to>
    <xdr:cxnSp macro="">
      <xdr:nvCxnSpPr>
        <xdr:cNvPr id="386" name="직선 화살표 연결선 385">
          <a:extLst>
            <a:ext uri="{FF2B5EF4-FFF2-40B4-BE49-F238E27FC236}">
              <a16:creationId xmlns:a16="http://schemas.microsoft.com/office/drawing/2014/main" id="{00000000-0008-0000-0B00-000082010000}"/>
            </a:ext>
          </a:extLst>
        </xdr:cNvPr>
        <xdr:cNvCxnSpPr/>
      </xdr:nvCxnSpPr>
      <xdr:spPr>
        <a:xfrm>
          <a:off x="47625" y="504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</xdr:row>
      <xdr:rowOff>0</xdr:rowOff>
    </xdr:from>
    <xdr:to>
      <xdr:col>4</xdr:col>
      <xdr:colOff>0</xdr:colOff>
      <xdr:row>57</xdr:row>
      <xdr:rowOff>1588</xdr:rowOff>
    </xdr:to>
    <xdr:cxnSp macro="">
      <xdr:nvCxnSpPr>
        <xdr:cNvPr id="387" name="직선 화살표 연결선 386">
          <a:extLst>
            <a:ext uri="{FF2B5EF4-FFF2-40B4-BE49-F238E27FC236}">
              <a16:creationId xmlns:a16="http://schemas.microsoft.com/office/drawing/2014/main" id="{00000000-0008-0000-0B00-000083010000}"/>
            </a:ext>
          </a:extLst>
        </xdr:cNvPr>
        <xdr:cNvCxnSpPr/>
      </xdr:nvCxnSpPr>
      <xdr:spPr>
        <a:xfrm>
          <a:off x="47625" y="53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</xdr:row>
      <xdr:rowOff>0</xdr:rowOff>
    </xdr:from>
    <xdr:to>
      <xdr:col>4</xdr:col>
      <xdr:colOff>0</xdr:colOff>
      <xdr:row>62</xdr:row>
      <xdr:rowOff>1588</xdr:rowOff>
    </xdr:to>
    <xdr:cxnSp macro="">
      <xdr:nvCxnSpPr>
        <xdr:cNvPr id="388" name="직선 화살표 연결선 387">
          <a:extLst>
            <a:ext uri="{FF2B5EF4-FFF2-40B4-BE49-F238E27FC236}">
              <a16:creationId xmlns:a16="http://schemas.microsoft.com/office/drawing/2014/main" id="{00000000-0008-0000-0B00-000084010000}"/>
            </a:ext>
          </a:extLst>
        </xdr:cNvPr>
        <xdr:cNvCxnSpPr/>
      </xdr:nvCxnSpPr>
      <xdr:spPr>
        <a:xfrm>
          <a:off x="47625" y="611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4</xdr:col>
      <xdr:colOff>0</xdr:colOff>
      <xdr:row>64</xdr:row>
      <xdr:rowOff>1588</xdr:rowOff>
    </xdr:to>
    <xdr:cxnSp macro="">
      <xdr:nvCxnSpPr>
        <xdr:cNvPr id="389" name="직선 화살표 연결선 388">
          <a:extLst>
            <a:ext uri="{FF2B5EF4-FFF2-40B4-BE49-F238E27FC236}">
              <a16:creationId xmlns:a16="http://schemas.microsoft.com/office/drawing/2014/main" id="{00000000-0008-0000-0B00-000085010000}"/>
            </a:ext>
          </a:extLst>
        </xdr:cNvPr>
        <xdr:cNvCxnSpPr/>
      </xdr:nvCxnSpPr>
      <xdr:spPr>
        <a:xfrm>
          <a:off x="47625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0</xdr:rowOff>
    </xdr:from>
    <xdr:to>
      <xdr:col>4</xdr:col>
      <xdr:colOff>0</xdr:colOff>
      <xdr:row>69</xdr:row>
      <xdr:rowOff>1588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00000000-0008-0000-0B00-000086010000}"/>
            </a:ext>
          </a:extLst>
        </xdr:cNvPr>
        <xdr:cNvCxnSpPr/>
      </xdr:nvCxnSpPr>
      <xdr:spPr>
        <a:xfrm>
          <a:off x="47625" y="718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4</xdr:col>
      <xdr:colOff>0</xdr:colOff>
      <xdr:row>71</xdr:row>
      <xdr:rowOff>1588</xdr:rowOff>
    </xdr:to>
    <xdr:cxnSp macro="">
      <xdr:nvCxnSpPr>
        <xdr:cNvPr id="391" name="직선 화살표 연결선 390">
          <a:extLst>
            <a:ext uri="{FF2B5EF4-FFF2-40B4-BE49-F238E27FC236}">
              <a16:creationId xmlns:a16="http://schemas.microsoft.com/office/drawing/2014/main" id="{00000000-0008-0000-0B00-000087010000}"/>
            </a:ext>
          </a:extLst>
        </xdr:cNvPr>
        <xdr:cNvCxnSpPr/>
      </xdr:nvCxnSpPr>
      <xdr:spPr>
        <a:xfrm>
          <a:off x="47625" y="748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</xdr:row>
      <xdr:rowOff>0</xdr:rowOff>
    </xdr:from>
    <xdr:to>
      <xdr:col>4</xdr:col>
      <xdr:colOff>0</xdr:colOff>
      <xdr:row>76</xdr:row>
      <xdr:rowOff>1588</xdr:rowOff>
    </xdr:to>
    <xdr:cxnSp macro="">
      <xdr:nvCxnSpPr>
        <xdr:cNvPr id="392" name="직선 화살표 연결선 391">
          <a:extLst>
            <a:ext uri="{FF2B5EF4-FFF2-40B4-BE49-F238E27FC236}">
              <a16:creationId xmlns:a16="http://schemas.microsoft.com/office/drawing/2014/main" id="{00000000-0008-0000-0B00-000088010000}"/>
            </a:ext>
          </a:extLst>
        </xdr:cNvPr>
        <xdr:cNvCxnSpPr/>
      </xdr:nvCxnSpPr>
      <xdr:spPr>
        <a:xfrm>
          <a:off x="47625" y="824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4</xdr:col>
      <xdr:colOff>0</xdr:colOff>
      <xdr:row>78</xdr:row>
      <xdr:rowOff>1588</xdr:rowOff>
    </xdr:to>
    <xdr:cxnSp macro="">
      <xdr:nvCxnSpPr>
        <xdr:cNvPr id="393" name="직선 화살표 연결선 392">
          <a:extLst>
            <a:ext uri="{FF2B5EF4-FFF2-40B4-BE49-F238E27FC236}">
              <a16:creationId xmlns:a16="http://schemas.microsoft.com/office/drawing/2014/main" id="{00000000-0008-0000-0B00-000089010000}"/>
            </a:ext>
          </a:extLst>
        </xdr:cNvPr>
        <xdr:cNvCxnSpPr/>
      </xdr:nvCxnSpPr>
      <xdr:spPr>
        <a:xfrm>
          <a:off x="47625" y="855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</xdr:row>
      <xdr:rowOff>0</xdr:rowOff>
    </xdr:from>
    <xdr:to>
      <xdr:col>4</xdr:col>
      <xdr:colOff>0</xdr:colOff>
      <xdr:row>82</xdr:row>
      <xdr:rowOff>1588</xdr:rowOff>
    </xdr:to>
    <xdr:cxnSp macro="">
      <xdr:nvCxnSpPr>
        <xdr:cNvPr id="394" name="직선 화살표 연결선 393">
          <a:extLst>
            <a:ext uri="{FF2B5EF4-FFF2-40B4-BE49-F238E27FC236}">
              <a16:creationId xmlns:a16="http://schemas.microsoft.com/office/drawing/2014/main" id="{00000000-0008-0000-0B00-00008A010000}"/>
            </a:ext>
          </a:extLst>
        </xdr:cNvPr>
        <xdr:cNvCxnSpPr/>
      </xdr:nvCxnSpPr>
      <xdr:spPr>
        <a:xfrm>
          <a:off x="47625" y="916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1588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00000000-0008-0000-0B00-00008B010000}"/>
            </a:ext>
          </a:extLst>
        </xdr:cNvPr>
        <xdr:cNvCxnSpPr/>
      </xdr:nvCxnSpPr>
      <xdr:spPr>
        <a:xfrm>
          <a:off x="47625" y="946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4</xdr:col>
      <xdr:colOff>0</xdr:colOff>
      <xdr:row>88</xdr:row>
      <xdr:rowOff>1588</xdr:rowOff>
    </xdr:to>
    <xdr:cxnSp macro="">
      <xdr:nvCxnSpPr>
        <xdr:cNvPr id="396" name="직선 화살표 연결선 395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CxnSpPr/>
      </xdr:nvCxnSpPr>
      <xdr:spPr>
        <a:xfrm>
          <a:off x="47625" y="1007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90</xdr:row>
      <xdr:rowOff>0</xdr:rowOff>
    </xdr:from>
    <xdr:to>
      <xdr:col>4</xdr:col>
      <xdr:colOff>0</xdr:colOff>
      <xdr:row>90</xdr:row>
      <xdr:rowOff>1588</xdr:rowOff>
    </xdr:to>
    <xdr:cxnSp macro="">
      <xdr:nvCxnSpPr>
        <xdr:cNvPr id="397" name="직선 화살표 연결선 396">
          <a:extLst>
            <a:ext uri="{FF2B5EF4-FFF2-40B4-BE49-F238E27FC236}">
              <a16:creationId xmlns:a16="http://schemas.microsoft.com/office/drawing/2014/main" id="{00000000-0008-0000-0B00-00008D010000}"/>
            </a:ext>
          </a:extLst>
        </xdr:cNvPr>
        <xdr:cNvCxnSpPr/>
      </xdr:nvCxnSpPr>
      <xdr:spPr>
        <a:xfrm>
          <a:off x="47625" y="1038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4</xdr:col>
      <xdr:colOff>0</xdr:colOff>
      <xdr:row>102</xdr:row>
      <xdr:rowOff>1588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00000000-0008-0000-0B00-00008E010000}"/>
            </a:ext>
          </a:extLst>
        </xdr:cNvPr>
        <xdr:cNvCxnSpPr/>
      </xdr:nvCxnSpPr>
      <xdr:spPr>
        <a:xfrm>
          <a:off x="47625" y="1228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105</xdr:row>
      <xdr:rowOff>0</xdr:rowOff>
    </xdr:from>
    <xdr:to>
      <xdr:col>4</xdr:col>
      <xdr:colOff>0</xdr:colOff>
      <xdr:row>105</xdr:row>
      <xdr:rowOff>1588</xdr:rowOff>
    </xdr:to>
    <xdr:cxnSp macro="">
      <xdr:nvCxnSpPr>
        <xdr:cNvPr id="399" name="직선 화살표 연결선 398">
          <a:extLst>
            <a:ext uri="{FF2B5EF4-FFF2-40B4-BE49-F238E27FC236}">
              <a16:creationId xmlns:a16="http://schemas.microsoft.com/office/drawing/2014/main" id="{00000000-0008-0000-0B00-00008F010000}"/>
            </a:ext>
          </a:extLst>
        </xdr:cNvPr>
        <xdr:cNvCxnSpPr/>
      </xdr:nvCxnSpPr>
      <xdr:spPr>
        <a:xfrm>
          <a:off x="47625" y="1274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4</xdr:col>
      <xdr:colOff>0</xdr:colOff>
      <xdr:row>123</xdr:row>
      <xdr:rowOff>1588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00000000-0008-0000-0B00-000090010000}"/>
            </a:ext>
          </a:extLst>
        </xdr:cNvPr>
        <xdr:cNvCxnSpPr/>
      </xdr:nvCxnSpPr>
      <xdr:spPr>
        <a:xfrm>
          <a:off x="47625" y="1548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126</xdr:row>
      <xdr:rowOff>0</xdr:rowOff>
    </xdr:from>
    <xdr:to>
      <xdr:col>4</xdr:col>
      <xdr:colOff>0</xdr:colOff>
      <xdr:row>126</xdr:row>
      <xdr:rowOff>1588</xdr:rowOff>
    </xdr:to>
    <xdr:cxnSp macro="">
      <xdr:nvCxnSpPr>
        <xdr:cNvPr id="401" name="직선 화살표 연결선 400">
          <a:extLst>
            <a:ext uri="{FF2B5EF4-FFF2-40B4-BE49-F238E27FC236}">
              <a16:creationId xmlns:a16="http://schemas.microsoft.com/office/drawing/2014/main" id="{00000000-0008-0000-0B00-000091010000}"/>
            </a:ext>
          </a:extLst>
        </xdr:cNvPr>
        <xdr:cNvCxnSpPr/>
      </xdr:nvCxnSpPr>
      <xdr:spPr>
        <a:xfrm>
          <a:off x="47625" y="1594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137</xdr:row>
      <xdr:rowOff>0</xdr:rowOff>
    </xdr:from>
    <xdr:to>
      <xdr:col>4</xdr:col>
      <xdr:colOff>0</xdr:colOff>
      <xdr:row>137</xdr:row>
      <xdr:rowOff>1588</xdr:rowOff>
    </xdr:to>
    <xdr:cxnSp macro="">
      <xdr:nvCxnSpPr>
        <xdr:cNvPr id="402" name="직선 화살표 연결선 401">
          <a:extLst>
            <a:ext uri="{FF2B5EF4-FFF2-40B4-BE49-F238E27FC236}">
              <a16:creationId xmlns:a16="http://schemas.microsoft.com/office/drawing/2014/main" id="{00000000-0008-0000-0B00-000092010000}"/>
            </a:ext>
          </a:extLst>
        </xdr:cNvPr>
        <xdr:cNvCxnSpPr/>
      </xdr:nvCxnSpPr>
      <xdr:spPr>
        <a:xfrm>
          <a:off x="47625" y="1762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</xdr:row>
      <xdr:rowOff>0</xdr:rowOff>
    </xdr:from>
    <xdr:to>
      <xdr:col>4</xdr:col>
      <xdr:colOff>0</xdr:colOff>
      <xdr:row>140</xdr:row>
      <xdr:rowOff>1588</xdr:rowOff>
    </xdr:to>
    <xdr:cxnSp macro="">
      <xdr:nvCxnSpPr>
        <xdr:cNvPr id="403" name="직선 화살표 연결선 402">
          <a:extLst>
            <a:ext uri="{FF2B5EF4-FFF2-40B4-BE49-F238E27FC236}">
              <a16:creationId xmlns:a16="http://schemas.microsoft.com/office/drawing/2014/main" id="{00000000-0008-0000-0B00-000093010000}"/>
            </a:ext>
          </a:extLst>
        </xdr:cNvPr>
        <xdr:cNvCxnSpPr/>
      </xdr:nvCxnSpPr>
      <xdr:spPr>
        <a:xfrm>
          <a:off x="47625" y="1807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404" name="직선 화살표 연결선 403">
          <a:extLst>
            <a:ext uri="{FF2B5EF4-FFF2-40B4-BE49-F238E27FC236}">
              <a16:creationId xmlns:a16="http://schemas.microsoft.com/office/drawing/2014/main" id="{00000000-0008-0000-0B00-000094010000}"/>
            </a:ext>
          </a:extLst>
        </xdr:cNvPr>
        <xdr:cNvCxnSpPr/>
      </xdr:nvCxnSpPr>
      <xdr:spPr>
        <a:xfrm>
          <a:off x="47625" y="1335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405" name="직선 화살표 연결선 404">
          <a:extLst>
            <a:ext uri="{FF2B5EF4-FFF2-40B4-BE49-F238E27FC236}">
              <a16:creationId xmlns:a16="http://schemas.microsoft.com/office/drawing/2014/main" id="{00000000-0008-0000-0B00-000095010000}"/>
            </a:ext>
          </a:extLst>
        </xdr:cNvPr>
        <xdr:cNvCxnSpPr/>
      </xdr:nvCxnSpPr>
      <xdr:spPr>
        <a:xfrm>
          <a:off x="47625" y="1365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CxnSpPr/>
      </xdr:nvCxnSpPr>
      <xdr:spPr>
        <a:xfrm>
          <a:off x="47625" y="144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118</xdr:row>
      <xdr:rowOff>0</xdr:rowOff>
    </xdr:from>
    <xdr:to>
      <xdr:col>4</xdr:col>
      <xdr:colOff>0</xdr:colOff>
      <xdr:row>118</xdr:row>
      <xdr:rowOff>1588</xdr:rowOff>
    </xdr:to>
    <xdr:cxnSp macro="">
      <xdr:nvCxnSpPr>
        <xdr:cNvPr id="407" name="직선 화살표 연결선 406">
          <a:extLst>
            <a:ext uri="{FF2B5EF4-FFF2-40B4-BE49-F238E27FC236}">
              <a16:creationId xmlns:a16="http://schemas.microsoft.com/office/drawing/2014/main" id="{00000000-0008-0000-0B00-000097010000}"/>
            </a:ext>
          </a:extLst>
        </xdr:cNvPr>
        <xdr:cNvCxnSpPr/>
      </xdr:nvCxnSpPr>
      <xdr:spPr>
        <a:xfrm>
          <a:off x="47625" y="147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130</xdr:row>
      <xdr:rowOff>0</xdr:rowOff>
    </xdr:from>
    <xdr:to>
      <xdr:col>4</xdr:col>
      <xdr:colOff>0</xdr:colOff>
      <xdr:row>130</xdr:row>
      <xdr:rowOff>1588</xdr:rowOff>
    </xdr:to>
    <xdr:cxnSp macro="">
      <xdr:nvCxnSpPr>
        <xdr:cNvPr id="408" name="직선 화살표 연결선 407">
          <a:extLst>
            <a:ext uri="{FF2B5EF4-FFF2-40B4-BE49-F238E27FC236}">
              <a16:creationId xmlns:a16="http://schemas.microsoft.com/office/drawing/2014/main" id="{00000000-0008-0000-0B00-000098010000}"/>
            </a:ext>
          </a:extLst>
        </xdr:cNvPr>
        <xdr:cNvCxnSpPr/>
      </xdr:nvCxnSpPr>
      <xdr:spPr>
        <a:xfrm>
          <a:off x="47625" y="1655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4</xdr:col>
      <xdr:colOff>0</xdr:colOff>
      <xdr:row>144</xdr:row>
      <xdr:rowOff>1588</xdr:rowOff>
    </xdr:to>
    <xdr:cxnSp macro="">
      <xdr:nvCxnSpPr>
        <xdr:cNvPr id="410" name="직선 화살표 연결선 409">
          <a:extLst>
            <a:ext uri="{FF2B5EF4-FFF2-40B4-BE49-F238E27FC236}">
              <a16:creationId xmlns:a16="http://schemas.microsoft.com/office/drawing/2014/main" id="{00000000-0008-0000-0B00-00009A010000}"/>
            </a:ext>
          </a:extLst>
        </xdr:cNvPr>
        <xdr:cNvCxnSpPr/>
      </xdr:nvCxnSpPr>
      <xdr:spPr>
        <a:xfrm>
          <a:off x="47625" y="1868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</xdr:row>
      <xdr:rowOff>0</xdr:rowOff>
    </xdr:from>
    <xdr:to>
      <xdr:col>4</xdr:col>
      <xdr:colOff>0</xdr:colOff>
      <xdr:row>146</xdr:row>
      <xdr:rowOff>1588</xdr:rowOff>
    </xdr:to>
    <xdr:cxnSp macro="">
      <xdr:nvCxnSpPr>
        <xdr:cNvPr id="411" name="직선 화살표 연결선 410">
          <a:extLst>
            <a:ext uri="{FF2B5EF4-FFF2-40B4-BE49-F238E27FC236}">
              <a16:creationId xmlns:a16="http://schemas.microsoft.com/office/drawing/2014/main" id="{00000000-0008-0000-0B00-00009B010000}"/>
            </a:ext>
          </a:extLst>
        </xdr:cNvPr>
        <xdr:cNvCxnSpPr/>
      </xdr:nvCxnSpPr>
      <xdr:spPr>
        <a:xfrm>
          <a:off x="47625" y="189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4</xdr:col>
      <xdr:colOff>0</xdr:colOff>
      <xdr:row>169</xdr:row>
      <xdr:rowOff>1588</xdr:rowOff>
    </xdr:to>
    <xdr:cxnSp macro="">
      <xdr:nvCxnSpPr>
        <xdr:cNvPr id="436" name="직선 화살표 연결선 435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CxnSpPr/>
      </xdr:nvCxnSpPr>
      <xdr:spPr>
        <a:xfrm>
          <a:off x="47625" y="3080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437" name="직선 화살표 연결선 436">
          <a:extLst>
            <a:ext uri="{FF2B5EF4-FFF2-40B4-BE49-F238E27FC236}">
              <a16:creationId xmlns:a16="http://schemas.microsoft.com/office/drawing/2014/main" id="{00000000-0008-0000-0B00-0000B5010000}"/>
            </a:ext>
          </a:extLst>
        </xdr:cNvPr>
        <xdr:cNvCxnSpPr/>
      </xdr:nvCxnSpPr>
      <xdr:spPr>
        <a:xfrm>
          <a:off x="47625" y="2577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</xdr:row>
      <xdr:rowOff>0</xdr:rowOff>
    </xdr:from>
    <xdr:to>
      <xdr:col>4</xdr:col>
      <xdr:colOff>0</xdr:colOff>
      <xdr:row>178</xdr:row>
      <xdr:rowOff>1588</xdr:rowOff>
    </xdr:to>
    <xdr:cxnSp macro="">
      <xdr:nvCxnSpPr>
        <xdr:cNvPr id="438" name="직선 화살표 연결선 437">
          <a:extLst>
            <a:ext uri="{FF2B5EF4-FFF2-40B4-BE49-F238E27FC236}">
              <a16:creationId xmlns:a16="http://schemas.microsoft.com/office/drawing/2014/main" id="{00000000-0008-0000-0B00-0000B6010000}"/>
            </a:ext>
          </a:extLst>
        </xdr:cNvPr>
        <xdr:cNvCxnSpPr/>
      </xdr:nvCxnSpPr>
      <xdr:spPr>
        <a:xfrm>
          <a:off x="47625" y="2607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196</xdr:row>
      <xdr:rowOff>0</xdr:rowOff>
    </xdr:from>
    <xdr:to>
      <xdr:col>4</xdr:col>
      <xdr:colOff>0</xdr:colOff>
      <xdr:row>196</xdr:row>
      <xdr:rowOff>1588</xdr:rowOff>
    </xdr:to>
    <xdr:cxnSp macro="">
      <xdr:nvCxnSpPr>
        <xdr:cNvPr id="441" name="직선 화살표 연결선 440">
          <a:extLst>
            <a:ext uri="{FF2B5EF4-FFF2-40B4-BE49-F238E27FC236}">
              <a16:creationId xmlns:a16="http://schemas.microsoft.com/office/drawing/2014/main" id="{00000000-0008-0000-0B00-0000B9010000}"/>
            </a:ext>
          </a:extLst>
        </xdr:cNvPr>
        <xdr:cNvCxnSpPr/>
      </xdr:nvCxnSpPr>
      <xdr:spPr>
        <a:xfrm>
          <a:off x="47625" y="3545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198</xdr:row>
      <xdr:rowOff>0</xdr:rowOff>
    </xdr:from>
    <xdr:to>
      <xdr:col>4</xdr:col>
      <xdr:colOff>0</xdr:colOff>
      <xdr:row>198</xdr:row>
      <xdr:rowOff>1588</xdr:rowOff>
    </xdr:to>
    <xdr:cxnSp macro="">
      <xdr:nvCxnSpPr>
        <xdr:cNvPr id="442" name="직선 화살표 연결선 441">
          <a:extLst>
            <a:ext uri="{FF2B5EF4-FFF2-40B4-BE49-F238E27FC236}">
              <a16:creationId xmlns:a16="http://schemas.microsoft.com/office/drawing/2014/main" id="{00000000-0008-0000-0B00-0000BA010000}"/>
            </a:ext>
          </a:extLst>
        </xdr:cNvPr>
        <xdr:cNvCxnSpPr/>
      </xdr:nvCxnSpPr>
      <xdr:spPr>
        <a:xfrm>
          <a:off x="47625" y="3316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203</xdr:row>
      <xdr:rowOff>0</xdr:rowOff>
    </xdr:from>
    <xdr:to>
      <xdr:col>4</xdr:col>
      <xdr:colOff>0</xdr:colOff>
      <xdr:row>203</xdr:row>
      <xdr:rowOff>1588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00000000-0008-0000-0B00-0000BB010000}"/>
            </a:ext>
          </a:extLst>
        </xdr:cNvPr>
        <xdr:cNvCxnSpPr/>
      </xdr:nvCxnSpPr>
      <xdr:spPr>
        <a:xfrm>
          <a:off x="47625" y="3347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201</xdr:row>
      <xdr:rowOff>0</xdr:rowOff>
    </xdr:from>
    <xdr:to>
      <xdr:col>4</xdr:col>
      <xdr:colOff>0</xdr:colOff>
      <xdr:row>201</xdr:row>
      <xdr:rowOff>1588</xdr:rowOff>
    </xdr:to>
    <xdr:cxnSp macro="">
      <xdr:nvCxnSpPr>
        <xdr:cNvPr id="448" name="직선 화살표 연결선 447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CxnSpPr/>
      </xdr:nvCxnSpPr>
      <xdr:spPr>
        <a:xfrm>
          <a:off x="47625" y="3316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219</xdr:row>
      <xdr:rowOff>0</xdr:rowOff>
    </xdr:from>
    <xdr:to>
      <xdr:col>4</xdr:col>
      <xdr:colOff>0</xdr:colOff>
      <xdr:row>219</xdr:row>
      <xdr:rowOff>1588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CxnSpPr/>
      </xdr:nvCxnSpPr>
      <xdr:spPr>
        <a:xfrm>
          <a:off x="47625" y="2287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221</xdr:row>
      <xdr:rowOff>0</xdr:rowOff>
    </xdr:from>
    <xdr:to>
      <xdr:col>4</xdr:col>
      <xdr:colOff>0</xdr:colOff>
      <xdr:row>221</xdr:row>
      <xdr:rowOff>1588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CxnSpPr/>
      </xdr:nvCxnSpPr>
      <xdr:spPr>
        <a:xfrm>
          <a:off x="47625" y="2318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224</xdr:row>
      <xdr:rowOff>0</xdr:rowOff>
    </xdr:from>
    <xdr:to>
      <xdr:col>4</xdr:col>
      <xdr:colOff>0</xdr:colOff>
      <xdr:row>224</xdr:row>
      <xdr:rowOff>1588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CxnSpPr/>
      </xdr:nvCxnSpPr>
      <xdr:spPr>
        <a:xfrm>
          <a:off x="47625" y="236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227</xdr:row>
      <xdr:rowOff>0</xdr:rowOff>
    </xdr:from>
    <xdr:to>
      <xdr:col>4</xdr:col>
      <xdr:colOff>0</xdr:colOff>
      <xdr:row>227</xdr:row>
      <xdr:rowOff>1588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231</xdr:row>
      <xdr:rowOff>0</xdr:rowOff>
    </xdr:from>
    <xdr:to>
      <xdr:col>4</xdr:col>
      <xdr:colOff>0</xdr:colOff>
      <xdr:row>231</xdr:row>
      <xdr:rowOff>1588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CxnSpPr/>
      </xdr:nvCxnSpPr>
      <xdr:spPr>
        <a:xfrm>
          <a:off x="47625" y="2470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233</xdr:row>
      <xdr:rowOff>0</xdr:rowOff>
    </xdr:from>
    <xdr:to>
      <xdr:col>3</xdr:col>
      <xdr:colOff>579782</xdr:colOff>
      <xdr:row>233</xdr:row>
      <xdr:rowOff>1588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CxnSpPr/>
      </xdr:nvCxnSpPr>
      <xdr:spPr>
        <a:xfrm>
          <a:off x="49696" y="317472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238</xdr:row>
      <xdr:rowOff>0</xdr:rowOff>
    </xdr:from>
    <xdr:to>
      <xdr:col>4</xdr:col>
      <xdr:colOff>0</xdr:colOff>
      <xdr:row>238</xdr:row>
      <xdr:rowOff>1588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0B00-000062000000}"/>
            </a:ext>
          </a:extLst>
        </xdr:cNvPr>
        <xdr:cNvCxnSpPr/>
      </xdr:nvCxnSpPr>
      <xdr:spPr>
        <a:xfrm>
          <a:off x="47625" y="2577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240</xdr:row>
      <xdr:rowOff>0</xdr:rowOff>
    </xdr:from>
    <xdr:to>
      <xdr:col>4</xdr:col>
      <xdr:colOff>0</xdr:colOff>
      <xdr:row>240</xdr:row>
      <xdr:rowOff>1588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00000000-0008-0000-0B00-000063000000}"/>
            </a:ext>
          </a:extLst>
        </xdr:cNvPr>
        <xdr:cNvCxnSpPr/>
      </xdr:nvCxnSpPr>
      <xdr:spPr>
        <a:xfrm>
          <a:off x="47625" y="2607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244</xdr:row>
      <xdr:rowOff>0</xdr:rowOff>
    </xdr:from>
    <xdr:to>
      <xdr:col>4</xdr:col>
      <xdr:colOff>0</xdr:colOff>
      <xdr:row>244</xdr:row>
      <xdr:rowOff>1588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00000000-0008-0000-0B00-000064000000}"/>
            </a:ext>
          </a:extLst>
        </xdr:cNvPr>
        <xdr:cNvCxnSpPr/>
      </xdr:nvCxnSpPr>
      <xdr:spPr>
        <a:xfrm>
          <a:off x="47625" y="2668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246</xdr:row>
      <xdr:rowOff>0</xdr:rowOff>
    </xdr:from>
    <xdr:to>
      <xdr:col>4</xdr:col>
      <xdr:colOff>0</xdr:colOff>
      <xdr:row>246</xdr:row>
      <xdr:rowOff>1588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00000000-0008-0000-0B00-000065000000}"/>
            </a:ext>
          </a:extLst>
        </xdr:cNvPr>
        <xdr:cNvCxnSpPr/>
      </xdr:nvCxnSpPr>
      <xdr:spPr>
        <a:xfrm>
          <a:off x="47625" y="2699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256</xdr:row>
      <xdr:rowOff>0</xdr:rowOff>
    </xdr:from>
    <xdr:to>
      <xdr:col>4</xdr:col>
      <xdr:colOff>0</xdr:colOff>
      <xdr:row>256</xdr:row>
      <xdr:rowOff>1588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00000000-0008-0000-0B00-000068000000}"/>
            </a:ext>
          </a:extLst>
        </xdr:cNvPr>
        <xdr:cNvCxnSpPr/>
      </xdr:nvCxnSpPr>
      <xdr:spPr>
        <a:xfrm>
          <a:off x="47625" y="2851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00000000-0008-0000-0B00-000069000000}"/>
            </a:ext>
          </a:extLst>
        </xdr:cNvPr>
        <xdr:cNvCxnSpPr/>
      </xdr:nvCxnSpPr>
      <xdr:spPr>
        <a:xfrm>
          <a:off x="47625" y="2882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292</xdr:row>
      <xdr:rowOff>0</xdr:rowOff>
    </xdr:from>
    <xdr:to>
      <xdr:col>4</xdr:col>
      <xdr:colOff>0</xdr:colOff>
      <xdr:row>292</xdr:row>
      <xdr:rowOff>1588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00000000-0008-0000-0B00-000070000000}"/>
            </a:ext>
          </a:extLst>
        </xdr:cNvPr>
        <xdr:cNvCxnSpPr/>
      </xdr:nvCxnSpPr>
      <xdr:spPr>
        <a:xfrm>
          <a:off x="47625" y="236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295</xdr:row>
      <xdr:rowOff>0</xdr:rowOff>
    </xdr:from>
    <xdr:to>
      <xdr:col>4</xdr:col>
      <xdr:colOff>0</xdr:colOff>
      <xdr:row>295</xdr:row>
      <xdr:rowOff>1588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00000000-0008-0000-0B00-000071000000}"/>
            </a:ext>
          </a:extLst>
        </xdr:cNvPr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299</xdr:row>
      <xdr:rowOff>0</xdr:rowOff>
    </xdr:from>
    <xdr:to>
      <xdr:col>4</xdr:col>
      <xdr:colOff>0</xdr:colOff>
      <xdr:row>299</xdr:row>
      <xdr:rowOff>1588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00000000-0008-0000-0B00-000072000000}"/>
            </a:ext>
          </a:extLst>
        </xdr:cNvPr>
        <xdr:cNvCxnSpPr/>
      </xdr:nvCxnSpPr>
      <xdr:spPr>
        <a:xfrm>
          <a:off x="47625" y="2470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301</xdr:row>
      <xdr:rowOff>0</xdr:rowOff>
    </xdr:from>
    <xdr:to>
      <xdr:col>4</xdr:col>
      <xdr:colOff>0</xdr:colOff>
      <xdr:row>301</xdr:row>
      <xdr:rowOff>1588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00000000-0008-0000-0B00-000073000000}"/>
            </a:ext>
          </a:extLst>
        </xdr:cNvPr>
        <xdr:cNvCxnSpPr/>
      </xdr:nvCxnSpPr>
      <xdr:spPr>
        <a:xfrm>
          <a:off x="47625" y="2501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287</xdr:row>
      <xdr:rowOff>0</xdr:rowOff>
    </xdr:from>
    <xdr:to>
      <xdr:col>4</xdr:col>
      <xdr:colOff>0</xdr:colOff>
      <xdr:row>287</xdr:row>
      <xdr:rowOff>1588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00000000-0008-0000-0B00-000074000000}"/>
            </a:ext>
          </a:extLst>
        </xdr:cNvPr>
        <xdr:cNvCxnSpPr/>
      </xdr:nvCxnSpPr>
      <xdr:spPr>
        <a:xfrm>
          <a:off x="47625" y="2287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289</xdr:row>
      <xdr:rowOff>0</xdr:rowOff>
    </xdr:from>
    <xdr:to>
      <xdr:col>4</xdr:col>
      <xdr:colOff>0</xdr:colOff>
      <xdr:row>289</xdr:row>
      <xdr:rowOff>1588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00000000-0008-0000-0B00-000075000000}"/>
            </a:ext>
          </a:extLst>
        </xdr:cNvPr>
        <xdr:cNvCxnSpPr/>
      </xdr:nvCxnSpPr>
      <xdr:spPr>
        <a:xfrm>
          <a:off x="47625" y="2318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306</xdr:row>
      <xdr:rowOff>0</xdr:rowOff>
    </xdr:from>
    <xdr:to>
      <xdr:col>4</xdr:col>
      <xdr:colOff>0</xdr:colOff>
      <xdr:row>306</xdr:row>
      <xdr:rowOff>1588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000000-0008-0000-0B00-000076000000}"/>
            </a:ext>
          </a:extLst>
        </xdr:cNvPr>
        <xdr:cNvCxnSpPr/>
      </xdr:nvCxnSpPr>
      <xdr:spPr>
        <a:xfrm>
          <a:off x="47625" y="2577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308</xdr:row>
      <xdr:rowOff>0</xdr:rowOff>
    </xdr:from>
    <xdr:to>
      <xdr:col>4</xdr:col>
      <xdr:colOff>0</xdr:colOff>
      <xdr:row>308</xdr:row>
      <xdr:rowOff>1588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0000000-0008-0000-0B00-000077000000}"/>
            </a:ext>
          </a:extLst>
        </xdr:cNvPr>
        <xdr:cNvCxnSpPr/>
      </xdr:nvCxnSpPr>
      <xdr:spPr>
        <a:xfrm>
          <a:off x="47625" y="2607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312</xdr:row>
      <xdr:rowOff>0</xdr:rowOff>
    </xdr:from>
    <xdr:to>
      <xdr:col>4</xdr:col>
      <xdr:colOff>0</xdr:colOff>
      <xdr:row>312</xdr:row>
      <xdr:rowOff>1588</xdr:rowOff>
    </xdr:to>
    <xdr:cxnSp macro="">
      <xdr:nvCxnSpPr>
        <xdr:cNvPr id="120" name="직선 화살표 연결선 119">
          <a:extLst>
            <a:ext uri="{FF2B5EF4-FFF2-40B4-BE49-F238E27FC236}">
              <a16:creationId xmlns:a16="http://schemas.microsoft.com/office/drawing/2014/main" id="{00000000-0008-0000-0B00-000078000000}"/>
            </a:ext>
          </a:extLst>
        </xdr:cNvPr>
        <xdr:cNvCxnSpPr/>
      </xdr:nvCxnSpPr>
      <xdr:spPr>
        <a:xfrm>
          <a:off x="47625" y="2668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314</xdr:row>
      <xdr:rowOff>0</xdr:rowOff>
    </xdr:from>
    <xdr:to>
      <xdr:col>4</xdr:col>
      <xdr:colOff>0</xdr:colOff>
      <xdr:row>314</xdr:row>
      <xdr:rowOff>1588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CxnSpPr/>
      </xdr:nvCxnSpPr>
      <xdr:spPr>
        <a:xfrm>
          <a:off x="47625" y="2699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330</xdr:row>
      <xdr:rowOff>0</xdr:rowOff>
    </xdr:from>
    <xdr:to>
      <xdr:col>4</xdr:col>
      <xdr:colOff>0</xdr:colOff>
      <xdr:row>330</xdr:row>
      <xdr:rowOff>1588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00000000-0008-0000-0B00-00007A000000}"/>
            </a:ext>
          </a:extLst>
        </xdr:cNvPr>
        <xdr:cNvCxnSpPr/>
      </xdr:nvCxnSpPr>
      <xdr:spPr>
        <a:xfrm>
          <a:off x="47625" y="2760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332</xdr:row>
      <xdr:rowOff>0</xdr:rowOff>
    </xdr:from>
    <xdr:to>
      <xdr:col>4</xdr:col>
      <xdr:colOff>0</xdr:colOff>
      <xdr:row>332</xdr:row>
      <xdr:rowOff>1588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00000000-0008-0000-0B00-00007B000000}"/>
            </a:ext>
          </a:extLst>
        </xdr:cNvPr>
        <xdr:cNvCxnSpPr/>
      </xdr:nvCxnSpPr>
      <xdr:spPr>
        <a:xfrm>
          <a:off x="47625" y="2790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336</xdr:row>
      <xdr:rowOff>0</xdr:rowOff>
    </xdr:from>
    <xdr:to>
      <xdr:col>4</xdr:col>
      <xdr:colOff>0</xdr:colOff>
      <xdr:row>336</xdr:row>
      <xdr:rowOff>1588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00000000-0008-0000-0B00-00007C000000}"/>
            </a:ext>
          </a:extLst>
        </xdr:cNvPr>
        <xdr:cNvCxnSpPr/>
      </xdr:nvCxnSpPr>
      <xdr:spPr>
        <a:xfrm>
          <a:off x="47625" y="2851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338</xdr:row>
      <xdr:rowOff>0</xdr:rowOff>
    </xdr:from>
    <xdr:to>
      <xdr:col>4</xdr:col>
      <xdr:colOff>0</xdr:colOff>
      <xdr:row>338</xdr:row>
      <xdr:rowOff>1588</xdr:rowOff>
    </xdr:to>
    <xdr:cxnSp macro="">
      <xdr:nvCxnSpPr>
        <xdr:cNvPr id="125" name="직선 화살표 연결선 124">
          <a:extLst>
            <a:ext uri="{FF2B5EF4-FFF2-40B4-BE49-F238E27FC236}">
              <a16:creationId xmlns:a16="http://schemas.microsoft.com/office/drawing/2014/main" id="{00000000-0008-0000-0B00-00007D000000}"/>
            </a:ext>
          </a:extLst>
        </xdr:cNvPr>
        <xdr:cNvCxnSpPr/>
      </xdr:nvCxnSpPr>
      <xdr:spPr>
        <a:xfrm>
          <a:off x="47625" y="2882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370</xdr:row>
      <xdr:rowOff>0</xdr:rowOff>
    </xdr:from>
    <xdr:to>
      <xdr:col>4</xdr:col>
      <xdr:colOff>0</xdr:colOff>
      <xdr:row>370</xdr:row>
      <xdr:rowOff>1588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00000000-0008-0000-0B00-00007E000000}"/>
            </a:ext>
          </a:extLst>
        </xdr:cNvPr>
        <xdr:cNvCxnSpPr/>
      </xdr:nvCxnSpPr>
      <xdr:spPr>
        <a:xfrm>
          <a:off x="47625" y="3080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372</xdr:row>
      <xdr:rowOff>0</xdr:rowOff>
    </xdr:from>
    <xdr:to>
      <xdr:col>4</xdr:col>
      <xdr:colOff>0</xdr:colOff>
      <xdr:row>372</xdr:row>
      <xdr:rowOff>1588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0B00-00007F000000}"/>
            </a:ext>
          </a:extLst>
        </xdr:cNvPr>
        <xdr:cNvCxnSpPr/>
      </xdr:nvCxnSpPr>
      <xdr:spPr>
        <a:xfrm>
          <a:off x="47625" y="3110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375</xdr:row>
      <xdr:rowOff>0</xdr:rowOff>
    </xdr:from>
    <xdr:to>
      <xdr:col>4</xdr:col>
      <xdr:colOff>0</xdr:colOff>
      <xdr:row>375</xdr:row>
      <xdr:rowOff>1588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0B00-000080000000}"/>
            </a:ext>
          </a:extLst>
        </xdr:cNvPr>
        <xdr:cNvCxnSpPr/>
      </xdr:nvCxnSpPr>
      <xdr:spPr>
        <a:xfrm>
          <a:off x="47625" y="3171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377</xdr:row>
      <xdr:rowOff>0</xdr:rowOff>
    </xdr:from>
    <xdr:to>
      <xdr:col>4</xdr:col>
      <xdr:colOff>0</xdr:colOff>
      <xdr:row>377</xdr:row>
      <xdr:rowOff>1588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00000000-0008-0000-0B00-000081000000}"/>
            </a:ext>
          </a:extLst>
        </xdr:cNvPr>
        <xdr:cNvCxnSpPr/>
      </xdr:nvCxnSpPr>
      <xdr:spPr>
        <a:xfrm>
          <a:off x="47625" y="3202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342</xdr:row>
      <xdr:rowOff>0</xdr:rowOff>
    </xdr:from>
    <xdr:to>
      <xdr:col>4</xdr:col>
      <xdr:colOff>0</xdr:colOff>
      <xdr:row>342</xdr:row>
      <xdr:rowOff>1588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00000000-0008-0000-0B00-000082000000}"/>
            </a:ext>
          </a:extLst>
        </xdr:cNvPr>
        <xdr:cNvCxnSpPr/>
      </xdr:nvCxnSpPr>
      <xdr:spPr>
        <a:xfrm>
          <a:off x="47625" y="2943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344</xdr:row>
      <xdr:rowOff>0</xdr:rowOff>
    </xdr:from>
    <xdr:to>
      <xdr:col>4</xdr:col>
      <xdr:colOff>0</xdr:colOff>
      <xdr:row>344</xdr:row>
      <xdr:rowOff>1588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0B00-000083000000}"/>
            </a:ext>
          </a:extLst>
        </xdr:cNvPr>
        <xdr:cNvCxnSpPr/>
      </xdr:nvCxnSpPr>
      <xdr:spPr>
        <a:xfrm>
          <a:off x="47625" y="2973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398</xdr:row>
      <xdr:rowOff>0</xdr:rowOff>
    </xdr:from>
    <xdr:to>
      <xdr:col>4</xdr:col>
      <xdr:colOff>0</xdr:colOff>
      <xdr:row>398</xdr:row>
      <xdr:rowOff>1588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00000000-0008-0000-0B00-000084000000}"/>
            </a:ext>
          </a:extLst>
        </xdr:cNvPr>
        <xdr:cNvCxnSpPr/>
      </xdr:nvCxnSpPr>
      <xdr:spPr>
        <a:xfrm>
          <a:off x="47625" y="4947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401</xdr:row>
      <xdr:rowOff>0</xdr:rowOff>
    </xdr:from>
    <xdr:to>
      <xdr:col>4</xdr:col>
      <xdr:colOff>0</xdr:colOff>
      <xdr:row>401</xdr:row>
      <xdr:rowOff>1588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00000000-0008-0000-0B00-000085000000}"/>
            </a:ext>
          </a:extLst>
        </xdr:cNvPr>
        <xdr:cNvCxnSpPr/>
      </xdr:nvCxnSpPr>
      <xdr:spPr>
        <a:xfrm>
          <a:off x="47625" y="4993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405</xdr:row>
      <xdr:rowOff>0</xdr:rowOff>
    </xdr:from>
    <xdr:to>
      <xdr:col>4</xdr:col>
      <xdr:colOff>0</xdr:colOff>
      <xdr:row>405</xdr:row>
      <xdr:rowOff>1588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CxnSpPr/>
      </xdr:nvCxnSpPr>
      <xdr:spPr>
        <a:xfrm>
          <a:off x="47625" y="5053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407</xdr:row>
      <xdr:rowOff>0</xdr:rowOff>
    </xdr:from>
    <xdr:to>
      <xdr:col>4</xdr:col>
      <xdr:colOff>0</xdr:colOff>
      <xdr:row>407</xdr:row>
      <xdr:rowOff>1588</xdr:rowOff>
    </xdr:to>
    <xdr:cxnSp macro="">
      <xdr:nvCxnSpPr>
        <xdr:cNvPr id="135" name="직선 화살표 연결선 134">
          <a:extLst>
            <a:ext uri="{FF2B5EF4-FFF2-40B4-BE49-F238E27FC236}">
              <a16:creationId xmlns:a16="http://schemas.microsoft.com/office/drawing/2014/main" id="{00000000-0008-0000-0B00-000087000000}"/>
            </a:ext>
          </a:extLst>
        </xdr:cNvPr>
        <xdr:cNvCxnSpPr/>
      </xdr:nvCxnSpPr>
      <xdr:spPr>
        <a:xfrm>
          <a:off x="47625" y="5084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393</xdr:row>
      <xdr:rowOff>0</xdr:rowOff>
    </xdr:from>
    <xdr:to>
      <xdr:col>4</xdr:col>
      <xdr:colOff>0</xdr:colOff>
      <xdr:row>393</xdr:row>
      <xdr:rowOff>1588</xdr:rowOff>
    </xdr:to>
    <xdr:cxnSp macro="">
      <xdr:nvCxnSpPr>
        <xdr:cNvPr id="136" name="직선 화살표 연결선 135">
          <a:extLst>
            <a:ext uri="{FF2B5EF4-FFF2-40B4-BE49-F238E27FC236}">
              <a16:creationId xmlns:a16="http://schemas.microsoft.com/office/drawing/2014/main" id="{00000000-0008-0000-0B00-000088000000}"/>
            </a:ext>
          </a:extLst>
        </xdr:cNvPr>
        <xdr:cNvCxnSpPr/>
      </xdr:nvCxnSpPr>
      <xdr:spPr>
        <a:xfrm>
          <a:off x="47625" y="4871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395</xdr:row>
      <xdr:rowOff>0</xdr:rowOff>
    </xdr:from>
    <xdr:to>
      <xdr:col>4</xdr:col>
      <xdr:colOff>0</xdr:colOff>
      <xdr:row>395</xdr:row>
      <xdr:rowOff>1588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00000000-0008-0000-0B00-000089000000}"/>
            </a:ext>
          </a:extLst>
        </xdr:cNvPr>
        <xdr:cNvCxnSpPr/>
      </xdr:nvCxnSpPr>
      <xdr:spPr>
        <a:xfrm>
          <a:off x="47625" y="4901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412</xdr:row>
      <xdr:rowOff>0</xdr:rowOff>
    </xdr:from>
    <xdr:to>
      <xdr:col>4</xdr:col>
      <xdr:colOff>0</xdr:colOff>
      <xdr:row>412</xdr:row>
      <xdr:rowOff>1588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00000000-0008-0000-0B00-000098000000}"/>
            </a:ext>
          </a:extLst>
        </xdr:cNvPr>
        <xdr:cNvCxnSpPr/>
      </xdr:nvCxnSpPr>
      <xdr:spPr>
        <a:xfrm>
          <a:off x="47625" y="5160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414</xdr:row>
      <xdr:rowOff>0</xdr:rowOff>
    </xdr:from>
    <xdr:to>
      <xdr:col>4</xdr:col>
      <xdr:colOff>0</xdr:colOff>
      <xdr:row>414</xdr:row>
      <xdr:rowOff>1588</xdr:rowOff>
    </xdr:to>
    <xdr:cxnSp macro="">
      <xdr:nvCxnSpPr>
        <xdr:cNvPr id="153" name="직선 화살표 연결선 152">
          <a:extLst>
            <a:ext uri="{FF2B5EF4-FFF2-40B4-BE49-F238E27FC236}">
              <a16:creationId xmlns:a16="http://schemas.microsoft.com/office/drawing/2014/main" id="{00000000-0008-0000-0B00-000099000000}"/>
            </a:ext>
          </a:extLst>
        </xdr:cNvPr>
        <xdr:cNvCxnSpPr/>
      </xdr:nvCxnSpPr>
      <xdr:spPr>
        <a:xfrm>
          <a:off x="47625" y="5191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418</xdr:row>
      <xdr:rowOff>0</xdr:rowOff>
    </xdr:from>
    <xdr:to>
      <xdr:col>4</xdr:col>
      <xdr:colOff>0</xdr:colOff>
      <xdr:row>418</xdr:row>
      <xdr:rowOff>1588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00000000-0008-0000-0B00-00009A000000}"/>
            </a:ext>
          </a:extLst>
        </xdr:cNvPr>
        <xdr:cNvCxnSpPr/>
      </xdr:nvCxnSpPr>
      <xdr:spPr>
        <a:xfrm>
          <a:off x="47625" y="525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420</xdr:row>
      <xdr:rowOff>0</xdr:rowOff>
    </xdr:from>
    <xdr:to>
      <xdr:col>4</xdr:col>
      <xdr:colOff>0</xdr:colOff>
      <xdr:row>420</xdr:row>
      <xdr:rowOff>1588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00000000-0008-0000-0B00-00009B000000}"/>
            </a:ext>
          </a:extLst>
        </xdr:cNvPr>
        <xdr:cNvCxnSpPr/>
      </xdr:nvCxnSpPr>
      <xdr:spPr>
        <a:xfrm>
          <a:off x="47625" y="528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424</xdr:row>
      <xdr:rowOff>0</xdr:rowOff>
    </xdr:from>
    <xdr:to>
      <xdr:col>4</xdr:col>
      <xdr:colOff>0</xdr:colOff>
      <xdr:row>424</xdr:row>
      <xdr:rowOff>1588</xdr:rowOff>
    </xdr:to>
    <xdr:cxnSp macro="">
      <xdr:nvCxnSpPr>
        <xdr:cNvPr id="156" name="직선 화살표 연결선 155">
          <a:extLst>
            <a:ext uri="{FF2B5EF4-FFF2-40B4-BE49-F238E27FC236}">
              <a16:creationId xmlns:a16="http://schemas.microsoft.com/office/drawing/2014/main" id="{00000000-0008-0000-0B00-00009C000000}"/>
            </a:ext>
          </a:extLst>
        </xdr:cNvPr>
        <xdr:cNvCxnSpPr/>
      </xdr:nvCxnSpPr>
      <xdr:spPr>
        <a:xfrm>
          <a:off x="47625" y="5343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426</xdr:row>
      <xdr:rowOff>0</xdr:rowOff>
    </xdr:from>
    <xdr:to>
      <xdr:col>4</xdr:col>
      <xdr:colOff>0</xdr:colOff>
      <xdr:row>426</xdr:row>
      <xdr:rowOff>1588</xdr:rowOff>
    </xdr:to>
    <xdr:cxnSp macro="">
      <xdr:nvCxnSpPr>
        <xdr:cNvPr id="157" name="직선 화살표 연결선 156">
          <a:extLst>
            <a:ext uri="{FF2B5EF4-FFF2-40B4-BE49-F238E27FC236}">
              <a16:creationId xmlns:a16="http://schemas.microsoft.com/office/drawing/2014/main" id="{00000000-0008-0000-0B00-00009D000000}"/>
            </a:ext>
          </a:extLst>
        </xdr:cNvPr>
        <xdr:cNvCxnSpPr/>
      </xdr:nvCxnSpPr>
      <xdr:spPr>
        <a:xfrm>
          <a:off x="47625" y="5374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430</xdr:row>
      <xdr:rowOff>0</xdr:rowOff>
    </xdr:from>
    <xdr:to>
      <xdr:col>4</xdr:col>
      <xdr:colOff>0</xdr:colOff>
      <xdr:row>430</xdr:row>
      <xdr:rowOff>1588</xdr:rowOff>
    </xdr:to>
    <xdr:cxnSp macro="">
      <xdr:nvCxnSpPr>
        <xdr:cNvPr id="158" name="직선 화살표 연결선 157">
          <a:extLst>
            <a:ext uri="{FF2B5EF4-FFF2-40B4-BE49-F238E27FC236}">
              <a16:creationId xmlns:a16="http://schemas.microsoft.com/office/drawing/2014/main" id="{00000000-0008-0000-0B00-00009E000000}"/>
            </a:ext>
          </a:extLst>
        </xdr:cNvPr>
        <xdr:cNvCxnSpPr/>
      </xdr:nvCxnSpPr>
      <xdr:spPr>
        <a:xfrm>
          <a:off x="47625" y="5434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432</xdr:row>
      <xdr:rowOff>0</xdr:rowOff>
    </xdr:from>
    <xdr:to>
      <xdr:col>4</xdr:col>
      <xdr:colOff>0</xdr:colOff>
      <xdr:row>432</xdr:row>
      <xdr:rowOff>1588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00000000-0008-0000-0B00-00009F000000}"/>
            </a:ext>
          </a:extLst>
        </xdr:cNvPr>
        <xdr:cNvCxnSpPr/>
      </xdr:nvCxnSpPr>
      <xdr:spPr>
        <a:xfrm>
          <a:off x="47625" y="5465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436</xdr:row>
      <xdr:rowOff>0</xdr:rowOff>
    </xdr:from>
    <xdr:to>
      <xdr:col>4</xdr:col>
      <xdr:colOff>0</xdr:colOff>
      <xdr:row>436</xdr:row>
      <xdr:rowOff>1588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00000000-0008-0000-0B00-0000A0000000}"/>
            </a:ext>
          </a:extLst>
        </xdr:cNvPr>
        <xdr:cNvCxnSpPr/>
      </xdr:nvCxnSpPr>
      <xdr:spPr>
        <a:xfrm>
          <a:off x="47625" y="5526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438</xdr:row>
      <xdr:rowOff>0</xdr:rowOff>
    </xdr:from>
    <xdr:to>
      <xdr:col>4</xdr:col>
      <xdr:colOff>0</xdr:colOff>
      <xdr:row>438</xdr:row>
      <xdr:rowOff>1588</xdr:rowOff>
    </xdr:to>
    <xdr:cxnSp macro="">
      <xdr:nvCxnSpPr>
        <xdr:cNvPr id="161" name="직선 화살표 연결선 160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CxnSpPr/>
      </xdr:nvCxnSpPr>
      <xdr:spPr>
        <a:xfrm>
          <a:off x="47625" y="5556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442</xdr:row>
      <xdr:rowOff>0</xdr:rowOff>
    </xdr:from>
    <xdr:to>
      <xdr:col>4</xdr:col>
      <xdr:colOff>0</xdr:colOff>
      <xdr:row>442</xdr:row>
      <xdr:rowOff>1588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000000-0008-0000-0B00-0000B2000000}"/>
            </a:ext>
          </a:extLst>
        </xdr:cNvPr>
        <xdr:cNvCxnSpPr/>
      </xdr:nvCxnSpPr>
      <xdr:spPr>
        <a:xfrm>
          <a:off x="47625" y="6974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179" name="직선 화살표 연결선 178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CxnSpPr/>
      </xdr:nvCxnSpPr>
      <xdr:spPr>
        <a:xfrm>
          <a:off x="47625" y="7004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262</xdr:row>
      <xdr:rowOff>0</xdr:rowOff>
    </xdr:from>
    <xdr:to>
      <xdr:col>4</xdr:col>
      <xdr:colOff>0</xdr:colOff>
      <xdr:row>262</xdr:row>
      <xdr:rowOff>1588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00000000-0008-0000-0B00-00008A000000}"/>
            </a:ext>
          </a:extLst>
        </xdr:cNvPr>
        <xdr:cNvCxnSpPr/>
      </xdr:nvCxnSpPr>
      <xdr:spPr>
        <a:xfrm>
          <a:off x="49696" y="351762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268</xdr:row>
      <xdr:rowOff>0</xdr:rowOff>
    </xdr:from>
    <xdr:to>
      <xdr:col>4</xdr:col>
      <xdr:colOff>0</xdr:colOff>
      <xdr:row>268</xdr:row>
      <xdr:rowOff>1588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00000000-0008-0000-0B00-00008B000000}"/>
            </a:ext>
          </a:extLst>
        </xdr:cNvPr>
        <xdr:cNvCxnSpPr/>
      </xdr:nvCxnSpPr>
      <xdr:spPr>
        <a:xfrm>
          <a:off x="49696" y="36070761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219075</xdr:colOff>
      <xdr:row>10</xdr:row>
      <xdr:rowOff>19050</xdr:rowOff>
    </xdr:from>
    <xdr:to>
      <xdr:col>5</xdr:col>
      <xdr:colOff>2066925</xdr:colOff>
      <xdr:row>21</xdr:row>
      <xdr:rowOff>123825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0B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600200"/>
          <a:ext cx="3638550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4</xdr:col>
      <xdr:colOff>0</xdr:colOff>
      <xdr:row>448</xdr:row>
      <xdr:rowOff>1588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00000000-0008-0000-0B00-000061000000}"/>
            </a:ext>
          </a:extLst>
        </xdr:cNvPr>
        <xdr:cNvCxnSpPr/>
      </xdr:nvCxnSpPr>
      <xdr:spPr>
        <a:xfrm>
          <a:off x="47625" y="58959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450</xdr:row>
      <xdr:rowOff>0</xdr:rowOff>
    </xdr:from>
    <xdr:to>
      <xdr:col>4</xdr:col>
      <xdr:colOff>0</xdr:colOff>
      <xdr:row>450</xdr:row>
      <xdr:rowOff>1588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00000000-0008-0000-0B00-00006A000000}"/>
            </a:ext>
          </a:extLst>
        </xdr:cNvPr>
        <xdr:cNvCxnSpPr/>
      </xdr:nvCxnSpPr>
      <xdr:spPr>
        <a:xfrm>
          <a:off x="47625" y="59264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274</xdr:row>
      <xdr:rowOff>0</xdr:rowOff>
    </xdr:from>
    <xdr:to>
      <xdr:col>4</xdr:col>
      <xdr:colOff>0</xdr:colOff>
      <xdr:row>274</xdr:row>
      <xdr:rowOff>1588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0B00-00006B000000}"/>
            </a:ext>
          </a:extLst>
        </xdr:cNvPr>
        <xdr:cNvCxnSpPr/>
      </xdr:nvCxnSpPr>
      <xdr:spPr>
        <a:xfrm>
          <a:off x="49696" y="395577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454</xdr:row>
      <xdr:rowOff>0</xdr:rowOff>
    </xdr:from>
    <xdr:to>
      <xdr:col>4</xdr:col>
      <xdr:colOff>0</xdr:colOff>
      <xdr:row>454</xdr:row>
      <xdr:rowOff>1588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00000000-0008-0000-0B00-00006E000000}"/>
            </a:ext>
          </a:extLst>
        </xdr:cNvPr>
        <xdr:cNvCxnSpPr/>
      </xdr:nvCxnSpPr>
      <xdr:spPr>
        <a:xfrm>
          <a:off x="47625" y="61302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456</xdr:row>
      <xdr:rowOff>0</xdr:rowOff>
    </xdr:from>
    <xdr:to>
      <xdr:col>4</xdr:col>
      <xdr:colOff>0</xdr:colOff>
      <xdr:row>456</xdr:row>
      <xdr:rowOff>1588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00000000-0008-0000-0B00-00006F000000}"/>
            </a:ext>
          </a:extLst>
        </xdr:cNvPr>
        <xdr:cNvCxnSpPr/>
      </xdr:nvCxnSpPr>
      <xdr:spPr>
        <a:xfrm>
          <a:off x="47625" y="61607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318</xdr:row>
      <xdr:rowOff>0</xdr:rowOff>
    </xdr:from>
    <xdr:to>
      <xdr:col>4</xdr:col>
      <xdr:colOff>0</xdr:colOff>
      <xdr:row>318</xdr:row>
      <xdr:rowOff>1588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CxnSpPr/>
      </xdr:nvCxnSpPr>
      <xdr:spPr>
        <a:xfrm>
          <a:off x="47625" y="47282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320</xdr:row>
      <xdr:rowOff>0</xdr:rowOff>
    </xdr:from>
    <xdr:to>
      <xdr:col>4</xdr:col>
      <xdr:colOff>0</xdr:colOff>
      <xdr:row>320</xdr:row>
      <xdr:rowOff>1588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00000000-0008-0000-0B00-00006D000000}"/>
            </a:ext>
          </a:extLst>
        </xdr:cNvPr>
        <xdr:cNvCxnSpPr/>
      </xdr:nvCxnSpPr>
      <xdr:spPr>
        <a:xfrm>
          <a:off x="47625" y="47586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324</xdr:row>
      <xdr:rowOff>0</xdr:rowOff>
    </xdr:from>
    <xdr:to>
      <xdr:col>4</xdr:col>
      <xdr:colOff>0</xdr:colOff>
      <xdr:row>324</xdr:row>
      <xdr:rowOff>1588</xdr:rowOff>
    </xdr:to>
    <xdr:cxnSp macro="">
      <xdr:nvCxnSpPr>
        <xdr:cNvPr id="140" name="직선 화살표 연결선 139">
          <a:extLst>
            <a:ext uri="{FF2B5EF4-FFF2-40B4-BE49-F238E27FC236}">
              <a16:creationId xmlns:a16="http://schemas.microsoft.com/office/drawing/2014/main" id="{00000000-0008-0000-0B00-00008C000000}"/>
            </a:ext>
          </a:extLst>
        </xdr:cNvPr>
        <xdr:cNvCxnSpPr/>
      </xdr:nvCxnSpPr>
      <xdr:spPr>
        <a:xfrm>
          <a:off x="47625" y="48196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326</xdr:row>
      <xdr:rowOff>0</xdr:rowOff>
    </xdr:from>
    <xdr:to>
      <xdr:col>4</xdr:col>
      <xdr:colOff>0</xdr:colOff>
      <xdr:row>326</xdr:row>
      <xdr:rowOff>1588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00000000-0008-0000-0B00-00008D000000}"/>
            </a:ext>
          </a:extLst>
        </xdr:cNvPr>
        <xdr:cNvCxnSpPr/>
      </xdr:nvCxnSpPr>
      <xdr:spPr>
        <a:xfrm>
          <a:off x="47625" y="48501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258</xdr:row>
      <xdr:rowOff>38100</xdr:rowOff>
    </xdr:from>
    <xdr:to>
      <xdr:col>3</xdr:col>
      <xdr:colOff>571500</xdr:colOff>
      <xdr:row>258</xdr:row>
      <xdr:rowOff>39688</xdr:rowOff>
    </xdr:to>
    <xdr:cxnSp macro="">
      <xdr:nvCxnSpPr>
        <xdr:cNvPr id="220" name="직선 화살표 연결선 219">
          <a:extLst>
            <a:ext uri="{FF2B5EF4-FFF2-40B4-BE49-F238E27FC236}">
              <a16:creationId xmlns:a16="http://schemas.microsoft.com/office/drawing/2014/main" id="{00000000-0008-0000-0B00-0000DC000000}"/>
            </a:ext>
          </a:extLst>
        </xdr:cNvPr>
        <xdr:cNvCxnSpPr/>
      </xdr:nvCxnSpPr>
      <xdr:spPr>
        <a:xfrm>
          <a:off x="38100" y="40062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264</xdr:row>
      <xdr:rowOff>57150</xdr:rowOff>
    </xdr:from>
    <xdr:to>
      <xdr:col>4</xdr:col>
      <xdr:colOff>0</xdr:colOff>
      <xdr:row>264</xdr:row>
      <xdr:rowOff>58738</xdr:rowOff>
    </xdr:to>
    <xdr:cxnSp macro="">
      <xdr:nvCxnSpPr>
        <xdr:cNvPr id="221" name="직선 화살표 연결선 220">
          <a:extLst>
            <a:ext uri="{FF2B5EF4-FFF2-40B4-BE49-F238E27FC236}">
              <a16:creationId xmlns:a16="http://schemas.microsoft.com/office/drawing/2014/main" id="{00000000-0008-0000-0B00-0000DD000000}"/>
            </a:ext>
          </a:extLst>
        </xdr:cNvPr>
        <xdr:cNvCxnSpPr/>
      </xdr:nvCxnSpPr>
      <xdr:spPr>
        <a:xfrm>
          <a:off x="47625" y="40995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555</xdr:row>
      <xdr:rowOff>0</xdr:rowOff>
    </xdr:from>
    <xdr:to>
      <xdr:col>3</xdr:col>
      <xdr:colOff>571500</xdr:colOff>
      <xdr:row>555</xdr:row>
      <xdr:rowOff>0</xdr:rowOff>
    </xdr:to>
    <xdr:cxnSp macro="">
      <xdr:nvCxnSpPr>
        <xdr:cNvPr id="287" name="직선 화살표 연결선 286">
          <a:extLst>
            <a:ext uri="{FF2B5EF4-FFF2-40B4-BE49-F238E27FC236}">
              <a16:creationId xmlns:a16="http://schemas.microsoft.com/office/drawing/2014/main" id="{00000000-0008-0000-0B00-00001F010000}"/>
            </a:ext>
          </a:extLst>
        </xdr:cNvPr>
        <xdr:cNvCxnSpPr/>
      </xdr:nvCxnSpPr>
      <xdr:spPr>
        <a:xfrm>
          <a:off x="38100" y="12763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12</xdr:row>
          <xdr:rowOff>0</xdr:rowOff>
        </xdr:from>
        <xdr:to>
          <xdr:col>9</xdr:col>
          <xdr:colOff>419100</xdr:colOff>
          <xdr:row>14</xdr:row>
          <xdr:rowOff>9525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B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279</xdr:row>
      <xdr:rowOff>0</xdr:rowOff>
    </xdr:from>
    <xdr:to>
      <xdr:col>4</xdr:col>
      <xdr:colOff>0</xdr:colOff>
      <xdr:row>279</xdr:row>
      <xdr:rowOff>1588</xdr:rowOff>
    </xdr:to>
    <xdr:cxnSp macro="">
      <xdr:nvCxnSpPr>
        <xdr:cNvPr id="208" name="직선 화살표 연결선 207">
          <a:extLst>
            <a:ext uri="{FF2B5EF4-FFF2-40B4-BE49-F238E27FC236}">
              <a16:creationId xmlns:a16="http://schemas.microsoft.com/office/drawing/2014/main" id="{00000000-0008-0000-0B00-0000D0000000}"/>
            </a:ext>
          </a:extLst>
        </xdr:cNvPr>
        <xdr:cNvCxnSpPr/>
      </xdr:nvCxnSpPr>
      <xdr:spPr>
        <a:xfrm>
          <a:off x="47625" y="1594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281</xdr:row>
      <xdr:rowOff>0</xdr:rowOff>
    </xdr:from>
    <xdr:to>
      <xdr:col>4</xdr:col>
      <xdr:colOff>0</xdr:colOff>
      <xdr:row>281</xdr:row>
      <xdr:rowOff>1588</xdr:rowOff>
    </xdr:to>
    <xdr:cxnSp macro="">
      <xdr:nvCxnSpPr>
        <xdr:cNvPr id="209" name="직선 화살표 연결선 208">
          <a:extLst>
            <a:ext uri="{FF2B5EF4-FFF2-40B4-BE49-F238E27FC236}">
              <a16:creationId xmlns:a16="http://schemas.microsoft.com/office/drawing/2014/main" id="{00000000-0008-0000-0B00-0000D1000000}"/>
            </a:ext>
          </a:extLst>
        </xdr:cNvPr>
        <xdr:cNvCxnSpPr/>
      </xdr:nvCxnSpPr>
      <xdr:spPr>
        <a:xfrm>
          <a:off x="47625" y="1624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347</xdr:row>
      <xdr:rowOff>0</xdr:rowOff>
    </xdr:from>
    <xdr:to>
      <xdr:col>4</xdr:col>
      <xdr:colOff>0</xdr:colOff>
      <xdr:row>347</xdr:row>
      <xdr:rowOff>1588</xdr:rowOff>
    </xdr:to>
    <xdr:cxnSp macro="">
      <xdr:nvCxnSpPr>
        <xdr:cNvPr id="210" name="직선 화살표 연결선 209"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CxnSpPr/>
      </xdr:nvCxnSpPr>
      <xdr:spPr>
        <a:xfrm>
          <a:off x="47625" y="2630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380</xdr:row>
      <xdr:rowOff>0</xdr:rowOff>
    </xdr:from>
    <xdr:to>
      <xdr:col>4</xdr:col>
      <xdr:colOff>0</xdr:colOff>
      <xdr:row>380</xdr:row>
      <xdr:rowOff>1588</xdr:rowOff>
    </xdr:to>
    <xdr:cxnSp macro="">
      <xdr:nvCxnSpPr>
        <xdr:cNvPr id="211" name="직선 화살표 연결선 210">
          <a:extLst>
            <a:ext uri="{FF2B5EF4-FFF2-40B4-BE49-F238E27FC236}">
              <a16:creationId xmlns:a16="http://schemas.microsoft.com/office/drawing/2014/main" id="{00000000-0008-0000-0B00-0000D3000000}"/>
            </a:ext>
          </a:extLst>
        </xdr:cNvPr>
        <xdr:cNvCxnSpPr/>
      </xdr:nvCxnSpPr>
      <xdr:spPr>
        <a:xfrm>
          <a:off x="47625" y="2920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382</xdr:row>
      <xdr:rowOff>0</xdr:rowOff>
    </xdr:from>
    <xdr:to>
      <xdr:col>4</xdr:col>
      <xdr:colOff>0</xdr:colOff>
      <xdr:row>382</xdr:row>
      <xdr:rowOff>1588</xdr:rowOff>
    </xdr:to>
    <xdr:cxnSp macro="">
      <xdr:nvCxnSpPr>
        <xdr:cNvPr id="212" name="직선 화살표 연결선 211">
          <a:extLst>
            <a:ext uri="{FF2B5EF4-FFF2-40B4-BE49-F238E27FC236}">
              <a16:creationId xmlns:a16="http://schemas.microsoft.com/office/drawing/2014/main" id="{00000000-0008-0000-0B00-0000D4000000}"/>
            </a:ext>
          </a:extLst>
        </xdr:cNvPr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385</xdr:row>
      <xdr:rowOff>0</xdr:rowOff>
    </xdr:from>
    <xdr:to>
      <xdr:col>4</xdr:col>
      <xdr:colOff>0</xdr:colOff>
      <xdr:row>385</xdr:row>
      <xdr:rowOff>1588</xdr:rowOff>
    </xdr:to>
    <xdr:cxnSp macro="">
      <xdr:nvCxnSpPr>
        <xdr:cNvPr id="213" name="직선 화살표 연결선 212">
          <a:extLst>
            <a:ext uri="{FF2B5EF4-FFF2-40B4-BE49-F238E27FC236}">
              <a16:creationId xmlns:a16="http://schemas.microsoft.com/office/drawing/2014/main" id="{00000000-0008-0000-0B00-0000D5000000}"/>
            </a:ext>
          </a:extLst>
        </xdr:cNvPr>
        <xdr:cNvCxnSpPr/>
      </xdr:nvCxnSpPr>
      <xdr:spPr>
        <a:xfrm>
          <a:off x="47625" y="2996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387</xdr:row>
      <xdr:rowOff>0</xdr:rowOff>
    </xdr:from>
    <xdr:to>
      <xdr:col>4</xdr:col>
      <xdr:colOff>0</xdr:colOff>
      <xdr:row>387</xdr:row>
      <xdr:rowOff>1588</xdr:rowOff>
    </xdr:to>
    <xdr:cxnSp macro="">
      <xdr:nvCxnSpPr>
        <xdr:cNvPr id="214" name="직선 화살표 연결선 213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CxnSpPr/>
      </xdr:nvCxnSpPr>
      <xdr:spPr>
        <a:xfrm>
          <a:off x="47625" y="3027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459</xdr:row>
      <xdr:rowOff>0</xdr:rowOff>
    </xdr:from>
    <xdr:to>
      <xdr:col>4</xdr:col>
      <xdr:colOff>0</xdr:colOff>
      <xdr:row>459</xdr:row>
      <xdr:rowOff>1588</xdr:rowOff>
    </xdr:to>
    <xdr:cxnSp macro="">
      <xdr:nvCxnSpPr>
        <xdr:cNvPr id="215" name="직선 화살표 연결선 214">
          <a:extLst>
            <a:ext uri="{FF2B5EF4-FFF2-40B4-BE49-F238E27FC236}">
              <a16:creationId xmlns:a16="http://schemas.microsoft.com/office/drawing/2014/main" id="{00000000-0008-0000-0B00-0000D7000000}"/>
            </a:ext>
          </a:extLst>
        </xdr:cNvPr>
        <xdr:cNvCxnSpPr/>
      </xdr:nvCxnSpPr>
      <xdr:spPr>
        <a:xfrm>
          <a:off x="47625" y="4124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488</xdr:row>
      <xdr:rowOff>0</xdr:rowOff>
    </xdr:from>
    <xdr:to>
      <xdr:col>4</xdr:col>
      <xdr:colOff>0</xdr:colOff>
      <xdr:row>488</xdr:row>
      <xdr:rowOff>1588</xdr:rowOff>
    </xdr:to>
    <xdr:cxnSp macro="">
      <xdr:nvCxnSpPr>
        <xdr:cNvPr id="216" name="직선 화살표 연결선 215">
          <a:extLst>
            <a:ext uri="{FF2B5EF4-FFF2-40B4-BE49-F238E27FC236}">
              <a16:creationId xmlns:a16="http://schemas.microsoft.com/office/drawing/2014/main" id="{00000000-0008-0000-0B00-0000D8000000}"/>
            </a:ext>
          </a:extLst>
        </xdr:cNvPr>
        <xdr:cNvCxnSpPr/>
      </xdr:nvCxnSpPr>
      <xdr:spPr>
        <a:xfrm>
          <a:off x="47625" y="44434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490</xdr:row>
      <xdr:rowOff>0</xdr:rowOff>
    </xdr:from>
    <xdr:to>
      <xdr:col>4</xdr:col>
      <xdr:colOff>0</xdr:colOff>
      <xdr:row>490</xdr:row>
      <xdr:rowOff>1588</xdr:rowOff>
    </xdr:to>
    <xdr:cxnSp macro="">
      <xdr:nvCxnSpPr>
        <xdr:cNvPr id="217" name="직선 화살표 연결선 216">
          <a:extLst>
            <a:ext uri="{FF2B5EF4-FFF2-40B4-BE49-F238E27FC236}">
              <a16:creationId xmlns:a16="http://schemas.microsoft.com/office/drawing/2014/main" id="{00000000-0008-0000-0B00-0000D9000000}"/>
            </a:ext>
          </a:extLst>
        </xdr:cNvPr>
        <xdr:cNvCxnSpPr/>
      </xdr:nvCxnSpPr>
      <xdr:spPr>
        <a:xfrm>
          <a:off x="47625" y="4473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483</xdr:row>
      <xdr:rowOff>0</xdr:rowOff>
    </xdr:from>
    <xdr:to>
      <xdr:col>4</xdr:col>
      <xdr:colOff>0</xdr:colOff>
      <xdr:row>483</xdr:row>
      <xdr:rowOff>1588</xdr:rowOff>
    </xdr:to>
    <xdr:cxnSp macro="">
      <xdr:nvCxnSpPr>
        <xdr:cNvPr id="218" name="직선 화살표 연결선 217">
          <a:extLst>
            <a:ext uri="{FF2B5EF4-FFF2-40B4-BE49-F238E27FC236}">
              <a16:creationId xmlns:a16="http://schemas.microsoft.com/office/drawing/2014/main" id="{00000000-0008-0000-0B00-0000DA000000}"/>
            </a:ext>
          </a:extLst>
        </xdr:cNvPr>
        <xdr:cNvCxnSpPr/>
      </xdr:nvCxnSpPr>
      <xdr:spPr>
        <a:xfrm>
          <a:off x="47625" y="43672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485</xdr:row>
      <xdr:rowOff>0</xdr:rowOff>
    </xdr:from>
    <xdr:to>
      <xdr:col>4</xdr:col>
      <xdr:colOff>0</xdr:colOff>
      <xdr:row>485</xdr:row>
      <xdr:rowOff>1588</xdr:rowOff>
    </xdr:to>
    <xdr:cxnSp macro="">
      <xdr:nvCxnSpPr>
        <xdr:cNvPr id="219" name="직선 화살표 연결선 218">
          <a:extLst>
            <a:ext uri="{FF2B5EF4-FFF2-40B4-BE49-F238E27FC236}">
              <a16:creationId xmlns:a16="http://schemas.microsoft.com/office/drawing/2014/main" id="{00000000-0008-0000-0B00-0000DB000000}"/>
            </a:ext>
          </a:extLst>
        </xdr:cNvPr>
        <xdr:cNvCxnSpPr/>
      </xdr:nvCxnSpPr>
      <xdr:spPr>
        <a:xfrm>
          <a:off x="47625" y="43976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502</xdr:row>
      <xdr:rowOff>0</xdr:rowOff>
    </xdr:from>
    <xdr:to>
      <xdr:col>4</xdr:col>
      <xdr:colOff>0</xdr:colOff>
      <xdr:row>502</xdr:row>
      <xdr:rowOff>1588</xdr:rowOff>
    </xdr:to>
    <xdr:cxnSp macro="">
      <xdr:nvCxnSpPr>
        <xdr:cNvPr id="322" name="직선 화살표 연결선 321">
          <a:extLst>
            <a:ext uri="{FF2B5EF4-FFF2-40B4-BE49-F238E27FC236}">
              <a16:creationId xmlns:a16="http://schemas.microsoft.com/office/drawing/2014/main" id="{00000000-0008-0000-0B00-000042010000}"/>
            </a:ext>
          </a:extLst>
        </xdr:cNvPr>
        <xdr:cNvCxnSpPr/>
      </xdr:nvCxnSpPr>
      <xdr:spPr>
        <a:xfrm>
          <a:off x="47625" y="46567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504</xdr:row>
      <xdr:rowOff>0</xdr:rowOff>
    </xdr:from>
    <xdr:to>
      <xdr:col>4</xdr:col>
      <xdr:colOff>0</xdr:colOff>
      <xdr:row>504</xdr:row>
      <xdr:rowOff>1588</xdr:rowOff>
    </xdr:to>
    <xdr:cxnSp macro="">
      <xdr:nvCxnSpPr>
        <xdr:cNvPr id="323" name="직선 화살표 연결선 322">
          <a:extLst>
            <a:ext uri="{FF2B5EF4-FFF2-40B4-BE49-F238E27FC236}">
              <a16:creationId xmlns:a16="http://schemas.microsoft.com/office/drawing/2014/main" id="{00000000-0008-0000-0B00-000043010000}"/>
            </a:ext>
          </a:extLst>
        </xdr:cNvPr>
        <xdr:cNvCxnSpPr/>
      </xdr:nvCxnSpPr>
      <xdr:spPr>
        <a:xfrm>
          <a:off x="47625" y="46872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497</xdr:row>
      <xdr:rowOff>0</xdr:rowOff>
    </xdr:from>
    <xdr:to>
      <xdr:col>4</xdr:col>
      <xdr:colOff>0</xdr:colOff>
      <xdr:row>497</xdr:row>
      <xdr:rowOff>1588</xdr:rowOff>
    </xdr:to>
    <xdr:cxnSp macro="">
      <xdr:nvCxnSpPr>
        <xdr:cNvPr id="324" name="직선 화살표 연결선 323">
          <a:extLst>
            <a:ext uri="{FF2B5EF4-FFF2-40B4-BE49-F238E27FC236}">
              <a16:creationId xmlns:a16="http://schemas.microsoft.com/office/drawing/2014/main" id="{00000000-0008-0000-0B00-000044010000}"/>
            </a:ext>
          </a:extLst>
        </xdr:cNvPr>
        <xdr:cNvCxnSpPr/>
      </xdr:nvCxnSpPr>
      <xdr:spPr>
        <a:xfrm>
          <a:off x="47625" y="45805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499</xdr:row>
      <xdr:rowOff>0</xdr:rowOff>
    </xdr:from>
    <xdr:to>
      <xdr:col>4</xdr:col>
      <xdr:colOff>0</xdr:colOff>
      <xdr:row>499</xdr:row>
      <xdr:rowOff>1588</xdr:rowOff>
    </xdr:to>
    <xdr:cxnSp macro="">
      <xdr:nvCxnSpPr>
        <xdr:cNvPr id="325" name="직선 화살표 연결선 324">
          <a:extLst>
            <a:ext uri="{FF2B5EF4-FFF2-40B4-BE49-F238E27FC236}">
              <a16:creationId xmlns:a16="http://schemas.microsoft.com/office/drawing/2014/main" id="{00000000-0008-0000-0B00-000045010000}"/>
            </a:ext>
          </a:extLst>
        </xdr:cNvPr>
        <xdr:cNvCxnSpPr/>
      </xdr:nvCxnSpPr>
      <xdr:spPr>
        <a:xfrm>
          <a:off x="47625" y="46110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513</xdr:row>
      <xdr:rowOff>0</xdr:rowOff>
    </xdr:from>
    <xdr:to>
      <xdr:col>4</xdr:col>
      <xdr:colOff>0</xdr:colOff>
      <xdr:row>513</xdr:row>
      <xdr:rowOff>1588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00000000-0008-0000-0B00-000046010000}"/>
            </a:ext>
          </a:extLst>
        </xdr:cNvPr>
        <xdr:cNvCxnSpPr/>
      </xdr:nvCxnSpPr>
      <xdr:spPr>
        <a:xfrm>
          <a:off x="47625" y="48244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515</xdr:row>
      <xdr:rowOff>0</xdr:rowOff>
    </xdr:from>
    <xdr:to>
      <xdr:col>4</xdr:col>
      <xdr:colOff>0</xdr:colOff>
      <xdr:row>515</xdr:row>
      <xdr:rowOff>1588</xdr:rowOff>
    </xdr:to>
    <xdr:cxnSp macro="">
      <xdr:nvCxnSpPr>
        <xdr:cNvPr id="327" name="직선 화살표 연결선 326">
          <a:extLst>
            <a:ext uri="{FF2B5EF4-FFF2-40B4-BE49-F238E27FC236}">
              <a16:creationId xmlns:a16="http://schemas.microsoft.com/office/drawing/2014/main" id="{00000000-0008-0000-0B00-000047010000}"/>
            </a:ext>
          </a:extLst>
        </xdr:cNvPr>
        <xdr:cNvCxnSpPr/>
      </xdr:nvCxnSpPr>
      <xdr:spPr>
        <a:xfrm>
          <a:off x="47625" y="4854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508</xdr:row>
      <xdr:rowOff>0</xdr:rowOff>
    </xdr:from>
    <xdr:to>
      <xdr:col>4</xdr:col>
      <xdr:colOff>0</xdr:colOff>
      <xdr:row>508</xdr:row>
      <xdr:rowOff>1588</xdr:rowOff>
    </xdr:to>
    <xdr:cxnSp macro="">
      <xdr:nvCxnSpPr>
        <xdr:cNvPr id="328" name="직선 화살표 연결선 327">
          <a:extLst>
            <a:ext uri="{FF2B5EF4-FFF2-40B4-BE49-F238E27FC236}">
              <a16:creationId xmlns:a16="http://schemas.microsoft.com/office/drawing/2014/main" id="{00000000-0008-0000-0B00-000048010000}"/>
            </a:ext>
          </a:extLst>
        </xdr:cNvPr>
        <xdr:cNvCxnSpPr/>
      </xdr:nvCxnSpPr>
      <xdr:spPr>
        <a:xfrm>
          <a:off x="47625" y="47482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510</xdr:row>
      <xdr:rowOff>0</xdr:rowOff>
    </xdr:from>
    <xdr:to>
      <xdr:col>4</xdr:col>
      <xdr:colOff>0</xdr:colOff>
      <xdr:row>510</xdr:row>
      <xdr:rowOff>1588</xdr:rowOff>
    </xdr:to>
    <xdr:cxnSp macro="">
      <xdr:nvCxnSpPr>
        <xdr:cNvPr id="329" name="직선 화살표 연결선 328">
          <a:extLst>
            <a:ext uri="{FF2B5EF4-FFF2-40B4-BE49-F238E27FC236}">
              <a16:creationId xmlns:a16="http://schemas.microsoft.com/office/drawing/2014/main" id="{00000000-0008-0000-0B00-000049010000}"/>
            </a:ext>
          </a:extLst>
        </xdr:cNvPr>
        <xdr:cNvCxnSpPr/>
      </xdr:nvCxnSpPr>
      <xdr:spPr>
        <a:xfrm>
          <a:off x="47625" y="47786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526</xdr:row>
      <xdr:rowOff>0</xdr:rowOff>
    </xdr:from>
    <xdr:to>
      <xdr:col>4</xdr:col>
      <xdr:colOff>0</xdr:colOff>
      <xdr:row>526</xdr:row>
      <xdr:rowOff>1588</xdr:rowOff>
    </xdr:to>
    <xdr:cxnSp macro="">
      <xdr:nvCxnSpPr>
        <xdr:cNvPr id="330" name="직선 화살표 연결선 329">
          <a:extLst>
            <a:ext uri="{FF2B5EF4-FFF2-40B4-BE49-F238E27FC236}">
              <a16:creationId xmlns:a16="http://schemas.microsoft.com/office/drawing/2014/main" id="{00000000-0008-0000-0B00-00004A010000}"/>
            </a:ext>
          </a:extLst>
        </xdr:cNvPr>
        <xdr:cNvCxnSpPr/>
      </xdr:nvCxnSpPr>
      <xdr:spPr>
        <a:xfrm>
          <a:off x="47625" y="50225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528</xdr:row>
      <xdr:rowOff>0</xdr:rowOff>
    </xdr:from>
    <xdr:to>
      <xdr:col>4</xdr:col>
      <xdr:colOff>0</xdr:colOff>
      <xdr:row>528</xdr:row>
      <xdr:rowOff>1588</xdr:rowOff>
    </xdr:to>
    <xdr:cxnSp macro="">
      <xdr:nvCxnSpPr>
        <xdr:cNvPr id="331" name="직선 화살표 연결선 330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CxnSpPr/>
      </xdr:nvCxnSpPr>
      <xdr:spPr>
        <a:xfrm>
          <a:off x="47625" y="50530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521</xdr:row>
      <xdr:rowOff>0</xdr:rowOff>
    </xdr:from>
    <xdr:to>
      <xdr:col>4</xdr:col>
      <xdr:colOff>0</xdr:colOff>
      <xdr:row>521</xdr:row>
      <xdr:rowOff>1588</xdr:rowOff>
    </xdr:to>
    <xdr:cxnSp macro="">
      <xdr:nvCxnSpPr>
        <xdr:cNvPr id="332" name="직선 화살표 연결선 331">
          <a:extLst>
            <a:ext uri="{FF2B5EF4-FFF2-40B4-BE49-F238E27FC236}">
              <a16:creationId xmlns:a16="http://schemas.microsoft.com/office/drawing/2014/main" id="{00000000-0008-0000-0B00-00004C010000}"/>
            </a:ext>
          </a:extLst>
        </xdr:cNvPr>
        <xdr:cNvCxnSpPr/>
      </xdr:nvCxnSpPr>
      <xdr:spPr>
        <a:xfrm>
          <a:off x="47625" y="49463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523</xdr:row>
      <xdr:rowOff>0</xdr:rowOff>
    </xdr:from>
    <xdr:to>
      <xdr:col>4</xdr:col>
      <xdr:colOff>0</xdr:colOff>
      <xdr:row>523</xdr:row>
      <xdr:rowOff>1588</xdr:rowOff>
    </xdr:to>
    <xdr:cxnSp macro="">
      <xdr:nvCxnSpPr>
        <xdr:cNvPr id="333" name="직선 화살표 연결선 332">
          <a:extLst>
            <a:ext uri="{FF2B5EF4-FFF2-40B4-BE49-F238E27FC236}">
              <a16:creationId xmlns:a16="http://schemas.microsoft.com/office/drawing/2014/main" id="{00000000-0008-0000-0B00-00004D010000}"/>
            </a:ext>
          </a:extLst>
        </xdr:cNvPr>
        <xdr:cNvCxnSpPr/>
      </xdr:nvCxnSpPr>
      <xdr:spPr>
        <a:xfrm>
          <a:off x="47625" y="49768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539</xdr:row>
      <xdr:rowOff>0</xdr:rowOff>
    </xdr:from>
    <xdr:to>
      <xdr:col>4</xdr:col>
      <xdr:colOff>0</xdr:colOff>
      <xdr:row>539</xdr:row>
      <xdr:rowOff>1588</xdr:rowOff>
    </xdr:to>
    <xdr:cxnSp macro="">
      <xdr:nvCxnSpPr>
        <xdr:cNvPr id="334" name="직선 화살표 연결선 333">
          <a:extLst>
            <a:ext uri="{FF2B5EF4-FFF2-40B4-BE49-F238E27FC236}">
              <a16:creationId xmlns:a16="http://schemas.microsoft.com/office/drawing/2014/main" id="{00000000-0008-0000-0B00-00004E010000}"/>
            </a:ext>
          </a:extLst>
        </xdr:cNvPr>
        <xdr:cNvCxnSpPr/>
      </xdr:nvCxnSpPr>
      <xdr:spPr>
        <a:xfrm>
          <a:off x="47625" y="52206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541</xdr:row>
      <xdr:rowOff>0</xdr:rowOff>
    </xdr:from>
    <xdr:to>
      <xdr:col>4</xdr:col>
      <xdr:colOff>0</xdr:colOff>
      <xdr:row>541</xdr:row>
      <xdr:rowOff>1588</xdr:rowOff>
    </xdr:to>
    <xdr:cxnSp macro="">
      <xdr:nvCxnSpPr>
        <xdr:cNvPr id="335" name="직선 화살표 연결선 334">
          <a:extLst>
            <a:ext uri="{FF2B5EF4-FFF2-40B4-BE49-F238E27FC236}">
              <a16:creationId xmlns:a16="http://schemas.microsoft.com/office/drawing/2014/main" id="{00000000-0008-0000-0B00-00004F010000}"/>
            </a:ext>
          </a:extLst>
        </xdr:cNvPr>
        <xdr:cNvCxnSpPr/>
      </xdr:nvCxnSpPr>
      <xdr:spPr>
        <a:xfrm>
          <a:off x="47625" y="52511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534</xdr:row>
      <xdr:rowOff>0</xdr:rowOff>
    </xdr:from>
    <xdr:to>
      <xdr:col>4</xdr:col>
      <xdr:colOff>0</xdr:colOff>
      <xdr:row>534</xdr:row>
      <xdr:rowOff>1588</xdr:rowOff>
    </xdr:to>
    <xdr:cxnSp macro="">
      <xdr:nvCxnSpPr>
        <xdr:cNvPr id="336" name="직선 화살표 연결선 335">
          <a:extLst>
            <a:ext uri="{FF2B5EF4-FFF2-40B4-BE49-F238E27FC236}">
              <a16:creationId xmlns:a16="http://schemas.microsoft.com/office/drawing/2014/main" id="{00000000-0008-0000-0B00-000050010000}"/>
            </a:ext>
          </a:extLst>
        </xdr:cNvPr>
        <xdr:cNvCxnSpPr/>
      </xdr:nvCxnSpPr>
      <xdr:spPr>
        <a:xfrm>
          <a:off x="47625" y="51444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536</xdr:row>
      <xdr:rowOff>0</xdr:rowOff>
    </xdr:from>
    <xdr:to>
      <xdr:col>4</xdr:col>
      <xdr:colOff>0</xdr:colOff>
      <xdr:row>536</xdr:row>
      <xdr:rowOff>1588</xdr:rowOff>
    </xdr:to>
    <xdr:cxnSp macro="">
      <xdr:nvCxnSpPr>
        <xdr:cNvPr id="337" name="직선 화살표 연결선 336">
          <a:extLst>
            <a:ext uri="{FF2B5EF4-FFF2-40B4-BE49-F238E27FC236}">
              <a16:creationId xmlns:a16="http://schemas.microsoft.com/office/drawing/2014/main" id="{00000000-0008-0000-0B00-000051010000}"/>
            </a:ext>
          </a:extLst>
        </xdr:cNvPr>
        <xdr:cNvCxnSpPr/>
      </xdr:nvCxnSpPr>
      <xdr:spPr>
        <a:xfrm>
          <a:off x="47625" y="51749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550</xdr:row>
      <xdr:rowOff>0</xdr:rowOff>
    </xdr:from>
    <xdr:to>
      <xdr:col>4</xdr:col>
      <xdr:colOff>0</xdr:colOff>
      <xdr:row>550</xdr:row>
      <xdr:rowOff>1588</xdr:rowOff>
    </xdr:to>
    <xdr:cxnSp macro="">
      <xdr:nvCxnSpPr>
        <xdr:cNvPr id="338" name="직선 화살표 연결선 337">
          <a:extLst>
            <a:ext uri="{FF2B5EF4-FFF2-40B4-BE49-F238E27FC236}">
              <a16:creationId xmlns:a16="http://schemas.microsoft.com/office/drawing/2014/main" id="{00000000-0008-0000-0B00-000052010000}"/>
            </a:ext>
          </a:extLst>
        </xdr:cNvPr>
        <xdr:cNvCxnSpPr/>
      </xdr:nvCxnSpPr>
      <xdr:spPr>
        <a:xfrm>
          <a:off x="47625" y="53882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552</xdr:row>
      <xdr:rowOff>0</xdr:rowOff>
    </xdr:from>
    <xdr:to>
      <xdr:col>4</xdr:col>
      <xdr:colOff>0</xdr:colOff>
      <xdr:row>552</xdr:row>
      <xdr:rowOff>1588</xdr:rowOff>
    </xdr:to>
    <xdr:cxnSp macro="">
      <xdr:nvCxnSpPr>
        <xdr:cNvPr id="339" name="직선 화살표 연결선 338">
          <a:extLst>
            <a:ext uri="{FF2B5EF4-FFF2-40B4-BE49-F238E27FC236}">
              <a16:creationId xmlns:a16="http://schemas.microsoft.com/office/drawing/2014/main" id="{00000000-0008-0000-0B00-000053010000}"/>
            </a:ext>
          </a:extLst>
        </xdr:cNvPr>
        <xdr:cNvCxnSpPr/>
      </xdr:nvCxnSpPr>
      <xdr:spPr>
        <a:xfrm>
          <a:off x="47625" y="54187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545</xdr:row>
      <xdr:rowOff>0</xdr:rowOff>
    </xdr:from>
    <xdr:to>
      <xdr:col>4</xdr:col>
      <xdr:colOff>0</xdr:colOff>
      <xdr:row>545</xdr:row>
      <xdr:rowOff>1588</xdr:rowOff>
    </xdr:to>
    <xdr:cxnSp macro="">
      <xdr:nvCxnSpPr>
        <xdr:cNvPr id="340" name="직선 화살표 연결선 339">
          <a:extLst>
            <a:ext uri="{FF2B5EF4-FFF2-40B4-BE49-F238E27FC236}">
              <a16:creationId xmlns:a16="http://schemas.microsoft.com/office/drawing/2014/main" id="{00000000-0008-0000-0B00-000054010000}"/>
            </a:ext>
          </a:extLst>
        </xdr:cNvPr>
        <xdr:cNvCxnSpPr/>
      </xdr:nvCxnSpPr>
      <xdr:spPr>
        <a:xfrm>
          <a:off x="47625" y="53120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547</xdr:row>
      <xdr:rowOff>0</xdr:rowOff>
    </xdr:from>
    <xdr:to>
      <xdr:col>4</xdr:col>
      <xdr:colOff>0</xdr:colOff>
      <xdr:row>547</xdr:row>
      <xdr:rowOff>1588</xdr:rowOff>
    </xdr:to>
    <xdr:cxnSp macro="">
      <xdr:nvCxnSpPr>
        <xdr:cNvPr id="341" name="직선 화살표 연결선 340">
          <a:extLst>
            <a:ext uri="{FF2B5EF4-FFF2-40B4-BE49-F238E27FC236}">
              <a16:creationId xmlns:a16="http://schemas.microsoft.com/office/drawing/2014/main" id="{00000000-0008-0000-0B00-000055010000}"/>
            </a:ext>
          </a:extLst>
        </xdr:cNvPr>
        <xdr:cNvCxnSpPr/>
      </xdr:nvCxnSpPr>
      <xdr:spPr>
        <a:xfrm>
          <a:off x="47625" y="53425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38100</xdr:colOff>
      <xdr:row>473</xdr:row>
      <xdr:rowOff>19050</xdr:rowOff>
    </xdr:from>
    <xdr:to>
      <xdr:col>6</xdr:col>
      <xdr:colOff>570976</xdr:colOff>
      <xdr:row>480</xdr:row>
      <xdr:rowOff>76060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00000000-0008-0000-0B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6425" y="73018650"/>
          <a:ext cx="4390501" cy="111428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4</xdr:col>
      <xdr:colOff>0</xdr:colOff>
      <xdr:row>465</xdr:row>
      <xdr:rowOff>1588</xdr:rowOff>
    </xdr:to>
    <xdr:cxnSp macro="">
      <xdr:nvCxnSpPr>
        <xdr:cNvPr id="142" name="직선 화살표 연결선 209">
          <a:extLst>
            <a:ext uri="{FF2B5EF4-FFF2-40B4-BE49-F238E27FC236}">
              <a16:creationId xmlns:a16="http://schemas.microsoft.com/office/drawing/2014/main" id="{00000000-0008-0000-0B00-00008E000000}"/>
            </a:ext>
          </a:extLst>
        </xdr:cNvPr>
        <xdr:cNvCxnSpPr/>
      </xdr:nvCxnSpPr>
      <xdr:spPr>
        <a:xfrm>
          <a:off x="47625" y="5608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465</xdr:row>
      <xdr:rowOff>0</xdr:rowOff>
    </xdr:from>
    <xdr:to>
      <xdr:col>4</xdr:col>
      <xdr:colOff>0</xdr:colOff>
      <xdr:row>465</xdr:row>
      <xdr:rowOff>1588</xdr:rowOff>
    </xdr:to>
    <xdr:cxnSp macro="">
      <xdr:nvCxnSpPr>
        <xdr:cNvPr id="143" name="직선 화살표 연결선 209">
          <a:extLst>
            <a:ext uri="{FF2B5EF4-FFF2-40B4-BE49-F238E27FC236}">
              <a16:creationId xmlns:a16="http://schemas.microsoft.com/office/drawing/2014/main" id="{00000000-0008-0000-0B00-00008F000000}"/>
            </a:ext>
          </a:extLst>
        </xdr:cNvPr>
        <xdr:cNvCxnSpPr/>
      </xdr:nvCxnSpPr>
      <xdr:spPr>
        <a:xfrm>
          <a:off x="47625" y="5608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353</xdr:row>
      <xdr:rowOff>0</xdr:rowOff>
    </xdr:from>
    <xdr:to>
      <xdr:col>4</xdr:col>
      <xdr:colOff>0</xdr:colOff>
      <xdr:row>353</xdr:row>
      <xdr:rowOff>1588</xdr:rowOff>
    </xdr:to>
    <xdr:cxnSp macro="">
      <xdr:nvCxnSpPr>
        <xdr:cNvPr id="144" name="직선 화살표 연결선 209">
          <a:extLst>
            <a:ext uri="{FF2B5EF4-FFF2-40B4-BE49-F238E27FC236}">
              <a16:creationId xmlns:a16="http://schemas.microsoft.com/office/drawing/2014/main" id="{00000000-0008-0000-0B00-000090000000}"/>
            </a:ext>
          </a:extLst>
        </xdr:cNvPr>
        <xdr:cNvCxnSpPr/>
      </xdr:nvCxnSpPr>
      <xdr:spPr>
        <a:xfrm>
          <a:off x="47625" y="55016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353</xdr:row>
      <xdr:rowOff>0</xdr:rowOff>
    </xdr:from>
    <xdr:to>
      <xdr:col>4</xdr:col>
      <xdr:colOff>0</xdr:colOff>
      <xdr:row>353</xdr:row>
      <xdr:rowOff>1588</xdr:rowOff>
    </xdr:to>
    <xdr:cxnSp macro="">
      <xdr:nvCxnSpPr>
        <xdr:cNvPr id="145" name="직선 화살표 연결선 209">
          <a:extLst>
            <a:ext uri="{FF2B5EF4-FFF2-40B4-BE49-F238E27FC236}">
              <a16:creationId xmlns:a16="http://schemas.microsoft.com/office/drawing/2014/main" id="{00000000-0008-0000-0B00-000091000000}"/>
            </a:ext>
          </a:extLst>
        </xdr:cNvPr>
        <xdr:cNvCxnSpPr/>
      </xdr:nvCxnSpPr>
      <xdr:spPr>
        <a:xfrm>
          <a:off x="47625" y="55016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360</xdr:row>
      <xdr:rowOff>0</xdr:rowOff>
    </xdr:from>
    <xdr:to>
      <xdr:col>4</xdr:col>
      <xdr:colOff>0</xdr:colOff>
      <xdr:row>360</xdr:row>
      <xdr:rowOff>1588</xdr:rowOff>
    </xdr:to>
    <xdr:cxnSp macro="">
      <xdr:nvCxnSpPr>
        <xdr:cNvPr id="146" name="직선 화살표 연결선 209">
          <a:extLst>
            <a:ext uri="{FF2B5EF4-FFF2-40B4-BE49-F238E27FC236}">
              <a16:creationId xmlns:a16="http://schemas.microsoft.com/office/drawing/2014/main" id="{00000000-0008-0000-0B00-000092000000}"/>
            </a:ext>
          </a:extLst>
        </xdr:cNvPr>
        <xdr:cNvCxnSpPr/>
      </xdr:nvCxnSpPr>
      <xdr:spPr>
        <a:xfrm>
          <a:off x="47625" y="5608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360</xdr:row>
      <xdr:rowOff>0</xdr:rowOff>
    </xdr:from>
    <xdr:to>
      <xdr:col>4</xdr:col>
      <xdr:colOff>0</xdr:colOff>
      <xdr:row>360</xdr:row>
      <xdr:rowOff>1588</xdr:rowOff>
    </xdr:to>
    <xdr:cxnSp macro="">
      <xdr:nvCxnSpPr>
        <xdr:cNvPr id="147" name="직선 화살표 연결선 209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CxnSpPr/>
      </xdr:nvCxnSpPr>
      <xdr:spPr>
        <a:xfrm>
          <a:off x="47625" y="5608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250</xdr:row>
      <xdr:rowOff>0</xdr:rowOff>
    </xdr:from>
    <xdr:to>
      <xdr:col>4</xdr:col>
      <xdr:colOff>0</xdr:colOff>
      <xdr:row>250</xdr:row>
      <xdr:rowOff>1588</xdr:rowOff>
    </xdr:to>
    <xdr:cxnSp macro="">
      <xdr:nvCxnSpPr>
        <xdr:cNvPr id="148" name="직선 화살표 연결선 99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CxnSpPr/>
      </xdr:nvCxnSpPr>
      <xdr:spPr>
        <a:xfrm>
          <a:off x="47625" y="39471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0</xdr:rowOff>
    </xdr:from>
    <xdr:to>
      <xdr:col>4</xdr:col>
      <xdr:colOff>0</xdr:colOff>
      <xdr:row>63</xdr:row>
      <xdr:rowOff>1588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47625" y="260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</xdr:row>
      <xdr:rowOff>0</xdr:rowOff>
    </xdr:from>
    <xdr:to>
      <xdr:col>4</xdr:col>
      <xdr:colOff>0</xdr:colOff>
      <xdr:row>65</xdr:row>
      <xdr:rowOff>1588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</xdr:row>
      <xdr:rowOff>0</xdr:rowOff>
    </xdr:from>
    <xdr:to>
      <xdr:col>4</xdr:col>
      <xdr:colOff>0</xdr:colOff>
      <xdr:row>70</xdr:row>
      <xdr:rowOff>1588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</xdr:row>
      <xdr:rowOff>0</xdr:rowOff>
    </xdr:from>
    <xdr:to>
      <xdr:col>4</xdr:col>
      <xdr:colOff>0</xdr:colOff>
      <xdr:row>72</xdr:row>
      <xdr:rowOff>1588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0</xdr:rowOff>
    </xdr:from>
    <xdr:to>
      <xdr:col>4</xdr:col>
      <xdr:colOff>0</xdr:colOff>
      <xdr:row>77</xdr:row>
      <xdr:rowOff>1588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</xdr:row>
      <xdr:rowOff>0</xdr:rowOff>
    </xdr:from>
    <xdr:to>
      <xdr:col>4</xdr:col>
      <xdr:colOff>0</xdr:colOff>
      <xdr:row>79</xdr:row>
      <xdr:rowOff>1588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CxnSpPr/>
      </xdr:nvCxnSpPr>
      <xdr:spPr>
        <a:xfrm>
          <a:off x="47625" y="443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CxnSpPr/>
      </xdr:nvCxnSpPr>
      <xdr:spPr>
        <a:xfrm>
          <a:off x="47625" y="504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0</xdr:rowOff>
    </xdr:from>
    <xdr:to>
      <xdr:col>4</xdr:col>
      <xdr:colOff>0</xdr:colOff>
      <xdr:row>85</xdr:row>
      <xdr:rowOff>1588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CxnSpPr/>
      </xdr:nvCxnSpPr>
      <xdr:spPr>
        <a:xfrm>
          <a:off x="47625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134</xdr:row>
      <xdr:rowOff>0</xdr:rowOff>
    </xdr:from>
    <xdr:to>
      <xdr:col>4</xdr:col>
      <xdr:colOff>0</xdr:colOff>
      <xdr:row>134</xdr:row>
      <xdr:rowOff>1588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CxnSpPr/>
      </xdr:nvCxnSpPr>
      <xdr:spPr>
        <a:xfrm>
          <a:off x="47625" y="611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</xdr:row>
      <xdr:rowOff>0</xdr:rowOff>
    </xdr:from>
    <xdr:to>
      <xdr:col>4</xdr:col>
      <xdr:colOff>0</xdr:colOff>
      <xdr:row>136</xdr:row>
      <xdr:rowOff>1588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CxnSpPr/>
      </xdr:nvCxnSpPr>
      <xdr:spPr>
        <a:xfrm>
          <a:off x="47625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</xdr:row>
      <xdr:rowOff>0</xdr:rowOff>
    </xdr:from>
    <xdr:to>
      <xdr:col>4</xdr:col>
      <xdr:colOff>0</xdr:colOff>
      <xdr:row>36</xdr:row>
      <xdr:rowOff>1588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CxnSpPr/>
      </xdr:nvCxnSpPr>
      <xdr:spPr>
        <a:xfrm>
          <a:off x="47625" y="708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</xdr:row>
      <xdr:rowOff>0</xdr:rowOff>
    </xdr:from>
    <xdr:to>
      <xdr:col>4</xdr:col>
      <xdr:colOff>0</xdr:colOff>
      <xdr:row>38</xdr:row>
      <xdr:rowOff>1588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CxnSpPr/>
      </xdr:nvCxnSpPr>
      <xdr:spPr>
        <a:xfrm>
          <a:off x="47625" y="7391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</xdr:row>
      <xdr:rowOff>0</xdr:rowOff>
    </xdr:from>
    <xdr:to>
      <xdr:col>4</xdr:col>
      <xdr:colOff>0</xdr:colOff>
      <xdr:row>43</xdr:row>
      <xdr:rowOff>1588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</xdr:row>
      <xdr:rowOff>0</xdr:rowOff>
    </xdr:from>
    <xdr:to>
      <xdr:col>4</xdr:col>
      <xdr:colOff>0</xdr:colOff>
      <xdr:row>45</xdr:row>
      <xdr:rowOff>1588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</xdr:row>
      <xdr:rowOff>0</xdr:rowOff>
    </xdr:from>
    <xdr:to>
      <xdr:col>4</xdr:col>
      <xdr:colOff>0</xdr:colOff>
      <xdr:row>50</xdr:row>
      <xdr:rowOff>1588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CxnSpPr/>
      </xdr:nvCxnSpPr>
      <xdr:spPr>
        <a:xfrm>
          <a:off x="47625" y="922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</xdr:row>
      <xdr:rowOff>0</xdr:rowOff>
    </xdr:from>
    <xdr:to>
      <xdr:col>4</xdr:col>
      <xdr:colOff>0</xdr:colOff>
      <xdr:row>52</xdr:row>
      <xdr:rowOff>1588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CxnSpPr/>
      </xdr:nvCxnSpPr>
      <xdr:spPr>
        <a:xfrm>
          <a:off x="47625" y="952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0</xdr:rowOff>
    </xdr:from>
    <xdr:to>
      <xdr:col>4</xdr:col>
      <xdr:colOff>0</xdr:colOff>
      <xdr:row>56</xdr:row>
      <xdr:rowOff>1588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CxnSpPr/>
      </xdr:nvCxnSpPr>
      <xdr:spPr>
        <a:xfrm>
          <a:off x="47625" y="1013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</xdr:row>
      <xdr:rowOff>0</xdr:rowOff>
    </xdr:from>
    <xdr:to>
      <xdr:col>4</xdr:col>
      <xdr:colOff>0</xdr:colOff>
      <xdr:row>58</xdr:row>
      <xdr:rowOff>1588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47625" y="10439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209550</xdr:colOff>
      <xdr:row>10</xdr:row>
      <xdr:rowOff>28575</xdr:rowOff>
    </xdr:from>
    <xdr:to>
      <xdr:col>5</xdr:col>
      <xdr:colOff>2457450</xdr:colOff>
      <xdr:row>21</xdr:row>
      <xdr:rowOff>95250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609725"/>
          <a:ext cx="403860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21" name="직선 화살표 연결선 11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CxnSpPr/>
      </xdr:nvCxnSpPr>
      <xdr:spPr>
        <a:xfrm>
          <a:off x="47625" y="14535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119</xdr:row>
      <xdr:rowOff>57150</xdr:rowOff>
    </xdr:from>
    <xdr:to>
      <xdr:col>3</xdr:col>
      <xdr:colOff>571500</xdr:colOff>
      <xdr:row>119</xdr:row>
      <xdr:rowOff>58738</xdr:rowOff>
    </xdr:to>
    <xdr:cxnSp macro="">
      <xdr:nvCxnSpPr>
        <xdr:cNvPr id="22" name="직선 화살표 연결선 112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CxnSpPr/>
      </xdr:nvCxnSpPr>
      <xdr:spPr>
        <a:xfrm>
          <a:off x="38100" y="15049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23" name="직선 화살표 연결선 66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CxnSpPr/>
      </xdr:nvCxnSpPr>
      <xdr:spPr>
        <a:xfrm>
          <a:off x="47625" y="11182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</xdr:row>
      <xdr:rowOff>0</xdr:rowOff>
    </xdr:from>
    <xdr:to>
      <xdr:col>4</xdr:col>
      <xdr:colOff>0</xdr:colOff>
      <xdr:row>110</xdr:row>
      <xdr:rowOff>1588</xdr:rowOff>
    </xdr:to>
    <xdr:cxnSp macro="">
      <xdr:nvCxnSpPr>
        <xdr:cNvPr id="24" name="직선 화살표 연결선 67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CxnSpPr/>
      </xdr:nvCxnSpPr>
      <xdr:spPr>
        <a:xfrm>
          <a:off x="47625" y="1362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0</xdr:rowOff>
    </xdr:from>
    <xdr:to>
      <xdr:col>4</xdr:col>
      <xdr:colOff>0</xdr:colOff>
      <xdr:row>73</xdr:row>
      <xdr:rowOff>1588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47625" y="260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75</xdr:row>
      <xdr:rowOff>0</xdr:rowOff>
    </xdr:from>
    <xdr:to>
      <xdr:col>4</xdr:col>
      <xdr:colOff>0</xdr:colOff>
      <xdr:row>75</xdr:row>
      <xdr:rowOff>1588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CxnSpPr/>
      </xdr:nvCxnSpPr>
      <xdr:spPr>
        <a:xfrm>
          <a:off x="47625" y="260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CxnSpPr/>
      </xdr:nvCxnSpPr>
      <xdr:spPr>
        <a:xfrm>
          <a:off x="47625" y="870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</xdr:row>
      <xdr:rowOff>0</xdr:rowOff>
    </xdr:from>
    <xdr:to>
      <xdr:col>4</xdr:col>
      <xdr:colOff>0</xdr:colOff>
      <xdr:row>114</xdr:row>
      <xdr:rowOff>1588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CxnSpPr/>
      </xdr:nvCxnSpPr>
      <xdr:spPr>
        <a:xfrm>
          <a:off x="47625" y="1076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</xdr:row>
      <xdr:rowOff>0</xdr:rowOff>
    </xdr:from>
    <xdr:to>
      <xdr:col>4</xdr:col>
      <xdr:colOff>0</xdr:colOff>
      <xdr:row>121</xdr:row>
      <xdr:rowOff>1588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CxnSpPr/>
      </xdr:nvCxnSpPr>
      <xdr:spPr>
        <a:xfrm>
          <a:off x="47625" y="1167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124</xdr:row>
      <xdr:rowOff>0</xdr:rowOff>
    </xdr:from>
    <xdr:to>
      <xdr:col>4</xdr:col>
      <xdr:colOff>0</xdr:colOff>
      <xdr:row>124</xdr:row>
      <xdr:rowOff>1588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CxnSpPr/>
      </xdr:nvCxnSpPr>
      <xdr:spPr>
        <a:xfrm>
          <a:off x="47625" y="1320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4</xdr:col>
      <xdr:colOff>0</xdr:colOff>
      <xdr:row>81</xdr:row>
      <xdr:rowOff>1588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00000000-0008-0000-0D00-000059000000}"/>
            </a:ext>
          </a:extLst>
        </xdr:cNvPr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00000000-0008-0000-0D00-00005A000000}"/>
            </a:ext>
          </a:extLst>
        </xdr:cNvPr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89</xdr:row>
      <xdr:rowOff>0</xdr:rowOff>
    </xdr:from>
    <xdr:to>
      <xdr:col>4</xdr:col>
      <xdr:colOff>0</xdr:colOff>
      <xdr:row>89</xdr:row>
      <xdr:rowOff>1588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CxnSpPr/>
      </xdr:nvCxnSpPr>
      <xdr:spPr>
        <a:xfrm>
          <a:off x="47625" y="5200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00000000-0008-0000-0D00-00005C000000}"/>
            </a:ext>
          </a:extLst>
        </xdr:cNvPr>
        <xdr:cNvCxnSpPr/>
      </xdr:nvCxnSpPr>
      <xdr:spPr>
        <a:xfrm>
          <a:off x="47625" y="550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4</xdr:col>
      <xdr:colOff>0</xdr:colOff>
      <xdr:row>95</xdr:row>
      <xdr:rowOff>1588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00000000-0008-0000-0D00-00005D000000}"/>
            </a:ext>
          </a:extLst>
        </xdr:cNvPr>
        <xdr:cNvCxnSpPr/>
      </xdr:nvCxnSpPr>
      <xdr:spPr>
        <a:xfrm>
          <a:off x="47625" y="611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00000000-0008-0000-0D00-00005E000000}"/>
            </a:ext>
          </a:extLst>
        </xdr:cNvPr>
        <xdr:cNvCxnSpPr/>
      </xdr:nvCxnSpPr>
      <xdr:spPr>
        <a:xfrm>
          <a:off x="47625" y="64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129</xdr:row>
      <xdr:rowOff>0</xdr:rowOff>
    </xdr:from>
    <xdr:to>
      <xdr:col>4</xdr:col>
      <xdr:colOff>0</xdr:colOff>
      <xdr:row>129</xdr:row>
      <xdr:rowOff>1588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CxnSpPr/>
      </xdr:nvCxnSpPr>
      <xdr:spPr>
        <a:xfrm>
          <a:off x="47625" y="1015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</xdr:row>
      <xdr:rowOff>0</xdr:rowOff>
    </xdr:from>
    <xdr:to>
      <xdr:col>4</xdr:col>
      <xdr:colOff>0</xdr:colOff>
      <xdr:row>136</xdr:row>
      <xdr:rowOff>1588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CxnSpPr/>
      </xdr:nvCxnSpPr>
      <xdr:spPr>
        <a:xfrm>
          <a:off x="47625" y="1122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CxnSpPr/>
      </xdr:nvCxnSpPr>
      <xdr:spPr>
        <a:xfrm>
          <a:off x="47625" y="1228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</xdr:row>
      <xdr:rowOff>0</xdr:rowOff>
    </xdr:from>
    <xdr:to>
      <xdr:col>4</xdr:col>
      <xdr:colOff>0</xdr:colOff>
      <xdr:row>148</xdr:row>
      <xdr:rowOff>1588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CxnSpPr/>
      </xdr:nvCxnSpPr>
      <xdr:spPr>
        <a:xfrm>
          <a:off x="47625" y="1335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</xdr:row>
      <xdr:rowOff>0</xdr:rowOff>
    </xdr:from>
    <xdr:to>
      <xdr:col>4</xdr:col>
      <xdr:colOff>0</xdr:colOff>
      <xdr:row>160</xdr:row>
      <xdr:rowOff>1588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CxnSpPr/>
      </xdr:nvCxnSpPr>
      <xdr:spPr>
        <a:xfrm>
          <a:off x="47625" y="1518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165</xdr:row>
      <xdr:rowOff>0</xdr:rowOff>
    </xdr:from>
    <xdr:to>
      <xdr:col>4</xdr:col>
      <xdr:colOff>0</xdr:colOff>
      <xdr:row>165</xdr:row>
      <xdr:rowOff>1588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CxnSpPr/>
      </xdr:nvCxnSpPr>
      <xdr:spPr>
        <a:xfrm>
          <a:off x="47625" y="1411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172</xdr:row>
      <xdr:rowOff>0</xdr:rowOff>
    </xdr:from>
    <xdr:to>
      <xdr:col>4</xdr:col>
      <xdr:colOff>0</xdr:colOff>
      <xdr:row>172</xdr:row>
      <xdr:rowOff>1588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CxnSpPr/>
      </xdr:nvCxnSpPr>
      <xdr:spPr>
        <a:xfrm>
          <a:off x="47625" y="1518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</xdr:row>
      <xdr:rowOff>0</xdr:rowOff>
    </xdr:from>
    <xdr:to>
      <xdr:col>4</xdr:col>
      <xdr:colOff>0</xdr:colOff>
      <xdr:row>178</xdr:row>
      <xdr:rowOff>1588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CxnSpPr/>
      </xdr:nvCxnSpPr>
      <xdr:spPr>
        <a:xfrm>
          <a:off x="47625" y="1015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</xdr:row>
      <xdr:rowOff>0</xdr:rowOff>
    </xdr:from>
    <xdr:to>
      <xdr:col>4</xdr:col>
      <xdr:colOff>0</xdr:colOff>
      <xdr:row>185</xdr:row>
      <xdr:rowOff>1588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CxnSpPr/>
      </xdr:nvCxnSpPr>
      <xdr:spPr>
        <a:xfrm>
          <a:off x="47625" y="1122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</xdr:row>
      <xdr:rowOff>0</xdr:rowOff>
    </xdr:from>
    <xdr:to>
      <xdr:col>4</xdr:col>
      <xdr:colOff>0</xdr:colOff>
      <xdr:row>188</xdr:row>
      <xdr:rowOff>1588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CxnSpPr/>
      </xdr:nvCxnSpPr>
      <xdr:spPr>
        <a:xfrm>
          <a:off x="47625" y="1167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</xdr:row>
      <xdr:rowOff>0</xdr:rowOff>
    </xdr:from>
    <xdr:to>
      <xdr:col>4</xdr:col>
      <xdr:colOff>0</xdr:colOff>
      <xdr:row>193</xdr:row>
      <xdr:rowOff>1588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CxnSpPr/>
      </xdr:nvCxnSpPr>
      <xdr:spPr>
        <a:xfrm>
          <a:off x="47625" y="1228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200</xdr:row>
      <xdr:rowOff>0</xdr:rowOff>
    </xdr:from>
    <xdr:to>
      <xdr:col>4</xdr:col>
      <xdr:colOff>0</xdr:colOff>
      <xdr:row>200</xdr:row>
      <xdr:rowOff>1588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CxnSpPr/>
      </xdr:nvCxnSpPr>
      <xdr:spPr>
        <a:xfrm>
          <a:off x="47625" y="1335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205</xdr:row>
      <xdr:rowOff>0</xdr:rowOff>
    </xdr:from>
    <xdr:to>
      <xdr:col>4</xdr:col>
      <xdr:colOff>0</xdr:colOff>
      <xdr:row>205</xdr:row>
      <xdr:rowOff>1588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CxnSpPr/>
      </xdr:nvCxnSpPr>
      <xdr:spPr>
        <a:xfrm>
          <a:off x="47625" y="142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212</xdr:row>
      <xdr:rowOff>0</xdr:rowOff>
    </xdr:from>
    <xdr:to>
      <xdr:col>4</xdr:col>
      <xdr:colOff>0</xdr:colOff>
      <xdr:row>212</xdr:row>
      <xdr:rowOff>1588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CxnSpPr/>
      </xdr:nvCxnSpPr>
      <xdr:spPr>
        <a:xfrm>
          <a:off x="47625" y="1533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218</xdr:row>
      <xdr:rowOff>0</xdr:rowOff>
    </xdr:from>
    <xdr:to>
      <xdr:col>4</xdr:col>
      <xdr:colOff>0</xdr:colOff>
      <xdr:row>218</xdr:row>
      <xdr:rowOff>1588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CxnSpPr/>
      </xdr:nvCxnSpPr>
      <xdr:spPr>
        <a:xfrm>
          <a:off x="47625" y="1990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225</xdr:row>
      <xdr:rowOff>0</xdr:rowOff>
    </xdr:from>
    <xdr:to>
      <xdr:col>4</xdr:col>
      <xdr:colOff>0</xdr:colOff>
      <xdr:row>225</xdr:row>
      <xdr:rowOff>1588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0D00-00005F000000}"/>
            </a:ext>
          </a:extLst>
        </xdr:cNvPr>
        <xdr:cNvCxnSpPr/>
      </xdr:nvCxnSpPr>
      <xdr:spPr>
        <a:xfrm>
          <a:off x="47625" y="2097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228</xdr:row>
      <xdr:rowOff>0</xdr:rowOff>
    </xdr:from>
    <xdr:to>
      <xdr:col>4</xdr:col>
      <xdr:colOff>0</xdr:colOff>
      <xdr:row>228</xdr:row>
      <xdr:rowOff>1588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CxnSpPr/>
      </xdr:nvCxnSpPr>
      <xdr:spPr>
        <a:xfrm>
          <a:off x="47625" y="2143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233</xdr:row>
      <xdr:rowOff>0</xdr:rowOff>
    </xdr:from>
    <xdr:to>
      <xdr:col>4</xdr:col>
      <xdr:colOff>0</xdr:colOff>
      <xdr:row>233</xdr:row>
      <xdr:rowOff>1588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CxnSpPr/>
      </xdr:nvCxnSpPr>
      <xdr:spPr>
        <a:xfrm>
          <a:off x="47625" y="2219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240</xdr:row>
      <xdr:rowOff>0</xdr:rowOff>
    </xdr:from>
    <xdr:to>
      <xdr:col>4</xdr:col>
      <xdr:colOff>0</xdr:colOff>
      <xdr:row>240</xdr:row>
      <xdr:rowOff>1588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CxnSpPr/>
      </xdr:nvCxnSpPr>
      <xdr:spPr>
        <a:xfrm>
          <a:off x="47625" y="2326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245</xdr:row>
      <xdr:rowOff>0</xdr:rowOff>
    </xdr:from>
    <xdr:to>
      <xdr:col>4</xdr:col>
      <xdr:colOff>0</xdr:colOff>
      <xdr:row>245</xdr:row>
      <xdr:rowOff>1588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CxnSpPr/>
      </xdr:nvCxnSpPr>
      <xdr:spPr>
        <a:xfrm>
          <a:off x="47625" y="2600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252</xdr:row>
      <xdr:rowOff>0</xdr:rowOff>
    </xdr:from>
    <xdr:to>
      <xdr:col>4</xdr:col>
      <xdr:colOff>0</xdr:colOff>
      <xdr:row>252</xdr:row>
      <xdr:rowOff>1588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00000000-0008-0000-0D00-000064000000}"/>
            </a:ext>
          </a:extLst>
        </xdr:cNvPr>
        <xdr:cNvCxnSpPr/>
      </xdr:nvCxnSpPr>
      <xdr:spPr>
        <a:xfrm>
          <a:off x="47625" y="2707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255</xdr:row>
      <xdr:rowOff>0</xdr:rowOff>
    </xdr:from>
    <xdr:to>
      <xdr:col>4</xdr:col>
      <xdr:colOff>0</xdr:colOff>
      <xdr:row>255</xdr:row>
      <xdr:rowOff>1588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CxnSpPr/>
      </xdr:nvCxnSpPr>
      <xdr:spPr>
        <a:xfrm>
          <a:off x="47625" y="2752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0</xdr:rowOff>
    </xdr:from>
    <xdr:to>
      <xdr:col>4</xdr:col>
      <xdr:colOff>0</xdr:colOff>
      <xdr:row>260</xdr:row>
      <xdr:rowOff>1588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00000000-0008-0000-0D00-000066000000}"/>
            </a:ext>
          </a:extLst>
        </xdr:cNvPr>
        <xdr:cNvCxnSpPr/>
      </xdr:nvCxnSpPr>
      <xdr:spPr>
        <a:xfrm>
          <a:off x="47625" y="3011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267</xdr:row>
      <xdr:rowOff>0</xdr:rowOff>
    </xdr:from>
    <xdr:to>
      <xdr:col>4</xdr:col>
      <xdr:colOff>0</xdr:colOff>
      <xdr:row>267</xdr:row>
      <xdr:rowOff>1588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00000000-0008-0000-0D00-000067000000}"/>
            </a:ext>
          </a:extLst>
        </xdr:cNvPr>
        <xdr:cNvCxnSpPr/>
      </xdr:nvCxnSpPr>
      <xdr:spPr>
        <a:xfrm>
          <a:off x="47625" y="3118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CxnSpPr/>
      </xdr:nvCxnSpPr>
      <xdr:spPr>
        <a:xfrm>
          <a:off x="47625" y="3164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276</xdr:row>
      <xdr:rowOff>0</xdr:rowOff>
    </xdr:from>
    <xdr:to>
      <xdr:col>4</xdr:col>
      <xdr:colOff>0</xdr:colOff>
      <xdr:row>276</xdr:row>
      <xdr:rowOff>1588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CxnSpPr/>
      </xdr:nvCxnSpPr>
      <xdr:spPr>
        <a:xfrm>
          <a:off x="47625" y="3240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283</xdr:row>
      <xdr:rowOff>0</xdr:rowOff>
    </xdr:from>
    <xdr:to>
      <xdr:col>4</xdr:col>
      <xdr:colOff>0</xdr:colOff>
      <xdr:row>283</xdr:row>
      <xdr:rowOff>1588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CxnSpPr/>
      </xdr:nvCxnSpPr>
      <xdr:spPr>
        <a:xfrm>
          <a:off x="47625" y="3347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286</xdr:row>
      <xdr:rowOff>0</xdr:rowOff>
    </xdr:from>
    <xdr:to>
      <xdr:col>4</xdr:col>
      <xdr:colOff>0</xdr:colOff>
      <xdr:row>286</xdr:row>
      <xdr:rowOff>1588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CxnSpPr/>
      </xdr:nvCxnSpPr>
      <xdr:spPr>
        <a:xfrm>
          <a:off x="47625" y="3392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293</xdr:row>
      <xdr:rowOff>0</xdr:rowOff>
    </xdr:from>
    <xdr:to>
      <xdr:col>4</xdr:col>
      <xdr:colOff>0</xdr:colOff>
      <xdr:row>293</xdr:row>
      <xdr:rowOff>1588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CxnSpPr/>
      </xdr:nvCxnSpPr>
      <xdr:spPr>
        <a:xfrm>
          <a:off x="47625" y="3484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300</xdr:row>
      <xdr:rowOff>0</xdr:rowOff>
    </xdr:from>
    <xdr:to>
      <xdr:col>4</xdr:col>
      <xdr:colOff>0</xdr:colOff>
      <xdr:row>300</xdr:row>
      <xdr:rowOff>1588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CxnSpPr/>
      </xdr:nvCxnSpPr>
      <xdr:spPr>
        <a:xfrm>
          <a:off x="47625" y="3590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306</xdr:row>
      <xdr:rowOff>0</xdr:rowOff>
    </xdr:from>
    <xdr:to>
      <xdr:col>4</xdr:col>
      <xdr:colOff>0</xdr:colOff>
      <xdr:row>306</xdr:row>
      <xdr:rowOff>1588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CxnSpPr/>
      </xdr:nvCxnSpPr>
      <xdr:spPr>
        <a:xfrm>
          <a:off x="47625" y="939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308</xdr:row>
      <xdr:rowOff>0</xdr:rowOff>
    </xdr:from>
    <xdr:to>
      <xdr:col>4</xdr:col>
      <xdr:colOff>0</xdr:colOff>
      <xdr:row>308</xdr:row>
      <xdr:rowOff>1588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CxnSpPr/>
      </xdr:nvCxnSpPr>
      <xdr:spPr>
        <a:xfrm>
          <a:off x="47625" y="969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</xdr:row>
      <xdr:rowOff>0</xdr:rowOff>
    </xdr:from>
    <xdr:to>
      <xdr:col>4</xdr:col>
      <xdr:colOff>0</xdr:colOff>
      <xdr:row>44</xdr:row>
      <xdr:rowOff>1588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0</xdr:colOff>
      <xdr:row>46</xdr:row>
      <xdr:rowOff>1588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</xdr:row>
      <xdr:rowOff>0</xdr:rowOff>
    </xdr:from>
    <xdr:to>
      <xdr:col>4</xdr:col>
      <xdr:colOff>0</xdr:colOff>
      <xdr:row>52</xdr:row>
      <xdr:rowOff>1588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CxnSpPr/>
      </xdr:nvCxnSpPr>
      <xdr:spPr>
        <a:xfrm>
          <a:off x="47625" y="937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</xdr:row>
      <xdr:rowOff>0</xdr:rowOff>
    </xdr:from>
    <xdr:to>
      <xdr:col>4</xdr:col>
      <xdr:colOff>0</xdr:colOff>
      <xdr:row>54</xdr:row>
      <xdr:rowOff>1588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CxnSpPr/>
      </xdr:nvCxnSpPr>
      <xdr:spPr>
        <a:xfrm>
          <a:off x="47625" y="9677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0</xdr:rowOff>
    </xdr:from>
    <xdr:to>
      <xdr:col>4</xdr:col>
      <xdr:colOff>0</xdr:colOff>
      <xdr:row>60</xdr:row>
      <xdr:rowOff>1588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CxnSpPr/>
      </xdr:nvCxnSpPr>
      <xdr:spPr>
        <a:xfrm>
          <a:off x="47625" y="1059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</xdr:row>
      <xdr:rowOff>0</xdr:rowOff>
    </xdr:from>
    <xdr:to>
      <xdr:col>4</xdr:col>
      <xdr:colOff>0</xdr:colOff>
      <xdr:row>62</xdr:row>
      <xdr:rowOff>1588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CxnSpPr/>
      </xdr:nvCxnSpPr>
      <xdr:spPr>
        <a:xfrm>
          <a:off x="47625" y="1089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</xdr:row>
      <xdr:rowOff>0</xdr:rowOff>
    </xdr:from>
    <xdr:to>
      <xdr:col>4</xdr:col>
      <xdr:colOff>0</xdr:colOff>
      <xdr:row>66</xdr:row>
      <xdr:rowOff>1588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CxnSpPr/>
      </xdr:nvCxnSpPr>
      <xdr:spPr>
        <a:xfrm>
          <a:off x="47625" y="1150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68</xdr:row>
      <xdr:rowOff>0</xdr:rowOff>
    </xdr:from>
    <xdr:to>
      <xdr:col>4</xdr:col>
      <xdr:colOff>0</xdr:colOff>
      <xdr:row>68</xdr:row>
      <xdr:rowOff>1588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CxnSpPr/>
      </xdr:nvCxnSpPr>
      <xdr:spPr>
        <a:xfrm>
          <a:off x="47625" y="11811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219075</xdr:colOff>
      <xdr:row>10</xdr:row>
      <xdr:rowOff>47625</xdr:rowOff>
    </xdr:from>
    <xdr:to>
      <xdr:col>6</xdr:col>
      <xdr:colOff>266700</xdr:colOff>
      <xdr:row>21</xdr:row>
      <xdr:rowOff>85725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628775"/>
          <a:ext cx="569595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4</xdr:col>
      <xdr:colOff>0</xdr:colOff>
      <xdr:row>80</xdr:row>
      <xdr:rowOff>1588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4</xdr:col>
      <xdr:colOff>0</xdr:colOff>
      <xdr:row>88</xdr:row>
      <xdr:rowOff>1588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CxnSpPr/>
      </xdr:nvCxnSpPr>
      <xdr:spPr>
        <a:xfrm>
          <a:off x="47625" y="276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</xdr:row>
      <xdr:rowOff>0</xdr:rowOff>
    </xdr:from>
    <xdr:to>
      <xdr:col>4</xdr:col>
      <xdr:colOff>0</xdr:colOff>
      <xdr:row>96</xdr:row>
      <xdr:rowOff>1588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99</xdr:row>
      <xdr:rowOff>0</xdr:rowOff>
    </xdr:from>
    <xdr:to>
      <xdr:col>4</xdr:col>
      <xdr:colOff>0</xdr:colOff>
      <xdr:row>99</xdr:row>
      <xdr:rowOff>1588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4</xdr:col>
      <xdr:colOff>0</xdr:colOff>
      <xdr:row>102</xdr:row>
      <xdr:rowOff>1588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CxnSpPr/>
      </xdr:nvCxnSpPr>
      <xdr:spPr>
        <a:xfrm>
          <a:off x="47625" y="53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105</xdr:row>
      <xdr:rowOff>0</xdr:rowOff>
    </xdr:from>
    <xdr:to>
      <xdr:col>4</xdr:col>
      <xdr:colOff>0</xdr:colOff>
      <xdr:row>105</xdr:row>
      <xdr:rowOff>1588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CxnSpPr/>
      </xdr:nvCxnSpPr>
      <xdr:spPr>
        <a:xfrm>
          <a:off x="47625" y="581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CxnSpPr/>
      </xdr:nvCxnSpPr>
      <xdr:spPr>
        <a:xfrm>
          <a:off x="47625" y="413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</xdr:row>
      <xdr:rowOff>0</xdr:rowOff>
    </xdr:from>
    <xdr:to>
      <xdr:col>4</xdr:col>
      <xdr:colOff>0</xdr:colOff>
      <xdr:row>112</xdr:row>
      <xdr:rowOff>1588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CxnSpPr/>
      </xdr:nvCxnSpPr>
      <xdr:spPr>
        <a:xfrm>
          <a:off x="47625" y="626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CxnSpPr/>
      </xdr:nvCxnSpPr>
      <xdr:spPr>
        <a:xfrm>
          <a:off x="47625" y="885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131</xdr:row>
      <xdr:rowOff>0</xdr:rowOff>
    </xdr:from>
    <xdr:to>
      <xdr:col>4</xdr:col>
      <xdr:colOff>0</xdr:colOff>
      <xdr:row>131</xdr:row>
      <xdr:rowOff>1588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CxnSpPr/>
      </xdr:nvCxnSpPr>
      <xdr:spPr>
        <a:xfrm>
          <a:off x="47625" y="276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134</xdr:row>
      <xdr:rowOff>0</xdr:rowOff>
    </xdr:from>
    <xdr:to>
      <xdr:col>4</xdr:col>
      <xdr:colOff>0</xdr:colOff>
      <xdr:row>134</xdr:row>
      <xdr:rowOff>1588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138</xdr:row>
      <xdr:rowOff>0</xdr:rowOff>
    </xdr:from>
    <xdr:to>
      <xdr:col>4</xdr:col>
      <xdr:colOff>0</xdr:colOff>
      <xdr:row>138</xdr:row>
      <xdr:rowOff>1588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CxnSpPr/>
      </xdr:nvCxnSpPr>
      <xdr:spPr>
        <a:xfrm>
          <a:off x="47625" y="1076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CxnSpPr/>
      </xdr:nvCxnSpPr>
      <xdr:spPr>
        <a:xfrm>
          <a:off x="47625" y="1137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145</xdr:row>
      <xdr:rowOff>0</xdr:rowOff>
    </xdr:from>
    <xdr:to>
      <xdr:col>4</xdr:col>
      <xdr:colOff>0</xdr:colOff>
      <xdr:row>145</xdr:row>
      <xdr:rowOff>1588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CxnSpPr/>
      </xdr:nvCxnSpPr>
      <xdr:spPr>
        <a:xfrm>
          <a:off x="47625" y="1198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</xdr:row>
      <xdr:rowOff>0</xdr:rowOff>
    </xdr:from>
    <xdr:to>
      <xdr:col>4</xdr:col>
      <xdr:colOff>0</xdr:colOff>
      <xdr:row>148</xdr:row>
      <xdr:rowOff>1588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CxnSpPr/>
      </xdr:nvCxnSpPr>
      <xdr:spPr>
        <a:xfrm>
          <a:off x="47625" y="1259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</xdr:row>
      <xdr:rowOff>0</xdr:rowOff>
    </xdr:from>
    <xdr:to>
      <xdr:col>4</xdr:col>
      <xdr:colOff>0</xdr:colOff>
      <xdr:row>153</xdr:row>
      <xdr:rowOff>1588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CxnSpPr/>
      </xdr:nvCxnSpPr>
      <xdr:spPr>
        <a:xfrm>
          <a:off x="47625" y="1259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</xdr:row>
      <xdr:rowOff>0</xdr:rowOff>
    </xdr:from>
    <xdr:to>
      <xdr:col>4</xdr:col>
      <xdr:colOff>0</xdr:colOff>
      <xdr:row>155</xdr:row>
      <xdr:rowOff>1588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CxnSpPr/>
      </xdr:nvCxnSpPr>
      <xdr:spPr>
        <a:xfrm>
          <a:off x="47625" y="1320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</xdr:row>
      <xdr:rowOff>0</xdr:rowOff>
    </xdr:from>
    <xdr:to>
      <xdr:col>4</xdr:col>
      <xdr:colOff>0</xdr:colOff>
      <xdr:row>160</xdr:row>
      <xdr:rowOff>1588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CxnSpPr/>
      </xdr:nvCxnSpPr>
      <xdr:spPr>
        <a:xfrm>
          <a:off x="47625" y="733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163</xdr:row>
      <xdr:rowOff>0</xdr:rowOff>
    </xdr:from>
    <xdr:to>
      <xdr:col>4</xdr:col>
      <xdr:colOff>0</xdr:colOff>
      <xdr:row>163</xdr:row>
      <xdr:rowOff>1588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CxnSpPr/>
      </xdr:nvCxnSpPr>
      <xdr:spPr>
        <a:xfrm>
          <a:off x="47625" y="779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166</xdr:row>
      <xdr:rowOff>0</xdr:rowOff>
    </xdr:from>
    <xdr:to>
      <xdr:col>4</xdr:col>
      <xdr:colOff>0</xdr:colOff>
      <xdr:row>166</xdr:row>
      <xdr:rowOff>1588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CxnSpPr/>
      </xdr:nvCxnSpPr>
      <xdr:spPr>
        <a:xfrm>
          <a:off x="47625" y="733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4</xdr:col>
      <xdr:colOff>0</xdr:colOff>
      <xdr:row>169</xdr:row>
      <xdr:rowOff>1588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CxnSpPr/>
      </xdr:nvCxnSpPr>
      <xdr:spPr>
        <a:xfrm>
          <a:off x="47625" y="779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0</xdr:colOff>
      <xdr:row>173</xdr:row>
      <xdr:rowOff>1588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CxnSpPr/>
      </xdr:nvCxnSpPr>
      <xdr:spPr>
        <a:xfrm>
          <a:off x="47625" y="1457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175</xdr:row>
      <xdr:rowOff>0</xdr:rowOff>
    </xdr:from>
    <xdr:to>
      <xdr:col>4</xdr:col>
      <xdr:colOff>0</xdr:colOff>
      <xdr:row>175</xdr:row>
      <xdr:rowOff>1588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CxnSpPr/>
      </xdr:nvCxnSpPr>
      <xdr:spPr>
        <a:xfrm>
          <a:off x="47625" y="1487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</xdr:row>
      <xdr:rowOff>0</xdr:rowOff>
    </xdr:from>
    <xdr:to>
      <xdr:col>4</xdr:col>
      <xdr:colOff>0</xdr:colOff>
      <xdr:row>180</xdr:row>
      <xdr:rowOff>1588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CxnSpPr/>
      </xdr:nvCxnSpPr>
      <xdr:spPr>
        <a:xfrm>
          <a:off x="47625" y="1762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</xdr:row>
      <xdr:rowOff>0</xdr:rowOff>
    </xdr:from>
    <xdr:to>
      <xdr:col>4</xdr:col>
      <xdr:colOff>0</xdr:colOff>
      <xdr:row>182</xdr:row>
      <xdr:rowOff>1588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CxnSpPr/>
      </xdr:nvCxnSpPr>
      <xdr:spPr>
        <a:xfrm>
          <a:off x="47625" y="1792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186</xdr:row>
      <xdr:rowOff>0</xdr:rowOff>
    </xdr:from>
    <xdr:to>
      <xdr:col>4</xdr:col>
      <xdr:colOff>0</xdr:colOff>
      <xdr:row>186</xdr:row>
      <xdr:rowOff>1588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0E00-00005B000000}"/>
            </a:ext>
          </a:extLst>
        </xdr:cNvPr>
        <xdr:cNvCxnSpPr/>
      </xdr:nvCxnSpPr>
      <xdr:spPr>
        <a:xfrm>
          <a:off x="47625" y="1655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189</xdr:row>
      <xdr:rowOff>0</xdr:rowOff>
    </xdr:from>
    <xdr:to>
      <xdr:col>4</xdr:col>
      <xdr:colOff>0</xdr:colOff>
      <xdr:row>189</xdr:row>
      <xdr:rowOff>1588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CxnSpPr/>
      </xdr:nvCxnSpPr>
      <xdr:spPr>
        <a:xfrm>
          <a:off x="47625" y="1701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193</xdr:row>
      <xdr:rowOff>0</xdr:rowOff>
    </xdr:from>
    <xdr:to>
      <xdr:col>4</xdr:col>
      <xdr:colOff>0</xdr:colOff>
      <xdr:row>193</xdr:row>
      <xdr:rowOff>1588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CxnSpPr/>
      </xdr:nvCxnSpPr>
      <xdr:spPr>
        <a:xfrm>
          <a:off x="47625" y="1868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CxnSpPr/>
      </xdr:nvCxnSpPr>
      <xdr:spPr>
        <a:xfrm>
          <a:off x="47625" y="189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561975</xdr:colOff>
      <xdr:row>59</xdr:row>
      <xdr:rowOff>60556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5467350"/>
          <a:ext cx="4419600" cy="387055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60</xdr:row>
      <xdr:rowOff>9525</xdr:rowOff>
    </xdr:from>
    <xdr:to>
      <xdr:col>6</xdr:col>
      <xdr:colOff>553161</xdr:colOff>
      <xdr:row>75</xdr:row>
      <xdr:rowOff>122259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850" y="9439275"/>
          <a:ext cx="4401261" cy="239873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4</xdr:col>
      <xdr:colOff>0</xdr:colOff>
      <xdr:row>207</xdr:row>
      <xdr:rowOff>1588</xdr:rowOff>
    </xdr:to>
    <xdr:cxnSp macro="">
      <xdr:nvCxnSpPr>
        <xdr:cNvPr id="38" name="직선 화살표 연결선 45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CxnSpPr/>
      </xdr:nvCxnSpPr>
      <xdr:spPr>
        <a:xfrm>
          <a:off x="47625" y="2293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210</xdr:row>
      <xdr:rowOff>0</xdr:rowOff>
    </xdr:from>
    <xdr:to>
      <xdr:col>4</xdr:col>
      <xdr:colOff>0</xdr:colOff>
      <xdr:row>210</xdr:row>
      <xdr:rowOff>1588</xdr:rowOff>
    </xdr:to>
    <xdr:cxnSp macro="">
      <xdr:nvCxnSpPr>
        <xdr:cNvPr id="39" name="직선 화살표 연결선 46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CxnSpPr/>
      </xdr:nvCxnSpPr>
      <xdr:spPr>
        <a:xfrm>
          <a:off x="47625" y="2354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215</xdr:row>
      <xdr:rowOff>0</xdr:rowOff>
    </xdr:from>
    <xdr:to>
      <xdr:col>4</xdr:col>
      <xdr:colOff>0</xdr:colOff>
      <xdr:row>215</xdr:row>
      <xdr:rowOff>1588</xdr:rowOff>
    </xdr:to>
    <xdr:cxnSp macro="">
      <xdr:nvCxnSpPr>
        <xdr:cNvPr id="40" name="직선 화살표 연결선 62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CxnSpPr/>
      </xdr:nvCxnSpPr>
      <xdr:spPr>
        <a:xfrm>
          <a:off x="47625" y="2430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218</xdr:row>
      <xdr:rowOff>0</xdr:rowOff>
    </xdr:from>
    <xdr:to>
      <xdr:col>4</xdr:col>
      <xdr:colOff>0</xdr:colOff>
      <xdr:row>218</xdr:row>
      <xdr:rowOff>1588</xdr:rowOff>
    </xdr:to>
    <xdr:cxnSp macro="">
      <xdr:nvCxnSpPr>
        <xdr:cNvPr id="41" name="직선 화살표 연결선 63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CxnSpPr/>
      </xdr:nvCxnSpPr>
      <xdr:spPr>
        <a:xfrm>
          <a:off x="47625" y="2476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223</xdr:row>
      <xdr:rowOff>0</xdr:rowOff>
    </xdr:from>
    <xdr:to>
      <xdr:col>4</xdr:col>
      <xdr:colOff>0</xdr:colOff>
      <xdr:row>223</xdr:row>
      <xdr:rowOff>1588</xdr:rowOff>
    </xdr:to>
    <xdr:cxnSp macro="">
      <xdr:nvCxnSpPr>
        <xdr:cNvPr id="42" name="직선 화살표 연결선 64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CxnSpPr/>
      </xdr:nvCxnSpPr>
      <xdr:spPr>
        <a:xfrm>
          <a:off x="47625" y="2552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226</xdr:row>
      <xdr:rowOff>0</xdr:rowOff>
    </xdr:from>
    <xdr:to>
      <xdr:col>4</xdr:col>
      <xdr:colOff>0</xdr:colOff>
      <xdr:row>226</xdr:row>
      <xdr:rowOff>1588</xdr:rowOff>
    </xdr:to>
    <xdr:cxnSp macro="">
      <xdr:nvCxnSpPr>
        <xdr:cNvPr id="43" name="직선 화살표 연결선 65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CxnSpPr/>
      </xdr:nvCxnSpPr>
      <xdr:spPr>
        <a:xfrm>
          <a:off x="47625" y="2598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229</xdr:row>
      <xdr:rowOff>0</xdr:rowOff>
    </xdr:from>
    <xdr:to>
      <xdr:col>4</xdr:col>
      <xdr:colOff>0</xdr:colOff>
      <xdr:row>229</xdr:row>
      <xdr:rowOff>1588</xdr:rowOff>
    </xdr:to>
    <xdr:cxnSp macro="">
      <xdr:nvCxnSpPr>
        <xdr:cNvPr id="44" name="직선 화살표 연결선 66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CxnSpPr/>
      </xdr:nvCxnSpPr>
      <xdr:spPr>
        <a:xfrm>
          <a:off x="47625" y="26441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232</xdr:row>
      <xdr:rowOff>0</xdr:rowOff>
    </xdr:from>
    <xdr:to>
      <xdr:col>4</xdr:col>
      <xdr:colOff>0</xdr:colOff>
      <xdr:row>232</xdr:row>
      <xdr:rowOff>1588</xdr:rowOff>
    </xdr:to>
    <xdr:cxnSp macro="">
      <xdr:nvCxnSpPr>
        <xdr:cNvPr id="45" name="직선 화살표 연결선 67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CxnSpPr/>
      </xdr:nvCxnSpPr>
      <xdr:spPr>
        <a:xfrm>
          <a:off x="47625" y="2689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236</xdr:row>
      <xdr:rowOff>0</xdr:rowOff>
    </xdr:from>
    <xdr:to>
      <xdr:col>4</xdr:col>
      <xdr:colOff>0</xdr:colOff>
      <xdr:row>236</xdr:row>
      <xdr:rowOff>1588</xdr:rowOff>
    </xdr:to>
    <xdr:cxnSp macro="">
      <xdr:nvCxnSpPr>
        <xdr:cNvPr id="48" name="직선 화살표 연결선 68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CxnSpPr/>
      </xdr:nvCxnSpPr>
      <xdr:spPr>
        <a:xfrm>
          <a:off x="47625" y="2750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239</xdr:row>
      <xdr:rowOff>0</xdr:rowOff>
    </xdr:from>
    <xdr:to>
      <xdr:col>4</xdr:col>
      <xdr:colOff>0</xdr:colOff>
      <xdr:row>239</xdr:row>
      <xdr:rowOff>1588</xdr:rowOff>
    </xdr:to>
    <xdr:cxnSp macro="">
      <xdr:nvCxnSpPr>
        <xdr:cNvPr id="49" name="직선 화살표 연결선 69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CxnSpPr/>
      </xdr:nvCxnSpPr>
      <xdr:spPr>
        <a:xfrm>
          <a:off x="47625" y="2796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4</xdr:col>
      <xdr:colOff>0</xdr:colOff>
      <xdr:row>243</xdr:row>
      <xdr:rowOff>1588</xdr:rowOff>
    </xdr:to>
    <xdr:cxnSp macro="">
      <xdr:nvCxnSpPr>
        <xdr:cNvPr id="50" name="직선 화살표 연결선 70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CxnSpPr/>
      </xdr:nvCxnSpPr>
      <xdr:spPr>
        <a:xfrm>
          <a:off x="47625" y="2857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245</xdr:row>
      <xdr:rowOff>142875</xdr:rowOff>
    </xdr:from>
    <xdr:to>
      <xdr:col>4</xdr:col>
      <xdr:colOff>0</xdr:colOff>
      <xdr:row>245</xdr:row>
      <xdr:rowOff>144463</xdr:rowOff>
    </xdr:to>
    <xdr:cxnSp macro="">
      <xdr:nvCxnSpPr>
        <xdr:cNvPr id="51" name="직선 화살표 연결선 71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CxnSpPr/>
      </xdr:nvCxnSpPr>
      <xdr:spPr>
        <a:xfrm>
          <a:off x="47625" y="29022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251</xdr:row>
      <xdr:rowOff>0</xdr:rowOff>
    </xdr:from>
    <xdr:to>
      <xdr:col>4</xdr:col>
      <xdr:colOff>0</xdr:colOff>
      <xdr:row>251</xdr:row>
      <xdr:rowOff>1588</xdr:rowOff>
    </xdr:to>
    <xdr:cxnSp macro="">
      <xdr:nvCxnSpPr>
        <xdr:cNvPr id="52" name="직선 화살표 연결선 70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CxnSpPr/>
      </xdr:nvCxnSpPr>
      <xdr:spPr>
        <a:xfrm>
          <a:off x="47625" y="2979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53" name="직선 화살표 연결선 71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CxnSpPr/>
      </xdr:nvCxnSpPr>
      <xdr:spPr>
        <a:xfrm>
          <a:off x="47625" y="30251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0</xdr:rowOff>
    </xdr:from>
    <xdr:to>
      <xdr:col>4</xdr:col>
      <xdr:colOff>0</xdr:colOff>
      <xdr:row>260</xdr:row>
      <xdr:rowOff>1588</xdr:rowOff>
    </xdr:to>
    <xdr:cxnSp macro="">
      <xdr:nvCxnSpPr>
        <xdr:cNvPr id="54" name="직선 화살표 연결선 78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CxnSpPr/>
      </xdr:nvCxnSpPr>
      <xdr:spPr>
        <a:xfrm>
          <a:off x="47625" y="3116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262</xdr:row>
      <xdr:rowOff>0</xdr:rowOff>
    </xdr:from>
    <xdr:to>
      <xdr:col>4</xdr:col>
      <xdr:colOff>0</xdr:colOff>
      <xdr:row>262</xdr:row>
      <xdr:rowOff>1588</xdr:rowOff>
    </xdr:to>
    <xdr:cxnSp macro="">
      <xdr:nvCxnSpPr>
        <xdr:cNvPr id="55" name="직선 화살표 연결선 79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CxnSpPr/>
      </xdr:nvCxnSpPr>
      <xdr:spPr>
        <a:xfrm>
          <a:off x="47625" y="3147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267</xdr:row>
      <xdr:rowOff>0</xdr:rowOff>
    </xdr:from>
    <xdr:to>
      <xdr:col>4</xdr:col>
      <xdr:colOff>0</xdr:colOff>
      <xdr:row>267</xdr:row>
      <xdr:rowOff>1588</xdr:rowOff>
    </xdr:to>
    <xdr:cxnSp macro="">
      <xdr:nvCxnSpPr>
        <xdr:cNvPr id="56" name="직선 화살표 연결선 80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CxnSpPr/>
      </xdr:nvCxnSpPr>
      <xdr:spPr>
        <a:xfrm>
          <a:off x="47625" y="3223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57" name="직선 화살표 연결선 81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CxnSpPr/>
      </xdr:nvCxnSpPr>
      <xdr:spPr>
        <a:xfrm>
          <a:off x="47625" y="3268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280</xdr:row>
      <xdr:rowOff>0</xdr:rowOff>
    </xdr:from>
    <xdr:to>
      <xdr:col>4</xdr:col>
      <xdr:colOff>0</xdr:colOff>
      <xdr:row>280</xdr:row>
      <xdr:rowOff>1588</xdr:rowOff>
    </xdr:to>
    <xdr:cxnSp macro="">
      <xdr:nvCxnSpPr>
        <xdr:cNvPr id="58" name="직선 화살표 연결선 82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CxnSpPr/>
      </xdr:nvCxnSpPr>
      <xdr:spPr>
        <a:xfrm>
          <a:off x="47625" y="34213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283</xdr:row>
      <xdr:rowOff>0</xdr:rowOff>
    </xdr:from>
    <xdr:to>
      <xdr:col>4</xdr:col>
      <xdr:colOff>0</xdr:colOff>
      <xdr:row>283</xdr:row>
      <xdr:rowOff>1588</xdr:rowOff>
    </xdr:to>
    <xdr:cxnSp macro="">
      <xdr:nvCxnSpPr>
        <xdr:cNvPr id="59" name="직선 화살표 연결선 83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CxnSpPr/>
      </xdr:nvCxnSpPr>
      <xdr:spPr>
        <a:xfrm>
          <a:off x="47625" y="34671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287</xdr:row>
      <xdr:rowOff>0</xdr:rowOff>
    </xdr:from>
    <xdr:to>
      <xdr:col>4</xdr:col>
      <xdr:colOff>0</xdr:colOff>
      <xdr:row>287</xdr:row>
      <xdr:rowOff>1588</xdr:rowOff>
    </xdr:to>
    <xdr:cxnSp macro="">
      <xdr:nvCxnSpPr>
        <xdr:cNvPr id="60" name="직선 화살표 연결선 84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CxnSpPr/>
      </xdr:nvCxnSpPr>
      <xdr:spPr>
        <a:xfrm>
          <a:off x="47625" y="3528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289</xdr:row>
      <xdr:rowOff>0</xdr:rowOff>
    </xdr:from>
    <xdr:to>
      <xdr:col>4</xdr:col>
      <xdr:colOff>0</xdr:colOff>
      <xdr:row>289</xdr:row>
      <xdr:rowOff>1588</xdr:rowOff>
    </xdr:to>
    <xdr:cxnSp macro="">
      <xdr:nvCxnSpPr>
        <xdr:cNvPr id="61" name="직선 화살표 연결선 85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CxnSpPr/>
      </xdr:nvCxnSpPr>
      <xdr:spPr>
        <a:xfrm>
          <a:off x="47625" y="3558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273</xdr:row>
      <xdr:rowOff>0</xdr:rowOff>
    </xdr:from>
    <xdr:to>
      <xdr:col>4</xdr:col>
      <xdr:colOff>0</xdr:colOff>
      <xdr:row>273</xdr:row>
      <xdr:rowOff>1588</xdr:rowOff>
    </xdr:to>
    <xdr:cxnSp macro="">
      <xdr:nvCxnSpPr>
        <xdr:cNvPr id="62" name="직선 화살표 연결선 78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CxnSpPr/>
      </xdr:nvCxnSpPr>
      <xdr:spPr>
        <a:xfrm>
          <a:off x="47625" y="3314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275</xdr:row>
      <xdr:rowOff>0</xdr:rowOff>
    </xdr:from>
    <xdr:to>
      <xdr:col>4</xdr:col>
      <xdr:colOff>0</xdr:colOff>
      <xdr:row>275</xdr:row>
      <xdr:rowOff>1588</xdr:rowOff>
    </xdr:to>
    <xdr:cxnSp macro="">
      <xdr:nvCxnSpPr>
        <xdr:cNvPr id="89" name="직선 화살표 연결선 79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CxnSpPr/>
      </xdr:nvCxnSpPr>
      <xdr:spPr>
        <a:xfrm>
          <a:off x="47625" y="3345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294</xdr:row>
      <xdr:rowOff>0</xdr:rowOff>
    </xdr:from>
    <xdr:to>
      <xdr:col>4</xdr:col>
      <xdr:colOff>0</xdr:colOff>
      <xdr:row>294</xdr:row>
      <xdr:rowOff>1588</xdr:rowOff>
    </xdr:to>
    <xdr:cxnSp macro="">
      <xdr:nvCxnSpPr>
        <xdr:cNvPr id="90" name="직선 화살표 연결선 86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CxnSpPr/>
      </xdr:nvCxnSpPr>
      <xdr:spPr>
        <a:xfrm>
          <a:off x="47625" y="36347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296</xdr:row>
      <xdr:rowOff>0</xdr:rowOff>
    </xdr:from>
    <xdr:to>
      <xdr:col>4</xdr:col>
      <xdr:colOff>0</xdr:colOff>
      <xdr:row>296</xdr:row>
      <xdr:rowOff>1588</xdr:rowOff>
    </xdr:to>
    <xdr:cxnSp macro="">
      <xdr:nvCxnSpPr>
        <xdr:cNvPr id="95" name="직선 화살표 연결선 87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CxnSpPr/>
      </xdr:nvCxnSpPr>
      <xdr:spPr>
        <a:xfrm>
          <a:off x="47625" y="36652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300</xdr:row>
      <xdr:rowOff>0</xdr:rowOff>
    </xdr:from>
    <xdr:to>
      <xdr:col>4</xdr:col>
      <xdr:colOff>0</xdr:colOff>
      <xdr:row>300</xdr:row>
      <xdr:rowOff>1588</xdr:rowOff>
    </xdr:to>
    <xdr:cxnSp macro="">
      <xdr:nvCxnSpPr>
        <xdr:cNvPr id="98" name="직선 화살표 연결선 86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CxnSpPr/>
      </xdr:nvCxnSpPr>
      <xdr:spPr>
        <a:xfrm>
          <a:off x="47625" y="47072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302</xdr:row>
      <xdr:rowOff>0</xdr:rowOff>
    </xdr:from>
    <xdr:to>
      <xdr:col>4</xdr:col>
      <xdr:colOff>0</xdr:colOff>
      <xdr:row>302</xdr:row>
      <xdr:rowOff>1588</xdr:rowOff>
    </xdr:to>
    <xdr:cxnSp macro="">
      <xdr:nvCxnSpPr>
        <xdr:cNvPr id="99" name="직선 화살표 연결선 87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CxnSpPr/>
      </xdr:nvCxnSpPr>
      <xdr:spPr>
        <a:xfrm>
          <a:off x="47625" y="47377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4</xdr:col>
      <xdr:colOff>0</xdr:colOff>
      <xdr:row>26</xdr:row>
      <xdr:rowOff>1588</xdr:rowOff>
    </xdr:to>
    <xdr:cxnSp macro="">
      <xdr:nvCxnSpPr>
        <xdr:cNvPr id="192" name="직선 화살표 연결선 191">
          <a:extLst>
            <a:ext uri="{FF2B5EF4-FFF2-40B4-BE49-F238E27FC236}">
              <a16:creationId xmlns:a16="http://schemas.microsoft.com/office/drawing/2014/main" id="{00000000-0008-0000-0F00-0000C0000000}"/>
            </a:ext>
          </a:extLst>
        </xdr:cNvPr>
        <xdr:cNvCxnSpPr/>
      </xdr:nvCxnSpPr>
      <xdr:spPr>
        <a:xfrm>
          <a:off x="47625" y="1152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</xdr:row>
      <xdr:rowOff>0</xdr:rowOff>
    </xdr:from>
    <xdr:to>
      <xdr:col>4</xdr:col>
      <xdr:colOff>0</xdr:colOff>
      <xdr:row>28</xdr:row>
      <xdr:rowOff>1588</xdr:rowOff>
    </xdr:to>
    <xdr:cxnSp macro="">
      <xdr:nvCxnSpPr>
        <xdr:cNvPr id="193" name="직선 화살표 연결선 192">
          <a:extLst>
            <a:ext uri="{FF2B5EF4-FFF2-40B4-BE49-F238E27FC236}">
              <a16:creationId xmlns:a16="http://schemas.microsoft.com/office/drawing/2014/main" id="{00000000-0008-0000-0F00-0000C1000000}"/>
            </a:ext>
          </a:extLst>
        </xdr:cNvPr>
        <xdr:cNvCxnSpPr/>
      </xdr:nvCxnSpPr>
      <xdr:spPr>
        <a:xfrm>
          <a:off x="47625" y="1183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0</xdr:rowOff>
    </xdr:from>
    <xdr:to>
      <xdr:col>4</xdr:col>
      <xdr:colOff>0</xdr:colOff>
      <xdr:row>49</xdr:row>
      <xdr:rowOff>1588</xdr:rowOff>
    </xdr:to>
    <xdr:cxnSp macro="">
      <xdr:nvCxnSpPr>
        <xdr:cNvPr id="194" name="직선 화살표 연결선 193">
          <a:extLst>
            <a:ext uri="{FF2B5EF4-FFF2-40B4-BE49-F238E27FC236}">
              <a16:creationId xmlns:a16="http://schemas.microsoft.com/office/drawing/2014/main" id="{00000000-0008-0000-0F00-0000C2000000}"/>
            </a:ext>
          </a:extLst>
        </xdr:cNvPr>
        <xdr:cNvCxnSpPr/>
      </xdr:nvCxnSpPr>
      <xdr:spPr>
        <a:xfrm>
          <a:off x="47625" y="144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195" name="직선 화살표 연결선 194">
          <a:extLst>
            <a:ext uri="{FF2B5EF4-FFF2-40B4-BE49-F238E27FC236}">
              <a16:creationId xmlns:a16="http://schemas.microsoft.com/office/drawing/2014/main" id="{00000000-0008-0000-0F00-0000C3000000}"/>
            </a:ext>
          </a:extLst>
        </xdr:cNvPr>
        <xdr:cNvCxnSpPr/>
      </xdr:nvCxnSpPr>
      <xdr:spPr>
        <a:xfrm>
          <a:off x="47625" y="147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0</xdr:rowOff>
    </xdr:from>
    <xdr:to>
      <xdr:col>4</xdr:col>
      <xdr:colOff>0</xdr:colOff>
      <xdr:row>33</xdr:row>
      <xdr:rowOff>1588</xdr:rowOff>
    </xdr:to>
    <xdr:cxnSp macro="">
      <xdr:nvCxnSpPr>
        <xdr:cNvPr id="224" name="직선 화살표 연결선 223">
          <a:extLst>
            <a:ext uri="{FF2B5EF4-FFF2-40B4-BE49-F238E27FC236}">
              <a16:creationId xmlns:a16="http://schemas.microsoft.com/office/drawing/2014/main" id="{00000000-0008-0000-0F00-0000E0000000}"/>
            </a:ext>
          </a:extLst>
        </xdr:cNvPr>
        <xdr:cNvCxnSpPr/>
      </xdr:nvCxnSpPr>
      <xdr:spPr>
        <a:xfrm>
          <a:off x="47625" y="53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</xdr:row>
      <xdr:rowOff>0</xdr:rowOff>
    </xdr:from>
    <xdr:to>
      <xdr:col>4</xdr:col>
      <xdr:colOff>0</xdr:colOff>
      <xdr:row>36</xdr:row>
      <xdr:rowOff>1588</xdr:rowOff>
    </xdr:to>
    <xdr:cxnSp macro="">
      <xdr:nvCxnSpPr>
        <xdr:cNvPr id="225" name="직선 화살표 연결선 224">
          <a:extLst>
            <a:ext uri="{FF2B5EF4-FFF2-40B4-BE49-F238E27FC236}">
              <a16:creationId xmlns:a16="http://schemas.microsoft.com/office/drawing/2014/main" id="{00000000-0008-0000-0F00-0000E1000000}"/>
            </a:ext>
          </a:extLst>
        </xdr:cNvPr>
        <xdr:cNvCxnSpPr/>
      </xdr:nvCxnSpPr>
      <xdr:spPr>
        <a:xfrm>
          <a:off x="47625" y="581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</xdr:row>
      <xdr:rowOff>0</xdr:rowOff>
    </xdr:from>
    <xdr:to>
      <xdr:col>4</xdr:col>
      <xdr:colOff>0</xdr:colOff>
      <xdr:row>39</xdr:row>
      <xdr:rowOff>1588</xdr:rowOff>
    </xdr:to>
    <xdr:cxnSp macro="">
      <xdr:nvCxnSpPr>
        <xdr:cNvPr id="226" name="직선 화살표 연결선 225">
          <a:extLst>
            <a:ext uri="{FF2B5EF4-FFF2-40B4-BE49-F238E27FC236}">
              <a16:creationId xmlns:a16="http://schemas.microsoft.com/office/drawing/2014/main" id="{00000000-0008-0000-0F00-0000E2000000}"/>
            </a:ext>
          </a:extLst>
        </xdr:cNvPr>
        <xdr:cNvCxnSpPr/>
      </xdr:nvCxnSpPr>
      <xdr:spPr>
        <a:xfrm>
          <a:off x="47625" y="626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0</xdr:colOff>
      <xdr:row>46</xdr:row>
      <xdr:rowOff>1588</xdr:rowOff>
    </xdr:to>
    <xdr:cxnSp macro="">
      <xdr:nvCxnSpPr>
        <xdr:cNvPr id="227" name="직선 화살표 연결선 226">
          <a:extLst>
            <a:ext uri="{FF2B5EF4-FFF2-40B4-BE49-F238E27FC236}">
              <a16:creationId xmlns:a16="http://schemas.microsoft.com/office/drawing/2014/main" id="{00000000-0008-0000-0F00-0000E3000000}"/>
            </a:ext>
          </a:extLst>
        </xdr:cNvPr>
        <xdr:cNvCxnSpPr/>
      </xdr:nvCxnSpPr>
      <xdr:spPr>
        <a:xfrm>
          <a:off x="47625" y="67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0</xdr:rowOff>
    </xdr:from>
    <xdr:to>
      <xdr:col>4</xdr:col>
      <xdr:colOff>0</xdr:colOff>
      <xdr:row>56</xdr:row>
      <xdr:rowOff>1588</xdr:rowOff>
    </xdr:to>
    <xdr:cxnSp macro="">
      <xdr:nvCxnSpPr>
        <xdr:cNvPr id="228" name="직선 화살표 연결선 227">
          <a:extLst>
            <a:ext uri="{FF2B5EF4-FFF2-40B4-BE49-F238E27FC236}">
              <a16:creationId xmlns:a16="http://schemas.microsoft.com/office/drawing/2014/main" id="{00000000-0008-0000-0F00-0000E4000000}"/>
            </a:ext>
          </a:extLst>
        </xdr:cNvPr>
        <xdr:cNvCxnSpPr/>
      </xdr:nvCxnSpPr>
      <xdr:spPr>
        <a:xfrm>
          <a:off x="47625" y="733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0</xdr:rowOff>
    </xdr:from>
    <xdr:to>
      <xdr:col>4</xdr:col>
      <xdr:colOff>0</xdr:colOff>
      <xdr:row>59</xdr:row>
      <xdr:rowOff>1588</xdr:rowOff>
    </xdr:to>
    <xdr:cxnSp macro="">
      <xdr:nvCxnSpPr>
        <xdr:cNvPr id="229" name="직선 화살표 연결선 228">
          <a:extLst>
            <a:ext uri="{FF2B5EF4-FFF2-40B4-BE49-F238E27FC236}">
              <a16:creationId xmlns:a16="http://schemas.microsoft.com/office/drawing/2014/main" id="{00000000-0008-0000-0F00-0000E5000000}"/>
            </a:ext>
          </a:extLst>
        </xdr:cNvPr>
        <xdr:cNvCxnSpPr/>
      </xdr:nvCxnSpPr>
      <xdr:spPr>
        <a:xfrm>
          <a:off x="47625" y="779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149</xdr:row>
      <xdr:rowOff>0</xdr:rowOff>
    </xdr:from>
    <xdr:to>
      <xdr:col>4</xdr:col>
      <xdr:colOff>0</xdr:colOff>
      <xdr:row>149</xdr:row>
      <xdr:rowOff>1588</xdr:rowOff>
    </xdr:to>
    <xdr:cxnSp macro="">
      <xdr:nvCxnSpPr>
        <xdr:cNvPr id="238" name="직선 화살표 연결선 237">
          <a:extLst>
            <a:ext uri="{FF2B5EF4-FFF2-40B4-BE49-F238E27FC236}">
              <a16:creationId xmlns:a16="http://schemas.microsoft.com/office/drawing/2014/main" id="{00000000-0008-0000-0F00-0000EE000000}"/>
            </a:ext>
          </a:extLst>
        </xdr:cNvPr>
        <xdr:cNvCxnSpPr/>
      </xdr:nvCxnSpPr>
      <xdr:spPr>
        <a:xfrm>
          <a:off x="47625" y="1312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151</xdr:row>
      <xdr:rowOff>0</xdr:rowOff>
    </xdr:from>
    <xdr:to>
      <xdr:col>4</xdr:col>
      <xdr:colOff>0</xdr:colOff>
      <xdr:row>151</xdr:row>
      <xdr:rowOff>1588</xdr:rowOff>
    </xdr:to>
    <xdr:cxnSp macro="">
      <xdr:nvCxnSpPr>
        <xdr:cNvPr id="239" name="직선 화살표 연결선 238">
          <a:extLst>
            <a:ext uri="{FF2B5EF4-FFF2-40B4-BE49-F238E27FC236}">
              <a16:creationId xmlns:a16="http://schemas.microsoft.com/office/drawing/2014/main" id="{00000000-0008-0000-0F00-0000EF000000}"/>
            </a:ext>
          </a:extLst>
        </xdr:cNvPr>
        <xdr:cNvCxnSpPr/>
      </xdr:nvCxnSpPr>
      <xdr:spPr>
        <a:xfrm>
          <a:off x="47625" y="1343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</xdr:row>
      <xdr:rowOff>0</xdr:rowOff>
    </xdr:from>
    <xdr:to>
      <xdr:col>4</xdr:col>
      <xdr:colOff>0</xdr:colOff>
      <xdr:row>155</xdr:row>
      <xdr:rowOff>1588</xdr:rowOff>
    </xdr:to>
    <xdr:cxnSp macro="">
      <xdr:nvCxnSpPr>
        <xdr:cNvPr id="240" name="직선 화살표 연결선 239">
          <a:extLst>
            <a:ext uri="{FF2B5EF4-FFF2-40B4-BE49-F238E27FC236}">
              <a16:creationId xmlns:a16="http://schemas.microsoft.com/office/drawing/2014/main" id="{00000000-0008-0000-0F00-0000F0000000}"/>
            </a:ext>
          </a:extLst>
        </xdr:cNvPr>
        <xdr:cNvCxnSpPr/>
      </xdr:nvCxnSpPr>
      <xdr:spPr>
        <a:xfrm>
          <a:off x="47625" y="1221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162</xdr:row>
      <xdr:rowOff>0</xdr:rowOff>
    </xdr:from>
    <xdr:to>
      <xdr:col>4</xdr:col>
      <xdr:colOff>0</xdr:colOff>
      <xdr:row>162</xdr:row>
      <xdr:rowOff>1588</xdr:rowOff>
    </xdr:to>
    <xdr:cxnSp macro="">
      <xdr:nvCxnSpPr>
        <xdr:cNvPr id="241" name="직선 화살표 연결선 240">
          <a:extLst>
            <a:ext uri="{FF2B5EF4-FFF2-40B4-BE49-F238E27FC236}">
              <a16:creationId xmlns:a16="http://schemas.microsoft.com/office/drawing/2014/main" id="{00000000-0008-0000-0F00-0000F1000000}"/>
            </a:ext>
          </a:extLst>
        </xdr:cNvPr>
        <xdr:cNvCxnSpPr/>
      </xdr:nvCxnSpPr>
      <xdr:spPr>
        <a:xfrm>
          <a:off x="47625" y="1266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166</xdr:row>
      <xdr:rowOff>0</xdr:rowOff>
    </xdr:from>
    <xdr:to>
      <xdr:col>4</xdr:col>
      <xdr:colOff>0</xdr:colOff>
      <xdr:row>166</xdr:row>
      <xdr:rowOff>1588</xdr:rowOff>
    </xdr:to>
    <xdr:cxnSp macro="">
      <xdr:nvCxnSpPr>
        <xdr:cNvPr id="242" name="직선 화살표 연결선 241">
          <a:extLst>
            <a:ext uri="{FF2B5EF4-FFF2-40B4-BE49-F238E27FC236}">
              <a16:creationId xmlns:a16="http://schemas.microsoft.com/office/drawing/2014/main" id="{00000000-0008-0000-0F00-0000F2000000}"/>
            </a:ext>
          </a:extLst>
        </xdr:cNvPr>
        <xdr:cNvCxnSpPr/>
      </xdr:nvCxnSpPr>
      <xdr:spPr>
        <a:xfrm>
          <a:off x="47625" y="15859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168</xdr:row>
      <xdr:rowOff>0</xdr:rowOff>
    </xdr:from>
    <xdr:to>
      <xdr:col>4</xdr:col>
      <xdr:colOff>0</xdr:colOff>
      <xdr:row>168</xdr:row>
      <xdr:rowOff>1588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00000000-0008-0000-0F00-0000F3000000}"/>
            </a:ext>
          </a:extLst>
        </xdr:cNvPr>
        <xdr:cNvCxnSpPr/>
      </xdr:nvCxnSpPr>
      <xdr:spPr>
        <a:xfrm>
          <a:off x="47625" y="16925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171</xdr:row>
      <xdr:rowOff>0</xdr:rowOff>
    </xdr:from>
    <xdr:to>
      <xdr:col>4</xdr:col>
      <xdr:colOff>0</xdr:colOff>
      <xdr:row>171</xdr:row>
      <xdr:rowOff>1588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00000000-0008-0000-0F00-0000F4000000}"/>
            </a:ext>
          </a:extLst>
        </xdr:cNvPr>
        <xdr:cNvCxnSpPr/>
      </xdr:nvCxnSpPr>
      <xdr:spPr>
        <a:xfrm>
          <a:off x="47625" y="1312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0</xdr:colOff>
      <xdr:row>173</xdr:row>
      <xdr:rowOff>1588</xdr:rowOff>
    </xdr:to>
    <xdr:cxnSp macro="">
      <xdr:nvCxnSpPr>
        <xdr:cNvPr id="245" name="직선 화살표 연결선 244">
          <a:extLst>
            <a:ext uri="{FF2B5EF4-FFF2-40B4-BE49-F238E27FC236}">
              <a16:creationId xmlns:a16="http://schemas.microsoft.com/office/drawing/2014/main" id="{00000000-0008-0000-0F00-0000F5000000}"/>
            </a:ext>
          </a:extLst>
        </xdr:cNvPr>
        <xdr:cNvCxnSpPr/>
      </xdr:nvCxnSpPr>
      <xdr:spPr>
        <a:xfrm>
          <a:off x="47625" y="1343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</xdr:row>
      <xdr:rowOff>0</xdr:rowOff>
    </xdr:from>
    <xdr:to>
      <xdr:col>4</xdr:col>
      <xdr:colOff>0</xdr:colOff>
      <xdr:row>178</xdr:row>
      <xdr:rowOff>1588</xdr:rowOff>
    </xdr:to>
    <xdr:cxnSp macro="">
      <xdr:nvCxnSpPr>
        <xdr:cNvPr id="248" name="직선 화살표 연결선 247">
          <a:extLst>
            <a:ext uri="{FF2B5EF4-FFF2-40B4-BE49-F238E27FC236}">
              <a16:creationId xmlns:a16="http://schemas.microsoft.com/office/drawing/2014/main" id="{00000000-0008-0000-0F00-0000F8000000}"/>
            </a:ext>
          </a:extLst>
        </xdr:cNvPr>
        <xdr:cNvCxnSpPr/>
      </xdr:nvCxnSpPr>
      <xdr:spPr>
        <a:xfrm>
          <a:off x="38100" y="223742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9525</xdr:rowOff>
    </xdr:from>
    <xdr:to>
      <xdr:col>4</xdr:col>
      <xdr:colOff>0</xdr:colOff>
      <xdr:row>184</xdr:row>
      <xdr:rowOff>11113</xdr:rowOff>
    </xdr:to>
    <xdr:cxnSp macro="">
      <xdr:nvCxnSpPr>
        <xdr:cNvPr id="249" name="직선 화살표 연결선 248">
          <a:extLst>
            <a:ext uri="{FF2B5EF4-FFF2-40B4-BE49-F238E27FC236}">
              <a16:creationId xmlns:a16="http://schemas.microsoft.com/office/drawing/2014/main" id="{00000000-0008-0000-0F00-0000F9000000}"/>
            </a:ext>
          </a:extLst>
        </xdr:cNvPr>
        <xdr:cNvCxnSpPr/>
      </xdr:nvCxnSpPr>
      <xdr:spPr>
        <a:xfrm>
          <a:off x="38100" y="23298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410</xdr:row>
      <xdr:rowOff>0</xdr:rowOff>
    </xdr:from>
    <xdr:to>
      <xdr:col>4</xdr:col>
      <xdr:colOff>0</xdr:colOff>
      <xdr:row>410</xdr:row>
      <xdr:rowOff>1588</xdr:rowOff>
    </xdr:to>
    <xdr:cxnSp macro="">
      <xdr:nvCxnSpPr>
        <xdr:cNvPr id="250" name="직선 화살표 연결선 249">
          <a:extLst>
            <a:ext uri="{FF2B5EF4-FFF2-40B4-BE49-F238E27FC236}">
              <a16:creationId xmlns:a16="http://schemas.microsoft.com/office/drawing/2014/main" id="{00000000-0008-0000-0F00-0000FA000000}"/>
            </a:ext>
          </a:extLst>
        </xdr:cNvPr>
        <xdr:cNvCxnSpPr/>
      </xdr:nvCxnSpPr>
      <xdr:spPr>
        <a:xfrm>
          <a:off x="47625" y="15859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417</xdr:row>
      <xdr:rowOff>0</xdr:rowOff>
    </xdr:from>
    <xdr:to>
      <xdr:col>4</xdr:col>
      <xdr:colOff>0</xdr:colOff>
      <xdr:row>417</xdr:row>
      <xdr:rowOff>1588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00000000-0008-0000-0F00-0000FB000000}"/>
            </a:ext>
          </a:extLst>
        </xdr:cNvPr>
        <xdr:cNvCxnSpPr/>
      </xdr:nvCxnSpPr>
      <xdr:spPr>
        <a:xfrm>
          <a:off x="47625" y="16925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420</xdr:row>
      <xdr:rowOff>0</xdr:rowOff>
    </xdr:from>
    <xdr:to>
      <xdr:col>4</xdr:col>
      <xdr:colOff>0</xdr:colOff>
      <xdr:row>420</xdr:row>
      <xdr:rowOff>1588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00000000-0008-0000-0F00-0000FC000000}"/>
            </a:ext>
          </a:extLst>
        </xdr:cNvPr>
        <xdr:cNvCxnSpPr/>
      </xdr:nvCxnSpPr>
      <xdr:spPr>
        <a:xfrm>
          <a:off x="47625" y="18297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484</xdr:row>
      <xdr:rowOff>0</xdr:rowOff>
    </xdr:from>
    <xdr:to>
      <xdr:col>4</xdr:col>
      <xdr:colOff>0</xdr:colOff>
      <xdr:row>484</xdr:row>
      <xdr:rowOff>1588</xdr:rowOff>
    </xdr:to>
    <xdr:cxnSp macro="">
      <xdr:nvCxnSpPr>
        <xdr:cNvPr id="256" name="직선 화살표 연결선 255">
          <a:extLst>
            <a:ext uri="{FF2B5EF4-FFF2-40B4-BE49-F238E27FC236}">
              <a16:creationId xmlns:a16="http://schemas.microsoft.com/office/drawing/2014/main" id="{00000000-0008-0000-0F00-000000010000}"/>
            </a:ext>
          </a:extLst>
        </xdr:cNvPr>
        <xdr:cNvCxnSpPr/>
      </xdr:nvCxnSpPr>
      <xdr:spPr>
        <a:xfrm>
          <a:off x="47625" y="21802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491</xdr:row>
      <xdr:rowOff>0</xdr:rowOff>
    </xdr:from>
    <xdr:to>
      <xdr:col>4</xdr:col>
      <xdr:colOff>0</xdr:colOff>
      <xdr:row>491</xdr:row>
      <xdr:rowOff>1588</xdr:rowOff>
    </xdr:to>
    <xdr:cxnSp macro="">
      <xdr:nvCxnSpPr>
        <xdr:cNvPr id="257" name="직선 화살표 연결선 256">
          <a:extLst>
            <a:ext uri="{FF2B5EF4-FFF2-40B4-BE49-F238E27FC236}">
              <a16:creationId xmlns:a16="http://schemas.microsoft.com/office/drawing/2014/main" id="{00000000-0008-0000-0F00-000001010000}"/>
            </a:ext>
          </a:extLst>
        </xdr:cNvPr>
        <xdr:cNvCxnSpPr/>
      </xdr:nvCxnSpPr>
      <xdr:spPr>
        <a:xfrm>
          <a:off x="47625" y="22869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494</xdr:row>
      <xdr:rowOff>0</xdr:rowOff>
    </xdr:from>
    <xdr:to>
      <xdr:col>4</xdr:col>
      <xdr:colOff>0</xdr:colOff>
      <xdr:row>494</xdr:row>
      <xdr:rowOff>1588</xdr:rowOff>
    </xdr:to>
    <xdr:cxnSp macro="">
      <xdr:nvCxnSpPr>
        <xdr:cNvPr id="258" name="직선 화살표 연결선 257">
          <a:extLst>
            <a:ext uri="{FF2B5EF4-FFF2-40B4-BE49-F238E27FC236}">
              <a16:creationId xmlns:a16="http://schemas.microsoft.com/office/drawing/2014/main" id="{00000000-0008-0000-0F00-000002010000}"/>
            </a:ext>
          </a:extLst>
        </xdr:cNvPr>
        <xdr:cNvCxnSpPr/>
      </xdr:nvCxnSpPr>
      <xdr:spPr>
        <a:xfrm>
          <a:off x="47625" y="23326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496</xdr:row>
      <xdr:rowOff>0</xdr:rowOff>
    </xdr:from>
    <xdr:to>
      <xdr:col>4</xdr:col>
      <xdr:colOff>0</xdr:colOff>
      <xdr:row>496</xdr:row>
      <xdr:rowOff>1588</xdr:rowOff>
    </xdr:to>
    <xdr:cxnSp macro="">
      <xdr:nvCxnSpPr>
        <xdr:cNvPr id="259" name="직선 화살표 연결선 258">
          <a:extLst>
            <a:ext uri="{FF2B5EF4-FFF2-40B4-BE49-F238E27FC236}">
              <a16:creationId xmlns:a16="http://schemas.microsoft.com/office/drawing/2014/main" id="{00000000-0008-0000-0F00-000003010000}"/>
            </a:ext>
          </a:extLst>
        </xdr:cNvPr>
        <xdr:cNvCxnSpPr/>
      </xdr:nvCxnSpPr>
      <xdr:spPr>
        <a:xfrm>
          <a:off x="47625" y="23631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576</xdr:row>
      <xdr:rowOff>0</xdr:rowOff>
    </xdr:from>
    <xdr:to>
      <xdr:col>4</xdr:col>
      <xdr:colOff>0</xdr:colOff>
      <xdr:row>576</xdr:row>
      <xdr:rowOff>1588</xdr:rowOff>
    </xdr:to>
    <xdr:cxnSp macro="">
      <xdr:nvCxnSpPr>
        <xdr:cNvPr id="68" name="직선 화살표 연결선 238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CxnSpPr/>
      </xdr:nvCxnSpPr>
      <xdr:spPr>
        <a:xfrm>
          <a:off x="38100" y="15211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589</xdr:row>
      <xdr:rowOff>0</xdr:rowOff>
    </xdr:from>
    <xdr:to>
      <xdr:col>4</xdr:col>
      <xdr:colOff>0</xdr:colOff>
      <xdr:row>589</xdr:row>
      <xdr:rowOff>1588</xdr:rowOff>
    </xdr:to>
    <xdr:cxnSp macro="">
      <xdr:nvCxnSpPr>
        <xdr:cNvPr id="69" name="직선 화살표 연결선 239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CxnSpPr/>
      </xdr:nvCxnSpPr>
      <xdr:spPr>
        <a:xfrm>
          <a:off x="38100" y="158210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596</xdr:row>
      <xdr:rowOff>0</xdr:rowOff>
    </xdr:from>
    <xdr:to>
      <xdr:col>4</xdr:col>
      <xdr:colOff>0</xdr:colOff>
      <xdr:row>596</xdr:row>
      <xdr:rowOff>1588</xdr:rowOff>
    </xdr:to>
    <xdr:cxnSp macro="">
      <xdr:nvCxnSpPr>
        <xdr:cNvPr id="70" name="직선 화살표 연결선 240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CxnSpPr/>
      </xdr:nvCxnSpPr>
      <xdr:spPr>
        <a:xfrm>
          <a:off x="38100" y="168878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600</xdr:row>
      <xdr:rowOff>0</xdr:rowOff>
    </xdr:from>
    <xdr:to>
      <xdr:col>4</xdr:col>
      <xdr:colOff>0</xdr:colOff>
      <xdr:row>600</xdr:row>
      <xdr:rowOff>1588</xdr:rowOff>
    </xdr:to>
    <xdr:cxnSp macro="">
      <xdr:nvCxnSpPr>
        <xdr:cNvPr id="71" name="직선 화살표 연결선 241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CxnSpPr/>
      </xdr:nvCxnSpPr>
      <xdr:spPr>
        <a:xfrm>
          <a:off x="38100" y="17497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602</xdr:row>
      <xdr:rowOff>0</xdr:rowOff>
    </xdr:from>
    <xdr:to>
      <xdr:col>4</xdr:col>
      <xdr:colOff>0</xdr:colOff>
      <xdr:row>602</xdr:row>
      <xdr:rowOff>1588</xdr:rowOff>
    </xdr:to>
    <xdr:cxnSp macro="">
      <xdr:nvCxnSpPr>
        <xdr:cNvPr id="72" name="직선 화살표 연결선 242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CxnSpPr/>
      </xdr:nvCxnSpPr>
      <xdr:spPr>
        <a:xfrm>
          <a:off x="38100" y="178022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605</xdr:row>
      <xdr:rowOff>0</xdr:rowOff>
    </xdr:from>
    <xdr:to>
      <xdr:col>4</xdr:col>
      <xdr:colOff>0</xdr:colOff>
      <xdr:row>605</xdr:row>
      <xdr:rowOff>1588</xdr:rowOff>
    </xdr:to>
    <xdr:cxnSp macro="">
      <xdr:nvCxnSpPr>
        <xdr:cNvPr id="75" name="직선 화살표 연결선 245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CxnSpPr/>
      </xdr:nvCxnSpPr>
      <xdr:spPr>
        <a:xfrm>
          <a:off x="38100" y="19021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607</xdr:row>
      <xdr:rowOff>0</xdr:rowOff>
    </xdr:from>
    <xdr:to>
      <xdr:col>4</xdr:col>
      <xdr:colOff>0</xdr:colOff>
      <xdr:row>607</xdr:row>
      <xdr:rowOff>1588</xdr:rowOff>
    </xdr:to>
    <xdr:cxnSp macro="">
      <xdr:nvCxnSpPr>
        <xdr:cNvPr id="76" name="직선 화살표 연결선 246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CxnSpPr/>
      </xdr:nvCxnSpPr>
      <xdr:spPr>
        <a:xfrm>
          <a:off x="38100" y="193262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611</xdr:row>
      <xdr:rowOff>0</xdr:rowOff>
    </xdr:from>
    <xdr:to>
      <xdr:col>4</xdr:col>
      <xdr:colOff>0</xdr:colOff>
      <xdr:row>611</xdr:row>
      <xdr:rowOff>1588</xdr:rowOff>
    </xdr:to>
    <xdr:cxnSp macro="">
      <xdr:nvCxnSpPr>
        <xdr:cNvPr id="77" name="직선 화살표 연결선 247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CxnSpPr/>
      </xdr:nvCxnSpPr>
      <xdr:spPr>
        <a:xfrm>
          <a:off x="38100" y="199358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618</xdr:row>
      <xdr:rowOff>0</xdr:rowOff>
    </xdr:from>
    <xdr:to>
      <xdr:col>4</xdr:col>
      <xdr:colOff>0</xdr:colOff>
      <xdr:row>618</xdr:row>
      <xdr:rowOff>1588</xdr:rowOff>
    </xdr:to>
    <xdr:cxnSp macro="">
      <xdr:nvCxnSpPr>
        <xdr:cNvPr id="78" name="직선 화살표 연결선 248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CxnSpPr/>
      </xdr:nvCxnSpPr>
      <xdr:spPr>
        <a:xfrm>
          <a:off x="38100" y="210026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623</xdr:row>
      <xdr:rowOff>0</xdr:rowOff>
    </xdr:from>
    <xdr:to>
      <xdr:col>4</xdr:col>
      <xdr:colOff>0</xdr:colOff>
      <xdr:row>623</xdr:row>
      <xdr:rowOff>1588</xdr:rowOff>
    </xdr:to>
    <xdr:cxnSp macro="">
      <xdr:nvCxnSpPr>
        <xdr:cNvPr id="79" name="직선 화살표 연결선 249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CxnSpPr/>
      </xdr:nvCxnSpPr>
      <xdr:spPr>
        <a:xfrm>
          <a:off x="38100" y="217646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630</xdr:row>
      <xdr:rowOff>0</xdr:rowOff>
    </xdr:from>
    <xdr:to>
      <xdr:col>4</xdr:col>
      <xdr:colOff>0</xdr:colOff>
      <xdr:row>630</xdr:row>
      <xdr:rowOff>1588</xdr:rowOff>
    </xdr:to>
    <xdr:cxnSp macro="">
      <xdr:nvCxnSpPr>
        <xdr:cNvPr id="80" name="직선 화살표 연결선 250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CxnSpPr/>
      </xdr:nvCxnSpPr>
      <xdr:spPr>
        <a:xfrm>
          <a:off x="38100" y="22831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633</xdr:row>
      <xdr:rowOff>0</xdr:rowOff>
    </xdr:from>
    <xdr:to>
      <xdr:col>4</xdr:col>
      <xdr:colOff>0</xdr:colOff>
      <xdr:row>633</xdr:row>
      <xdr:rowOff>1588</xdr:rowOff>
    </xdr:to>
    <xdr:cxnSp macro="">
      <xdr:nvCxnSpPr>
        <xdr:cNvPr id="84" name="직선 화살표 연결선 253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CxnSpPr/>
      </xdr:nvCxnSpPr>
      <xdr:spPr>
        <a:xfrm>
          <a:off x="38100" y="240506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635</xdr:row>
      <xdr:rowOff>0</xdr:rowOff>
    </xdr:from>
    <xdr:to>
      <xdr:col>4</xdr:col>
      <xdr:colOff>0</xdr:colOff>
      <xdr:row>635</xdr:row>
      <xdr:rowOff>1588</xdr:rowOff>
    </xdr:to>
    <xdr:cxnSp macro="">
      <xdr:nvCxnSpPr>
        <xdr:cNvPr id="85" name="직선 화살표 연결선 254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CxnSpPr/>
      </xdr:nvCxnSpPr>
      <xdr:spPr>
        <a:xfrm>
          <a:off x="38100" y="24355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571</xdr:row>
      <xdr:rowOff>0</xdr:rowOff>
    </xdr:from>
    <xdr:to>
      <xdr:col>4</xdr:col>
      <xdr:colOff>0</xdr:colOff>
      <xdr:row>571</xdr:row>
      <xdr:rowOff>1588</xdr:rowOff>
    </xdr:to>
    <xdr:cxnSp macro="">
      <xdr:nvCxnSpPr>
        <xdr:cNvPr id="92" name="직선 화살표 연결선 237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CxnSpPr/>
      </xdr:nvCxnSpPr>
      <xdr:spPr>
        <a:xfrm>
          <a:off x="38100" y="405669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644</xdr:row>
      <xdr:rowOff>0</xdr:rowOff>
    </xdr:from>
    <xdr:to>
      <xdr:col>4</xdr:col>
      <xdr:colOff>0</xdr:colOff>
      <xdr:row>644</xdr:row>
      <xdr:rowOff>1588</xdr:rowOff>
    </xdr:to>
    <xdr:cxnSp macro="">
      <xdr:nvCxnSpPr>
        <xdr:cNvPr id="93" name="직선 화살표 연결선 238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CxnSpPr/>
      </xdr:nvCxnSpPr>
      <xdr:spPr>
        <a:xfrm>
          <a:off x="38100" y="401097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640</xdr:row>
      <xdr:rowOff>0</xdr:rowOff>
    </xdr:from>
    <xdr:to>
      <xdr:col>4</xdr:col>
      <xdr:colOff>0</xdr:colOff>
      <xdr:row>640</xdr:row>
      <xdr:rowOff>1588</xdr:rowOff>
    </xdr:to>
    <xdr:cxnSp macro="">
      <xdr:nvCxnSpPr>
        <xdr:cNvPr id="94" name="직선 화살표 연결선 237">
          <a:extLst>
            <a:ext uri="{FF2B5EF4-FFF2-40B4-BE49-F238E27FC236}">
              <a16:creationId xmlns:a16="http://schemas.microsoft.com/office/drawing/2014/main" id="{00000000-0008-0000-0F00-00005E000000}"/>
            </a:ext>
          </a:extLst>
        </xdr:cNvPr>
        <xdr:cNvCxnSpPr/>
      </xdr:nvCxnSpPr>
      <xdr:spPr>
        <a:xfrm>
          <a:off x="38100" y="393477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9525</xdr:rowOff>
    </xdr:from>
    <xdr:to>
      <xdr:col>4</xdr:col>
      <xdr:colOff>0</xdr:colOff>
      <xdr:row>260</xdr:row>
      <xdr:rowOff>11113</xdr:rowOff>
    </xdr:to>
    <xdr:cxnSp macro="">
      <xdr:nvCxnSpPr>
        <xdr:cNvPr id="81" name="직선 화살표 연결선 248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CxnSpPr/>
      </xdr:nvCxnSpPr>
      <xdr:spPr>
        <a:xfrm>
          <a:off x="38100" y="239077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262</xdr:row>
      <xdr:rowOff>0</xdr:rowOff>
    </xdr:from>
    <xdr:to>
      <xdr:col>4</xdr:col>
      <xdr:colOff>0</xdr:colOff>
      <xdr:row>262</xdr:row>
      <xdr:rowOff>1588</xdr:rowOff>
    </xdr:to>
    <xdr:cxnSp macro="">
      <xdr:nvCxnSpPr>
        <xdr:cNvPr id="87" name="직선 화살표 연결선 244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CxnSpPr/>
      </xdr:nvCxnSpPr>
      <xdr:spPr>
        <a:xfrm>
          <a:off x="38100" y="242030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267</xdr:row>
      <xdr:rowOff>0</xdr:rowOff>
    </xdr:from>
    <xdr:to>
      <xdr:col>4</xdr:col>
      <xdr:colOff>0</xdr:colOff>
      <xdr:row>267</xdr:row>
      <xdr:rowOff>1588</xdr:rowOff>
    </xdr:to>
    <xdr:cxnSp macro="">
      <xdr:nvCxnSpPr>
        <xdr:cNvPr id="88" name="직선 화살표 연결선 241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CxnSpPr/>
      </xdr:nvCxnSpPr>
      <xdr:spPr>
        <a:xfrm>
          <a:off x="38100" y="25117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271</xdr:row>
      <xdr:rowOff>0</xdr:rowOff>
    </xdr:from>
    <xdr:to>
      <xdr:col>4</xdr:col>
      <xdr:colOff>0</xdr:colOff>
      <xdr:row>271</xdr:row>
      <xdr:rowOff>1588</xdr:rowOff>
    </xdr:to>
    <xdr:cxnSp macro="">
      <xdr:nvCxnSpPr>
        <xdr:cNvPr id="89" name="직선 화살표 연결선 248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CxnSpPr/>
      </xdr:nvCxnSpPr>
      <xdr:spPr>
        <a:xfrm>
          <a:off x="38100" y="257270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273</xdr:row>
      <xdr:rowOff>0</xdr:rowOff>
    </xdr:from>
    <xdr:to>
      <xdr:col>4</xdr:col>
      <xdr:colOff>0</xdr:colOff>
      <xdr:row>273</xdr:row>
      <xdr:rowOff>1588</xdr:rowOff>
    </xdr:to>
    <xdr:cxnSp macro="">
      <xdr:nvCxnSpPr>
        <xdr:cNvPr id="90" name="직선 화살표 연결선 244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CxnSpPr/>
      </xdr:nvCxnSpPr>
      <xdr:spPr>
        <a:xfrm>
          <a:off x="38100" y="260318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290</xdr:row>
      <xdr:rowOff>0</xdr:rowOff>
    </xdr:from>
    <xdr:to>
      <xdr:col>4</xdr:col>
      <xdr:colOff>0</xdr:colOff>
      <xdr:row>290</xdr:row>
      <xdr:rowOff>1588</xdr:rowOff>
    </xdr:to>
    <xdr:cxnSp macro="">
      <xdr:nvCxnSpPr>
        <xdr:cNvPr id="95" name="직선 화살표 연결선 241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CxnSpPr/>
      </xdr:nvCxnSpPr>
      <xdr:spPr>
        <a:xfrm>
          <a:off x="38100" y="280130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293</xdr:row>
      <xdr:rowOff>0</xdr:rowOff>
    </xdr:from>
    <xdr:to>
      <xdr:col>4</xdr:col>
      <xdr:colOff>0</xdr:colOff>
      <xdr:row>293</xdr:row>
      <xdr:rowOff>1588</xdr:rowOff>
    </xdr:to>
    <xdr:cxnSp macro="">
      <xdr:nvCxnSpPr>
        <xdr:cNvPr id="96" name="직선 화살표 연결선 244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CxnSpPr/>
      </xdr:nvCxnSpPr>
      <xdr:spPr>
        <a:xfrm>
          <a:off x="38100" y="281654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308</xdr:row>
      <xdr:rowOff>0</xdr:rowOff>
    </xdr:from>
    <xdr:to>
      <xdr:col>4</xdr:col>
      <xdr:colOff>0</xdr:colOff>
      <xdr:row>308</xdr:row>
      <xdr:rowOff>1588</xdr:rowOff>
    </xdr:to>
    <xdr:cxnSp macro="">
      <xdr:nvCxnSpPr>
        <xdr:cNvPr id="97" name="직선 화살표 연결선 244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CxnSpPr/>
      </xdr:nvCxnSpPr>
      <xdr:spPr>
        <a:xfrm>
          <a:off x="38100" y="293846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321</xdr:row>
      <xdr:rowOff>0</xdr:rowOff>
    </xdr:from>
    <xdr:to>
      <xdr:col>4</xdr:col>
      <xdr:colOff>0</xdr:colOff>
      <xdr:row>321</xdr:row>
      <xdr:rowOff>1588</xdr:rowOff>
    </xdr:to>
    <xdr:cxnSp macro="">
      <xdr:nvCxnSpPr>
        <xdr:cNvPr id="86" name="직선 화살표 연결선 244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CxnSpPr/>
      </xdr:nvCxnSpPr>
      <xdr:spPr>
        <a:xfrm>
          <a:off x="47625" y="29117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340</xdr:row>
      <xdr:rowOff>9525</xdr:rowOff>
    </xdr:from>
    <xdr:to>
      <xdr:col>4</xdr:col>
      <xdr:colOff>0</xdr:colOff>
      <xdr:row>340</xdr:row>
      <xdr:rowOff>11113</xdr:rowOff>
    </xdr:to>
    <xdr:cxnSp macro="">
      <xdr:nvCxnSpPr>
        <xdr:cNvPr id="98" name="직선 화살표 연결선 248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342</xdr:row>
      <xdr:rowOff>0</xdr:rowOff>
    </xdr:from>
    <xdr:to>
      <xdr:col>4</xdr:col>
      <xdr:colOff>0</xdr:colOff>
      <xdr:row>342</xdr:row>
      <xdr:rowOff>1588</xdr:rowOff>
    </xdr:to>
    <xdr:cxnSp macro="">
      <xdr:nvCxnSpPr>
        <xdr:cNvPr id="99" name="직선 화살표 연결선 244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CxnSpPr/>
      </xdr:nvCxnSpPr>
      <xdr:spPr>
        <a:xfrm>
          <a:off x="47625" y="24393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346</xdr:row>
      <xdr:rowOff>0</xdr:rowOff>
    </xdr:from>
    <xdr:to>
      <xdr:col>4</xdr:col>
      <xdr:colOff>0</xdr:colOff>
      <xdr:row>346</xdr:row>
      <xdr:rowOff>1588</xdr:rowOff>
    </xdr:to>
    <xdr:cxnSp macro="">
      <xdr:nvCxnSpPr>
        <xdr:cNvPr id="108" name="직선 화살표 연결선 244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CxnSpPr/>
      </xdr:nvCxnSpPr>
      <xdr:spPr>
        <a:xfrm>
          <a:off x="47625" y="26679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359</xdr:row>
      <xdr:rowOff>0</xdr:rowOff>
    </xdr:from>
    <xdr:to>
      <xdr:col>4</xdr:col>
      <xdr:colOff>0</xdr:colOff>
      <xdr:row>359</xdr:row>
      <xdr:rowOff>1588</xdr:rowOff>
    </xdr:to>
    <xdr:cxnSp macro="">
      <xdr:nvCxnSpPr>
        <xdr:cNvPr id="109" name="직선 화살표 연결선 244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CxnSpPr/>
      </xdr:nvCxnSpPr>
      <xdr:spPr>
        <a:xfrm>
          <a:off x="47625" y="36585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362</xdr:row>
      <xdr:rowOff>9525</xdr:rowOff>
    </xdr:from>
    <xdr:to>
      <xdr:col>4</xdr:col>
      <xdr:colOff>0</xdr:colOff>
      <xdr:row>362</xdr:row>
      <xdr:rowOff>11113</xdr:rowOff>
    </xdr:to>
    <xdr:cxnSp macro="">
      <xdr:nvCxnSpPr>
        <xdr:cNvPr id="110" name="직선 화살표 연결선 248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364</xdr:row>
      <xdr:rowOff>0</xdr:rowOff>
    </xdr:from>
    <xdr:to>
      <xdr:col>4</xdr:col>
      <xdr:colOff>0</xdr:colOff>
      <xdr:row>364</xdr:row>
      <xdr:rowOff>1588</xdr:rowOff>
    </xdr:to>
    <xdr:cxnSp macro="">
      <xdr:nvCxnSpPr>
        <xdr:cNvPr id="111" name="직선 화살표 연결선 244">
          <a:extLst>
            <a:ext uri="{FF2B5EF4-FFF2-40B4-BE49-F238E27FC236}">
              <a16:creationId xmlns:a16="http://schemas.microsoft.com/office/drawing/2014/main" id="{00000000-0008-0000-0F00-00006F000000}"/>
            </a:ext>
          </a:extLst>
        </xdr:cNvPr>
        <xdr:cNvCxnSpPr/>
      </xdr:nvCxnSpPr>
      <xdr:spPr>
        <a:xfrm>
          <a:off x="47625" y="24393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369</xdr:row>
      <xdr:rowOff>0</xdr:rowOff>
    </xdr:from>
    <xdr:to>
      <xdr:col>4</xdr:col>
      <xdr:colOff>0</xdr:colOff>
      <xdr:row>369</xdr:row>
      <xdr:rowOff>1588</xdr:rowOff>
    </xdr:to>
    <xdr:cxnSp macro="">
      <xdr:nvCxnSpPr>
        <xdr:cNvPr id="112" name="직선 화살표 연결선 241">
          <a:extLst>
            <a:ext uri="{FF2B5EF4-FFF2-40B4-BE49-F238E27FC236}">
              <a16:creationId xmlns:a16="http://schemas.microsoft.com/office/drawing/2014/main" id="{00000000-0008-0000-0F00-000070000000}"/>
            </a:ext>
          </a:extLst>
        </xdr:cNvPr>
        <xdr:cNvCxnSpPr/>
      </xdr:nvCxnSpPr>
      <xdr:spPr>
        <a:xfrm>
          <a:off x="47625" y="251555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372</xdr:row>
      <xdr:rowOff>0</xdr:rowOff>
    </xdr:from>
    <xdr:to>
      <xdr:col>4</xdr:col>
      <xdr:colOff>0</xdr:colOff>
      <xdr:row>372</xdr:row>
      <xdr:rowOff>1588</xdr:rowOff>
    </xdr:to>
    <xdr:cxnSp macro="">
      <xdr:nvCxnSpPr>
        <xdr:cNvPr id="113" name="직선 화살표 연결선 244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CxnSpPr/>
      </xdr:nvCxnSpPr>
      <xdr:spPr>
        <a:xfrm>
          <a:off x="47625" y="29117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277</xdr:row>
      <xdr:rowOff>19050</xdr:rowOff>
    </xdr:from>
    <xdr:to>
      <xdr:col>4</xdr:col>
      <xdr:colOff>0</xdr:colOff>
      <xdr:row>277</xdr:row>
      <xdr:rowOff>20638</xdr:rowOff>
    </xdr:to>
    <xdr:cxnSp macro="">
      <xdr:nvCxnSpPr>
        <xdr:cNvPr id="100" name="직선 화살표 연결선 244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CxnSpPr/>
      </xdr:nvCxnSpPr>
      <xdr:spPr>
        <a:xfrm>
          <a:off x="47625" y="26755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387</xdr:row>
      <xdr:rowOff>0</xdr:rowOff>
    </xdr:from>
    <xdr:to>
      <xdr:col>4</xdr:col>
      <xdr:colOff>0</xdr:colOff>
      <xdr:row>387</xdr:row>
      <xdr:rowOff>1588</xdr:rowOff>
    </xdr:to>
    <xdr:cxnSp macro="">
      <xdr:nvCxnSpPr>
        <xdr:cNvPr id="103" name="직선 화살표 연결선 244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CxnSpPr/>
      </xdr:nvCxnSpPr>
      <xdr:spPr>
        <a:xfrm>
          <a:off x="47625" y="39843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399</xdr:row>
      <xdr:rowOff>142875</xdr:rowOff>
    </xdr:from>
    <xdr:to>
      <xdr:col>4</xdr:col>
      <xdr:colOff>0</xdr:colOff>
      <xdr:row>399</xdr:row>
      <xdr:rowOff>144463</xdr:rowOff>
    </xdr:to>
    <xdr:cxnSp macro="">
      <xdr:nvCxnSpPr>
        <xdr:cNvPr id="104" name="직선 화살표 연결선 244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CxnSpPr/>
      </xdr:nvCxnSpPr>
      <xdr:spPr>
        <a:xfrm>
          <a:off x="47625" y="4181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301</xdr:row>
      <xdr:rowOff>0</xdr:rowOff>
    </xdr:from>
    <xdr:to>
      <xdr:col>4</xdr:col>
      <xdr:colOff>0</xdr:colOff>
      <xdr:row>301</xdr:row>
      <xdr:rowOff>1588</xdr:rowOff>
    </xdr:to>
    <xdr:cxnSp macro="">
      <xdr:nvCxnSpPr>
        <xdr:cNvPr id="101" name="직선 화살표 연결선 244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CxnSpPr/>
      </xdr:nvCxnSpPr>
      <xdr:spPr>
        <a:xfrm>
          <a:off x="47625" y="32070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380</xdr:row>
      <xdr:rowOff>0</xdr:rowOff>
    </xdr:from>
    <xdr:to>
      <xdr:col>4</xdr:col>
      <xdr:colOff>0</xdr:colOff>
      <xdr:row>380</xdr:row>
      <xdr:rowOff>1588</xdr:rowOff>
    </xdr:to>
    <xdr:cxnSp macro="">
      <xdr:nvCxnSpPr>
        <xdr:cNvPr id="102" name="직선 화살표 연결선 244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CxnSpPr/>
      </xdr:nvCxnSpPr>
      <xdr:spPr>
        <a:xfrm>
          <a:off x="47625" y="42586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</xdr:row>
      <xdr:rowOff>0</xdr:rowOff>
    </xdr:from>
    <xdr:to>
      <xdr:col>4</xdr:col>
      <xdr:colOff>0</xdr:colOff>
      <xdr:row>80</xdr:row>
      <xdr:rowOff>1588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CxnSpPr/>
      </xdr:nvCxnSpPr>
      <xdr:spPr>
        <a:xfrm>
          <a:off x="4762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0</xdr:rowOff>
    </xdr:from>
    <xdr:to>
      <xdr:col>4</xdr:col>
      <xdr:colOff>0</xdr:colOff>
      <xdr:row>87</xdr:row>
      <xdr:rowOff>1588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CxnSpPr/>
      </xdr:nvCxnSpPr>
      <xdr:spPr>
        <a:xfrm>
          <a:off x="47625" y="830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CxnSpPr/>
      </xdr:nvCxnSpPr>
      <xdr:spPr>
        <a:xfrm>
          <a:off x="47625" y="1089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4</xdr:col>
      <xdr:colOff>0</xdr:colOff>
      <xdr:row>123</xdr:row>
      <xdr:rowOff>1588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CxnSpPr/>
      </xdr:nvCxnSpPr>
      <xdr:spPr>
        <a:xfrm>
          <a:off x="47625" y="1196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CxnSpPr/>
      </xdr:nvCxnSpPr>
      <xdr:spPr>
        <a:xfrm>
          <a:off x="47625" y="876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CxnSpPr/>
      </xdr:nvCxnSpPr>
      <xdr:spPr>
        <a:xfrm>
          <a:off x="47625" y="906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205</xdr:row>
      <xdr:rowOff>0</xdr:rowOff>
    </xdr:from>
    <xdr:to>
      <xdr:col>4</xdr:col>
      <xdr:colOff>0</xdr:colOff>
      <xdr:row>205</xdr:row>
      <xdr:rowOff>1588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CxnSpPr/>
      </xdr:nvCxnSpPr>
      <xdr:spPr>
        <a:xfrm>
          <a:off x="47625" y="1089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212</xdr:row>
      <xdr:rowOff>0</xdr:rowOff>
    </xdr:from>
    <xdr:to>
      <xdr:col>4</xdr:col>
      <xdr:colOff>0</xdr:colOff>
      <xdr:row>212</xdr:row>
      <xdr:rowOff>1588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00000000-0008-0000-0F00-000073000000}"/>
            </a:ext>
          </a:extLst>
        </xdr:cNvPr>
        <xdr:cNvCxnSpPr/>
      </xdr:nvCxnSpPr>
      <xdr:spPr>
        <a:xfrm>
          <a:off x="47625" y="1196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223</xdr:row>
      <xdr:rowOff>0</xdr:rowOff>
    </xdr:from>
    <xdr:to>
      <xdr:col>4</xdr:col>
      <xdr:colOff>0</xdr:colOff>
      <xdr:row>223</xdr:row>
      <xdr:rowOff>1588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00000000-0008-0000-0F00-000074000000}"/>
            </a:ext>
          </a:extLst>
        </xdr:cNvPr>
        <xdr:cNvCxnSpPr/>
      </xdr:nvCxnSpPr>
      <xdr:spPr>
        <a:xfrm>
          <a:off x="47625" y="1272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230</xdr:row>
      <xdr:rowOff>0</xdr:rowOff>
    </xdr:from>
    <xdr:to>
      <xdr:col>4</xdr:col>
      <xdr:colOff>0</xdr:colOff>
      <xdr:row>230</xdr:row>
      <xdr:rowOff>1588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0000000-0008-0000-0F00-000077000000}"/>
            </a:ext>
          </a:extLst>
        </xdr:cNvPr>
        <xdr:cNvCxnSpPr/>
      </xdr:nvCxnSpPr>
      <xdr:spPr>
        <a:xfrm>
          <a:off x="47625" y="13792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232</xdr:row>
      <xdr:rowOff>0</xdr:rowOff>
    </xdr:from>
    <xdr:to>
      <xdr:col>4</xdr:col>
      <xdr:colOff>0</xdr:colOff>
      <xdr:row>232</xdr:row>
      <xdr:rowOff>1588</xdr:rowOff>
    </xdr:to>
    <xdr:cxnSp macro="">
      <xdr:nvCxnSpPr>
        <xdr:cNvPr id="120" name="직선 화살표 연결선 119">
          <a:extLst>
            <a:ext uri="{FF2B5EF4-FFF2-40B4-BE49-F238E27FC236}">
              <a16:creationId xmlns:a16="http://schemas.microsoft.com/office/drawing/2014/main" id="{00000000-0008-0000-0F00-000078000000}"/>
            </a:ext>
          </a:extLst>
        </xdr:cNvPr>
        <xdr:cNvCxnSpPr/>
      </xdr:nvCxnSpPr>
      <xdr:spPr>
        <a:xfrm>
          <a:off x="47625" y="1409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234</xdr:row>
      <xdr:rowOff>0</xdr:rowOff>
    </xdr:from>
    <xdr:to>
      <xdr:col>4</xdr:col>
      <xdr:colOff>0</xdr:colOff>
      <xdr:row>234</xdr:row>
      <xdr:rowOff>1588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CxnSpPr/>
      </xdr:nvCxnSpPr>
      <xdr:spPr>
        <a:xfrm>
          <a:off x="47625" y="1440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467</xdr:row>
      <xdr:rowOff>0</xdr:rowOff>
    </xdr:from>
    <xdr:to>
      <xdr:col>4</xdr:col>
      <xdr:colOff>0</xdr:colOff>
      <xdr:row>467</xdr:row>
      <xdr:rowOff>1588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00000000-0008-0000-0F00-00008E000000}"/>
            </a:ext>
          </a:extLst>
        </xdr:cNvPr>
        <xdr:cNvCxnSpPr/>
      </xdr:nvCxnSpPr>
      <xdr:spPr>
        <a:xfrm>
          <a:off x="47625" y="26736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474</xdr:row>
      <xdr:rowOff>0</xdr:rowOff>
    </xdr:from>
    <xdr:to>
      <xdr:col>4</xdr:col>
      <xdr:colOff>0</xdr:colOff>
      <xdr:row>474</xdr:row>
      <xdr:rowOff>1588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00000000-0008-0000-0F00-00008F000000}"/>
            </a:ext>
          </a:extLst>
        </xdr:cNvPr>
        <xdr:cNvCxnSpPr/>
      </xdr:nvCxnSpPr>
      <xdr:spPr>
        <a:xfrm>
          <a:off x="47625" y="278034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476</xdr:row>
      <xdr:rowOff>0</xdr:rowOff>
    </xdr:from>
    <xdr:to>
      <xdr:col>4</xdr:col>
      <xdr:colOff>0</xdr:colOff>
      <xdr:row>476</xdr:row>
      <xdr:rowOff>1588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00000000-0008-0000-0F00-000090000000}"/>
            </a:ext>
          </a:extLst>
        </xdr:cNvPr>
        <xdr:cNvCxnSpPr/>
      </xdr:nvCxnSpPr>
      <xdr:spPr>
        <a:xfrm>
          <a:off x="47625" y="28108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478</xdr:row>
      <xdr:rowOff>0</xdr:rowOff>
    </xdr:from>
    <xdr:to>
      <xdr:col>4</xdr:col>
      <xdr:colOff>0</xdr:colOff>
      <xdr:row>478</xdr:row>
      <xdr:rowOff>1588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00000000-0008-0000-0F00-000091000000}"/>
            </a:ext>
          </a:extLst>
        </xdr:cNvPr>
        <xdr:cNvCxnSpPr/>
      </xdr:nvCxnSpPr>
      <xdr:spPr>
        <a:xfrm>
          <a:off x="47625" y="28413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4</xdr:col>
      <xdr:colOff>0</xdr:colOff>
      <xdr:row>64</xdr:row>
      <xdr:rowOff>1588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CxnSpPr/>
      </xdr:nvCxnSpPr>
      <xdr:spPr>
        <a:xfrm>
          <a:off x="47625" y="1912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4</xdr:col>
      <xdr:colOff>0</xdr:colOff>
      <xdr:row>71</xdr:row>
      <xdr:rowOff>1588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CxnSpPr/>
      </xdr:nvCxnSpPr>
      <xdr:spPr>
        <a:xfrm>
          <a:off x="47625" y="2019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0F00-00007F000000}"/>
            </a:ext>
          </a:extLst>
        </xdr:cNvPr>
        <xdr:cNvCxnSpPr/>
      </xdr:nvCxnSpPr>
      <xdr:spPr>
        <a:xfrm>
          <a:off x="47625" y="2065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</xdr:row>
      <xdr:rowOff>9525</xdr:rowOff>
    </xdr:from>
    <xdr:to>
      <xdr:col>4</xdr:col>
      <xdr:colOff>0</xdr:colOff>
      <xdr:row>76</xdr:row>
      <xdr:rowOff>11113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0F00-000080000000}"/>
            </a:ext>
          </a:extLst>
        </xdr:cNvPr>
        <xdr:cNvCxnSpPr/>
      </xdr:nvCxnSpPr>
      <xdr:spPr>
        <a:xfrm>
          <a:off x="47625" y="11515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00000000-0008-0000-0F00-000085000000}"/>
            </a:ext>
          </a:extLst>
        </xdr:cNvPr>
        <xdr:cNvCxnSpPr/>
      </xdr:nvCxnSpPr>
      <xdr:spPr>
        <a:xfrm>
          <a:off x="47625" y="1211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</xdr:row>
      <xdr:rowOff>0</xdr:rowOff>
    </xdr:from>
    <xdr:to>
      <xdr:col>4</xdr:col>
      <xdr:colOff>0</xdr:colOff>
      <xdr:row>104</xdr:row>
      <xdr:rowOff>1588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00000000-0008-0000-0F00-000086000000}"/>
            </a:ext>
          </a:extLst>
        </xdr:cNvPr>
        <xdr:cNvCxnSpPr/>
      </xdr:nvCxnSpPr>
      <xdr:spPr>
        <a:xfrm>
          <a:off x="47625" y="1318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00000000-0008-0000-0F00-000082000000}"/>
            </a:ext>
          </a:extLst>
        </xdr:cNvPr>
        <xdr:cNvCxnSpPr/>
      </xdr:nvCxnSpPr>
      <xdr:spPr>
        <a:xfrm>
          <a:off x="47625" y="510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</xdr:row>
      <xdr:rowOff>0</xdr:rowOff>
    </xdr:from>
    <xdr:to>
      <xdr:col>4</xdr:col>
      <xdr:colOff>0</xdr:colOff>
      <xdr:row>94</xdr:row>
      <xdr:rowOff>1588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0F00-000083000000}"/>
            </a:ext>
          </a:extLst>
        </xdr:cNvPr>
        <xdr:cNvCxnSpPr/>
      </xdr:nvCxnSpPr>
      <xdr:spPr>
        <a:xfrm>
          <a:off x="47625" y="556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</xdr:row>
      <xdr:rowOff>0</xdr:rowOff>
    </xdr:from>
    <xdr:to>
      <xdr:col>4</xdr:col>
      <xdr:colOff>0</xdr:colOff>
      <xdr:row>108</xdr:row>
      <xdr:rowOff>1588</xdr:rowOff>
    </xdr:to>
    <xdr:cxnSp macro="">
      <xdr:nvCxnSpPr>
        <xdr:cNvPr id="146" name="직선 화살표 연결선 145">
          <a:extLst>
            <a:ext uri="{FF2B5EF4-FFF2-40B4-BE49-F238E27FC236}">
              <a16:creationId xmlns:a16="http://schemas.microsoft.com/office/drawing/2014/main" id="{00000000-0008-0000-0F00-000092000000}"/>
            </a:ext>
          </a:extLst>
        </xdr:cNvPr>
        <xdr:cNvCxnSpPr/>
      </xdr:nvCxnSpPr>
      <xdr:spPr>
        <a:xfrm>
          <a:off x="47625" y="20345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00000000-0008-0000-0F00-000093000000}"/>
            </a:ext>
          </a:extLst>
        </xdr:cNvPr>
        <xdr:cNvCxnSpPr/>
      </xdr:nvCxnSpPr>
      <xdr:spPr>
        <a:xfrm>
          <a:off x="47625" y="2080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132</xdr:row>
      <xdr:rowOff>0</xdr:rowOff>
    </xdr:from>
    <xdr:to>
      <xdr:col>4</xdr:col>
      <xdr:colOff>0</xdr:colOff>
      <xdr:row>132</xdr:row>
      <xdr:rowOff>1588</xdr:rowOff>
    </xdr:to>
    <xdr:cxnSp macro="">
      <xdr:nvCxnSpPr>
        <xdr:cNvPr id="148" name="직선 화살표 연결선 147">
          <a:extLst>
            <a:ext uri="{FF2B5EF4-FFF2-40B4-BE49-F238E27FC236}">
              <a16:creationId xmlns:a16="http://schemas.microsoft.com/office/drawing/2014/main" id="{00000000-0008-0000-0F00-000094000000}"/>
            </a:ext>
          </a:extLst>
        </xdr:cNvPr>
        <xdr:cNvCxnSpPr/>
      </xdr:nvCxnSpPr>
      <xdr:spPr>
        <a:xfrm>
          <a:off x="47625" y="1638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139</xdr:row>
      <xdr:rowOff>0</xdr:rowOff>
    </xdr:from>
    <xdr:to>
      <xdr:col>4</xdr:col>
      <xdr:colOff>0</xdr:colOff>
      <xdr:row>139</xdr:row>
      <xdr:rowOff>1588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00000000-0008-0000-0F00-000095000000}"/>
            </a:ext>
          </a:extLst>
        </xdr:cNvPr>
        <xdr:cNvCxnSpPr/>
      </xdr:nvCxnSpPr>
      <xdr:spPr>
        <a:xfrm>
          <a:off x="47625" y="1744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</xdr:row>
      <xdr:rowOff>0</xdr:rowOff>
    </xdr:from>
    <xdr:to>
      <xdr:col>4</xdr:col>
      <xdr:colOff>0</xdr:colOff>
      <xdr:row>142</xdr:row>
      <xdr:rowOff>1588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00000000-0008-0000-0F00-000096000000}"/>
            </a:ext>
          </a:extLst>
        </xdr:cNvPr>
        <xdr:cNvCxnSpPr/>
      </xdr:nvCxnSpPr>
      <xdr:spPr>
        <a:xfrm>
          <a:off x="47625" y="1790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4</xdr:col>
      <xdr:colOff>0</xdr:colOff>
      <xdr:row>144</xdr:row>
      <xdr:rowOff>1588</xdr:rowOff>
    </xdr:to>
    <xdr:cxnSp macro="">
      <xdr:nvCxnSpPr>
        <xdr:cNvPr id="151" name="직선 화살표 연결선 150">
          <a:extLst>
            <a:ext uri="{FF2B5EF4-FFF2-40B4-BE49-F238E27FC236}">
              <a16:creationId xmlns:a16="http://schemas.microsoft.com/office/drawing/2014/main" id="{00000000-0008-0000-0F00-000097000000}"/>
            </a:ext>
          </a:extLst>
        </xdr:cNvPr>
        <xdr:cNvCxnSpPr/>
      </xdr:nvCxnSpPr>
      <xdr:spPr>
        <a:xfrm>
          <a:off x="47625" y="1821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</xdr:row>
      <xdr:rowOff>0</xdr:rowOff>
    </xdr:from>
    <xdr:to>
      <xdr:col>4</xdr:col>
      <xdr:colOff>0</xdr:colOff>
      <xdr:row>188</xdr:row>
      <xdr:rowOff>1588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00000000-0008-0000-0F00-000098000000}"/>
            </a:ext>
          </a:extLst>
        </xdr:cNvPr>
        <xdr:cNvCxnSpPr/>
      </xdr:nvCxnSpPr>
      <xdr:spPr>
        <a:xfrm>
          <a:off x="47625" y="1226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153" name="직선 화살표 연결선 152">
          <a:extLst>
            <a:ext uri="{FF2B5EF4-FFF2-40B4-BE49-F238E27FC236}">
              <a16:creationId xmlns:a16="http://schemas.microsoft.com/office/drawing/2014/main" id="{00000000-0008-0000-0F00-000099000000}"/>
            </a:ext>
          </a:extLst>
        </xdr:cNvPr>
        <xdr:cNvCxnSpPr/>
      </xdr:nvCxnSpPr>
      <xdr:spPr>
        <a:xfrm>
          <a:off x="47625" y="1333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199</xdr:row>
      <xdr:rowOff>0</xdr:rowOff>
    </xdr:from>
    <xdr:to>
      <xdr:col>4</xdr:col>
      <xdr:colOff>0</xdr:colOff>
      <xdr:row>199</xdr:row>
      <xdr:rowOff>1588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00000000-0008-0000-0F00-00009A000000}"/>
            </a:ext>
          </a:extLst>
        </xdr:cNvPr>
        <xdr:cNvCxnSpPr/>
      </xdr:nvCxnSpPr>
      <xdr:spPr>
        <a:xfrm>
          <a:off x="47625" y="22783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201</xdr:row>
      <xdr:rowOff>0</xdr:rowOff>
    </xdr:from>
    <xdr:to>
      <xdr:col>4</xdr:col>
      <xdr:colOff>0</xdr:colOff>
      <xdr:row>201</xdr:row>
      <xdr:rowOff>1588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00000000-0008-0000-0F00-00009B000000}"/>
            </a:ext>
          </a:extLst>
        </xdr:cNvPr>
        <xdr:cNvCxnSpPr/>
      </xdr:nvCxnSpPr>
      <xdr:spPr>
        <a:xfrm>
          <a:off x="47625" y="23079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216</xdr:row>
      <xdr:rowOff>0</xdr:rowOff>
    </xdr:from>
    <xdr:to>
      <xdr:col>4</xdr:col>
      <xdr:colOff>0</xdr:colOff>
      <xdr:row>216</xdr:row>
      <xdr:rowOff>1588</xdr:rowOff>
    </xdr:to>
    <xdr:cxnSp macro="">
      <xdr:nvCxnSpPr>
        <xdr:cNvPr id="156" name="직선 화살표 연결선 155">
          <a:extLst>
            <a:ext uri="{FF2B5EF4-FFF2-40B4-BE49-F238E27FC236}">
              <a16:creationId xmlns:a16="http://schemas.microsoft.com/office/drawing/2014/main" id="{00000000-0008-0000-0F00-00009C000000}"/>
            </a:ext>
          </a:extLst>
        </xdr:cNvPr>
        <xdr:cNvCxnSpPr/>
      </xdr:nvCxnSpPr>
      <xdr:spPr>
        <a:xfrm>
          <a:off x="47625" y="25365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218</xdr:row>
      <xdr:rowOff>0</xdr:rowOff>
    </xdr:from>
    <xdr:to>
      <xdr:col>4</xdr:col>
      <xdr:colOff>0</xdr:colOff>
      <xdr:row>218</xdr:row>
      <xdr:rowOff>1588</xdr:rowOff>
    </xdr:to>
    <xdr:cxnSp macro="">
      <xdr:nvCxnSpPr>
        <xdr:cNvPr id="157" name="직선 화살표 연결선 156">
          <a:extLst>
            <a:ext uri="{FF2B5EF4-FFF2-40B4-BE49-F238E27FC236}">
              <a16:creationId xmlns:a16="http://schemas.microsoft.com/office/drawing/2014/main" id="{00000000-0008-0000-0F00-00009D000000}"/>
            </a:ext>
          </a:extLst>
        </xdr:cNvPr>
        <xdr:cNvCxnSpPr/>
      </xdr:nvCxnSpPr>
      <xdr:spPr>
        <a:xfrm>
          <a:off x="47625" y="25669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239</xdr:row>
      <xdr:rowOff>0</xdr:rowOff>
    </xdr:from>
    <xdr:to>
      <xdr:col>4</xdr:col>
      <xdr:colOff>0</xdr:colOff>
      <xdr:row>239</xdr:row>
      <xdr:rowOff>1588</xdr:rowOff>
    </xdr:to>
    <xdr:cxnSp macro="">
      <xdr:nvCxnSpPr>
        <xdr:cNvPr id="158" name="직선 화살표 연결선 157">
          <a:extLst>
            <a:ext uri="{FF2B5EF4-FFF2-40B4-BE49-F238E27FC236}">
              <a16:creationId xmlns:a16="http://schemas.microsoft.com/office/drawing/2014/main" id="{00000000-0008-0000-0F00-00009E000000}"/>
            </a:ext>
          </a:extLst>
        </xdr:cNvPr>
        <xdr:cNvCxnSpPr/>
      </xdr:nvCxnSpPr>
      <xdr:spPr>
        <a:xfrm>
          <a:off x="47625" y="27193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245</xdr:row>
      <xdr:rowOff>9525</xdr:rowOff>
    </xdr:from>
    <xdr:to>
      <xdr:col>4</xdr:col>
      <xdr:colOff>0</xdr:colOff>
      <xdr:row>245</xdr:row>
      <xdr:rowOff>11113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00000000-0008-0000-0F00-00009F000000}"/>
            </a:ext>
          </a:extLst>
        </xdr:cNvPr>
        <xdr:cNvCxnSpPr/>
      </xdr:nvCxnSpPr>
      <xdr:spPr>
        <a:xfrm>
          <a:off x="47625" y="2811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00000000-0008-0000-0F00-0000A0000000}"/>
            </a:ext>
          </a:extLst>
        </xdr:cNvPr>
        <xdr:cNvCxnSpPr/>
      </xdr:nvCxnSpPr>
      <xdr:spPr>
        <a:xfrm>
          <a:off x="47625" y="28717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451</xdr:row>
      <xdr:rowOff>0</xdr:rowOff>
    </xdr:from>
    <xdr:to>
      <xdr:col>4</xdr:col>
      <xdr:colOff>0</xdr:colOff>
      <xdr:row>451</xdr:row>
      <xdr:rowOff>1588</xdr:rowOff>
    </xdr:to>
    <xdr:cxnSp macro="">
      <xdr:nvCxnSpPr>
        <xdr:cNvPr id="161" name="직선 화살표 연결선 160">
          <a:extLst>
            <a:ext uri="{FF2B5EF4-FFF2-40B4-BE49-F238E27FC236}">
              <a16:creationId xmlns:a16="http://schemas.microsoft.com/office/drawing/2014/main" id="{00000000-0008-0000-0F00-0000A1000000}"/>
            </a:ext>
          </a:extLst>
        </xdr:cNvPr>
        <xdr:cNvCxnSpPr/>
      </xdr:nvCxnSpPr>
      <xdr:spPr>
        <a:xfrm>
          <a:off x="47625" y="29784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455</xdr:row>
      <xdr:rowOff>0</xdr:rowOff>
    </xdr:from>
    <xdr:to>
      <xdr:col>4</xdr:col>
      <xdr:colOff>0</xdr:colOff>
      <xdr:row>455</xdr:row>
      <xdr:rowOff>1588</xdr:rowOff>
    </xdr:to>
    <xdr:cxnSp macro="">
      <xdr:nvCxnSpPr>
        <xdr:cNvPr id="162" name="직선 화살표 연결선 161">
          <a:extLst>
            <a:ext uri="{FF2B5EF4-FFF2-40B4-BE49-F238E27FC236}">
              <a16:creationId xmlns:a16="http://schemas.microsoft.com/office/drawing/2014/main" id="{00000000-0008-0000-0F00-0000A2000000}"/>
            </a:ext>
          </a:extLst>
        </xdr:cNvPr>
        <xdr:cNvCxnSpPr/>
      </xdr:nvCxnSpPr>
      <xdr:spPr>
        <a:xfrm>
          <a:off x="47625" y="61941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462</xdr:row>
      <xdr:rowOff>0</xdr:rowOff>
    </xdr:from>
    <xdr:to>
      <xdr:col>4</xdr:col>
      <xdr:colOff>0</xdr:colOff>
      <xdr:row>462</xdr:row>
      <xdr:rowOff>1588</xdr:rowOff>
    </xdr:to>
    <xdr:cxnSp macro="">
      <xdr:nvCxnSpPr>
        <xdr:cNvPr id="163" name="직선 화살표 연결선 162">
          <a:extLst>
            <a:ext uri="{FF2B5EF4-FFF2-40B4-BE49-F238E27FC236}">
              <a16:creationId xmlns:a16="http://schemas.microsoft.com/office/drawing/2014/main" id="{00000000-0008-0000-0F00-0000A3000000}"/>
            </a:ext>
          </a:extLst>
        </xdr:cNvPr>
        <xdr:cNvCxnSpPr/>
      </xdr:nvCxnSpPr>
      <xdr:spPr>
        <a:xfrm>
          <a:off x="47625" y="63007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250</xdr:row>
      <xdr:rowOff>0</xdr:rowOff>
    </xdr:from>
    <xdr:to>
      <xdr:col>4</xdr:col>
      <xdr:colOff>0</xdr:colOff>
      <xdr:row>250</xdr:row>
      <xdr:rowOff>1588</xdr:rowOff>
    </xdr:to>
    <xdr:cxnSp macro="">
      <xdr:nvCxnSpPr>
        <xdr:cNvPr id="164" name="직선 화살표 연결선 163">
          <a:extLst>
            <a:ext uri="{FF2B5EF4-FFF2-40B4-BE49-F238E27FC236}">
              <a16:creationId xmlns:a16="http://schemas.microsoft.com/office/drawing/2014/main" id="{00000000-0008-0000-0F00-0000A4000000}"/>
            </a:ext>
          </a:extLst>
        </xdr:cNvPr>
        <xdr:cNvCxnSpPr/>
      </xdr:nvCxnSpPr>
      <xdr:spPr>
        <a:xfrm>
          <a:off x="49696" y="281277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257</xdr:row>
      <xdr:rowOff>0</xdr:rowOff>
    </xdr:from>
    <xdr:to>
      <xdr:col>4</xdr:col>
      <xdr:colOff>0</xdr:colOff>
      <xdr:row>257</xdr:row>
      <xdr:rowOff>1588</xdr:rowOff>
    </xdr:to>
    <xdr:cxnSp macro="">
      <xdr:nvCxnSpPr>
        <xdr:cNvPr id="165" name="직선 화살표 연결선 164">
          <a:extLst>
            <a:ext uri="{FF2B5EF4-FFF2-40B4-BE49-F238E27FC236}">
              <a16:creationId xmlns:a16="http://schemas.microsoft.com/office/drawing/2014/main" id="{00000000-0008-0000-0F00-0000A5000000}"/>
            </a:ext>
          </a:extLst>
        </xdr:cNvPr>
        <xdr:cNvCxnSpPr/>
      </xdr:nvCxnSpPr>
      <xdr:spPr>
        <a:xfrm>
          <a:off x="49696" y="29171348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330</xdr:row>
      <xdr:rowOff>0</xdr:rowOff>
    </xdr:from>
    <xdr:to>
      <xdr:col>4</xdr:col>
      <xdr:colOff>0</xdr:colOff>
      <xdr:row>330</xdr:row>
      <xdr:rowOff>1588</xdr:rowOff>
    </xdr:to>
    <xdr:cxnSp macro="">
      <xdr:nvCxnSpPr>
        <xdr:cNvPr id="168" name="직선 화살표 연결선 167">
          <a:extLst>
            <a:ext uri="{FF2B5EF4-FFF2-40B4-BE49-F238E27FC236}">
              <a16:creationId xmlns:a16="http://schemas.microsoft.com/office/drawing/2014/main" id="{00000000-0008-0000-0F00-0000A8000000}"/>
            </a:ext>
          </a:extLst>
        </xdr:cNvPr>
        <xdr:cNvCxnSpPr/>
      </xdr:nvCxnSpPr>
      <xdr:spPr>
        <a:xfrm>
          <a:off x="49696" y="37371130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337</xdr:row>
      <xdr:rowOff>0</xdr:rowOff>
    </xdr:from>
    <xdr:to>
      <xdr:col>4</xdr:col>
      <xdr:colOff>0</xdr:colOff>
      <xdr:row>337</xdr:row>
      <xdr:rowOff>1588</xdr:rowOff>
    </xdr:to>
    <xdr:cxnSp macro="">
      <xdr:nvCxnSpPr>
        <xdr:cNvPr id="169" name="직선 화살표 연결선 168">
          <a:extLst>
            <a:ext uri="{FF2B5EF4-FFF2-40B4-BE49-F238E27FC236}">
              <a16:creationId xmlns:a16="http://schemas.microsoft.com/office/drawing/2014/main" id="{00000000-0008-0000-0F00-0000A9000000}"/>
            </a:ext>
          </a:extLst>
        </xdr:cNvPr>
        <xdr:cNvCxnSpPr/>
      </xdr:nvCxnSpPr>
      <xdr:spPr>
        <a:xfrm>
          <a:off x="49696" y="38414739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422</xdr:row>
      <xdr:rowOff>0</xdr:rowOff>
    </xdr:from>
    <xdr:to>
      <xdr:col>3</xdr:col>
      <xdr:colOff>579782</xdr:colOff>
      <xdr:row>422</xdr:row>
      <xdr:rowOff>1588</xdr:rowOff>
    </xdr:to>
    <xdr:cxnSp macro="">
      <xdr:nvCxnSpPr>
        <xdr:cNvPr id="172" name="직선 화살표 연결선 171">
          <a:extLst>
            <a:ext uri="{FF2B5EF4-FFF2-40B4-BE49-F238E27FC236}">
              <a16:creationId xmlns:a16="http://schemas.microsoft.com/office/drawing/2014/main" id="{00000000-0008-0000-0F00-0000AC000000}"/>
            </a:ext>
          </a:extLst>
        </xdr:cNvPr>
        <xdr:cNvCxnSpPr/>
      </xdr:nvCxnSpPr>
      <xdr:spPr>
        <a:xfrm>
          <a:off x="49696" y="63014087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427</xdr:row>
      <xdr:rowOff>0</xdr:rowOff>
    </xdr:from>
    <xdr:to>
      <xdr:col>4</xdr:col>
      <xdr:colOff>0</xdr:colOff>
      <xdr:row>427</xdr:row>
      <xdr:rowOff>1588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00000000-0008-0000-0F00-0000AD000000}"/>
            </a:ext>
          </a:extLst>
        </xdr:cNvPr>
        <xdr:cNvCxnSpPr/>
      </xdr:nvCxnSpPr>
      <xdr:spPr>
        <a:xfrm>
          <a:off x="49696" y="19787152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434</xdr:row>
      <xdr:rowOff>0</xdr:rowOff>
    </xdr:from>
    <xdr:to>
      <xdr:col>4</xdr:col>
      <xdr:colOff>0</xdr:colOff>
      <xdr:row>434</xdr:row>
      <xdr:rowOff>1588</xdr:rowOff>
    </xdr:to>
    <xdr:cxnSp macro="">
      <xdr:nvCxnSpPr>
        <xdr:cNvPr id="174" name="직선 화살표 연결선 173">
          <a:extLst>
            <a:ext uri="{FF2B5EF4-FFF2-40B4-BE49-F238E27FC236}">
              <a16:creationId xmlns:a16="http://schemas.microsoft.com/office/drawing/2014/main" id="{00000000-0008-0000-0F00-0000AE000000}"/>
            </a:ext>
          </a:extLst>
        </xdr:cNvPr>
        <xdr:cNvCxnSpPr/>
      </xdr:nvCxnSpPr>
      <xdr:spPr>
        <a:xfrm>
          <a:off x="49696" y="20830761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437</xdr:row>
      <xdr:rowOff>0</xdr:rowOff>
    </xdr:from>
    <xdr:to>
      <xdr:col>4</xdr:col>
      <xdr:colOff>0</xdr:colOff>
      <xdr:row>437</xdr:row>
      <xdr:rowOff>1588</xdr:rowOff>
    </xdr:to>
    <xdr:cxnSp macro="">
      <xdr:nvCxnSpPr>
        <xdr:cNvPr id="175" name="직선 화살표 연결선 174">
          <a:extLst>
            <a:ext uri="{FF2B5EF4-FFF2-40B4-BE49-F238E27FC236}">
              <a16:creationId xmlns:a16="http://schemas.microsoft.com/office/drawing/2014/main" id="{00000000-0008-0000-0F00-0000AF000000}"/>
            </a:ext>
          </a:extLst>
        </xdr:cNvPr>
        <xdr:cNvCxnSpPr/>
      </xdr:nvCxnSpPr>
      <xdr:spPr>
        <a:xfrm>
          <a:off x="49696" y="21278022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439</xdr:row>
      <xdr:rowOff>0</xdr:rowOff>
    </xdr:from>
    <xdr:to>
      <xdr:col>4</xdr:col>
      <xdr:colOff>0</xdr:colOff>
      <xdr:row>439</xdr:row>
      <xdr:rowOff>1588</xdr:rowOff>
    </xdr:to>
    <xdr:cxnSp macro="">
      <xdr:nvCxnSpPr>
        <xdr:cNvPr id="176" name="직선 화살표 연결선 175">
          <a:extLst>
            <a:ext uri="{FF2B5EF4-FFF2-40B4-BE49-F238E27FC236}">
              <a16:creationId xmlns:a16="http://schemas.microsoft.com/office/drawing/2014/main" id="{00000000-0008-0000-0F00-0000B0000000}"/>
            </a:ext>
          </a:extLst>
        </xdr:cNvPr>
        <xdr:cNvCxnSpPr/>
      </xdr:nvCxnSpPr>
      <xdr:spPr>
        <a:xfrm>
          <a:off x="49696" y="21576196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518</xdr:row>
      <xdr:rowOff>0</xdr:rowOff>
    </xdr:from>
    <xdr:to>
      <xdr:col>4</xdr:col>
      <xdr:colOff>0</xdr:colOff>
      <xdr:row>518</xdr:row>
      <xdr:rowOff>1588</xdr:rowOff>
    </xdr:to>
    <xdr:cxnSp macro="">
      <xdr:nvCxnSpPr>
        <xdr:cNvPr id="124" name="직선 화살표 연결선 201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CxnSpPr/>
      </xdr:nvCxnSpPr>
      <xdr:spPr>
        <a:xfrm>
          <a:off x="47625" y="548544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520</xdr:row>
      <xdr:rowOff>0</xdr:rowOff>
    </xdr:from>
    <xdr:to>
      <xdr:col>4</xdr:col>
      <xdr:colOff>0</xdr:colOff>
      <xdr:row>520</xdr:row>
      <xdr:rowOff>1588</xdr:rowOff>
    </xdr:to>
    <xdr:cxnSp macro="">
      <xdr:nvCxnSpPr>
        <xdr:cNvPr id="125" name="직선 화살표 연결선 202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CxnSpPr/>
      </xdr:nvCxnSpPr>
      <xdr:spPr>
        <a:xfrm>
          <a:off x="47625" y="55159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540</xdr:row>
      <xdr:rowOff>0</xdr:rowOff>
    </xdr:from>
    <xdr:to>
      <xdr:col>4</xdr:col>
      <xdr:colOff>0</xdr:colOff>
      <xdr:row>540</xdr:row>
      <xdr:rowOff>1588</xdr:rowOff>
    </xdr:to>
    <xdr:cxnSp macro="">
      <xdr:nvCxnSpPr>
        <xdr:cNvPr id="129" name="직선 화살표 연결선 203">
          <a:extLst>
            <a:ext uri="{FF2B5EF4-FFF2-40B4-BE49-F238E27FC236}">
              <a16:creationId xmlns:a16="http://schemas.microsoft.com/office/drawing/2014/main" id="{00000000-0008-0000-0F00-000081000000}"/>
            </a:ext>
          </a:extLst>
        </xdr:cNvPr>
        <xdr:cNvCxnSpPr/>
      </xdr:nvCxnSpPr>
      <xdr:spPr>
        <a:xfrm>
          <a:off x="47625" y="58207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542</xdr:row>
      <xdr:rowOff>0</xdr:rowOff>
    </xdr:from>
    <xdr:to>
      <xdr:col>4</xdr:col>
      <xdr:colOff>0</xdr:colOff>
      <xdr:row>542</xdr:row>
      <xdr:rowOff>1588</xdr:rowOff>
    </xdr:to>
    <xdr:cxnSp macro="">
      <xdr:nvCxnSpPr>
        <xdr:cNvPr id="132" name="직선 화살표 연결선 204">
          <a:extLst>
            <a:ext uri="{FF2B5EF4-FFF2-40B4-BE49-F238E27FC236}">
              <a16:creationId xmlns:a16="http://schemas.microsoft.com/office/drawing/2014/main" id="{00000000-0008-0000-0F00-000084000000}"/>
            </a:ext>
          </a:extLst>
        </xdr:cNvPr>
        <xdr:cNvCxnSpPr/>
      </xdr:nvCxnSpPr>
      <xdr:spPr>
        <a:xfrm>
          <a:off x="47625" y="58512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525</xdr:row>
      <xdr:rowOff>0</xdr:rowOff>
    </xdr:from>
    <xdr:to>
      <xdr:col>4</xdr:col>
      <xdr:colOff>0</xdr:colOff>
      <xdr:row>525</xdr:row>
      <xdr:rowOff>1588</xdr:rowOff>
    </xdr:to>
    <xdr:cxnSp macro="">
      <xdr:nvCxnSpPr>
        <xdr:cNvPr id="135" name="직선 화살표 연결선 223">
          <a:extLst>
            <a:ext uri="{FF2B5EF4-FFF2-40B4-BE49-F238E27FC236}">
              <a16:creationId xmlns:a16="http://schemas.microsoft.com/office/drawing/2014/main" id="{00000000-0008-0000-0F00-000087000000}"/>
            </a:ext>
          </a:extLst>
        </xdr:cNvPr>
        <xdr:cNvCxnSpPr/>
      </xdr:nvCxnSpPr>
      <xdr:spPr>
        <a:xfrm>
          <a:off x="47625" y="55921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528</xdr:row>
      <xdr:rowOff>0</xdr:rowOff>
    </xdr:from>
    <xdr:to>
      <xdr:col>4</xdr:col>
      <xdr:colOff>0</xdr:colOff>
      <xdr:row>528</xdr:row>
      <xdr:rowOff>1588</xdr:rowOff>
    </xdr:to>
    <xdr:cxnSp macro="">
      <xdr:nvCxnSpPr>
        <xdr:cNvPr id="136" name="직선 화살표 연결선 224">
          <a:extLst>
            <a:ext uri="{FF2B5EF4-FFF2-40B4-BE49-F238E27FC236}">
              <a16:creationId xmlns:a16="http://schemas.microsoft.com/office/drawing/2014/main" id="{00000000-0008-0000-0F00-000088000000}"/>
            </a:ext>
          </a:extLst>
        </xdr:cNvPr>
        <xdr:cNvCxnSpPr/>
      </xdr:nvCxnSpPr>
      <xdr:spPr>
        <a:xfrm>
          <a:off x="47625" y="563784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531</xdr:row>
      <xdr:rowOff>0</xdr:rowOff>
    </xdr:from>
    <xdr:to>
      <xdr:col>4</xdr:col>
      <xdr:colOff>0</xdr:colOff>
      <xdr:row>531</xdr:row>
      <xdr:rowOff>1588</xdr:rowOff>
    </xdr:to>
    <xdr:cxnSp macro="">
      <xdr:nvCxnSpPr>
        <xdr:cNvPr id="137" name="직선 화살표 연결선 225">
          <a:extLst>
            <a:ext uri="{FF2B5EF4-FFF2-40B4-BE49-F238E27FC236}">
              <a16:creationId xmlns:a16="http://schemas.microsoft.com/office/drawing/2014/main" id="{00000000-0008-0000-0F00-000089000000}"/>
            </a:ext>
          </a:extLst>
        </xdr:cNvPr>
        <xdr:cNvCxnSpPr/>
      </xdr:nvCxnSpPr>
      <xdr:spPr>
        <a:xfrm>
          <a:off x="47625" y="56835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537</xdr:row>
      <xdr:rowOff>0</xdr:rowOff>
    </xdr:from>
    <xdr:to>
      <xdr:col>4</xdr:col>
      <xdr:colOff>0</xdr:colOff>
      <xdr:row>537</xdr:row>
      <xdr:rowOff>1588</xdr:rowOff>
    </xdr:to>
    <xdr:cxnSp macro="">
      <xdr:nvCxnSpPr>
        <xdr:cNvPr id="138" name="직선 화살표 연결선 226">
          <a:extLst>
            <a:ext uri="{FF2B5EF4-FFF2-40B4-BE49-F238E27FC236}">
              <a16:creationId xmlns:a16="http://schemas.microsoft.com/office/drawing/2014/main" id="{00000000-0008-0000-0F00-00008A000000}"/>
            </a:ext>
          </a:extLst>
        </xdr:cNvPr>
        <xdr:cNvCxnSpPr/>
      </xdr:nvCxnSpPr>
      <xdr:spPr>
        <a:xfrm>
          <a:off x="47625" y="57750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546</xdr:row>
      <xdr:rowOff>0</xdr:rowOff>
    </xdr:from>
    <xdr:to>
      <xdr:col>4</xdr:col>
      <xdr:colOff>0</xdr:colOff>
      <xdr:row>546</xdr:row>
      <xdr:rowOff>1588</xdr:rowOff>
    </xdr:to>
    <xdr:cxnSp macro="">
      <xdr:nvCxnSpPr>
        <xdr:cNvPr id="139" name="직선 화살표 연결선 227">
          <a:extLst>
            <a:ext uri="{FF2B5EF4-FFF2-40B4-BE49-F238E27FC236}">
              <a16:creationId xmlns:a16="http://schemas.microsoft.com/office/drawing/2014/main" id="{00000000-0008-0000-0F00-00008B000000}"/>
            </a:ext>
          </a:extLst>
        </xdr:cNvPr>
        <xdr:cNvCxnSpPr/>
      </xdr:nvCxnSpPr>
      <xdr:spPr>
        <a:xfrm>
          <a:off x="47625" y="59121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549</xdr:row>
      <xdr:rowOff>0</xdr:rowOff>
    </xdr:from>
    <xdr:to>
      <xdr:col>4</xdr:col>
      <xdr:colOff>0</xdr:colOff>
      <xdr:row>549</xdr:row>
      <xdr:rowOff>1588</xdr:rowOff>
    </xdr:to>
    <xdr:cxnSp macro="">
      <xdr:nvCxnSpPr>
        <xdr:cNvPr id="140" name="직선 화살표 연결선 228">
          <a:extLst>
            <a:ext uri="{FF2B5EF4-FFF2-40B4-BE49-F238E27FC236}">
              <a16:creationId xmlns:a16="http://schemas.microsoft.com/office/drawing/2014/main" id="{00000000-0008-0000-0F00-00008C000000}"/>
            </a:ext>
          </a:extLst>
        </xdr:cNvPr>
        <xdr:cNvCxnSpPr/>
      </xdr:nvCxnSpPr>
      <xdr:spPr>
        <a:xfrm>
          <a:off x="47625" y="59578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554</xdr:row>
      <xdr:rowOff>0</xdr:rowOff>
    </xdr:from>
    <xdr:to>
      <xdr:col>4</xdr:col>
      <xdr:colOff>0</xdr:colOff>
      <xdr:row>554</xdr:row>
      <xdr:rowOff>1588</xdr:rowOff>
    </xdr:to>
    <xdr:cxnSp macro="">
      <xdr:nvCxnSpPr>
        <xdr:cNvPr id="141" name="직선 화살표 연결선 229">
          <a:extLst>
            <a:ext uri="{FF2B5EF4-FFF2-40B4-BE49-F238E27FC236}">
              <a16:creationId xmlns:a16="http://schemas.microsoft.com/office/drawing/2014/main" id="{00000000-0008-0000-0F00-00008D000000}"/>
            </a:ext>
          </a:extLst>
        </xdr:cNvPr>
        <xdr:cNvCxnSpPr/>
      </xdr:nvCxnSpPr>
      <xdr:spPr>
        <a:xfrm>
          <a:off x="47625" y="60340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561</xdr:row>
      <xdr:rowOff>0</xdr:rowOff>
    </xdr:from>
    <xdr:to>
      <xdr:col>4</xdr:col>
      <xdr:colOff>0</xdr:colOff>
      <xdr:row>561</xdr:row>
      <xdr:rowOff>1588</xdr:rowOff>
    </xdr:to>
    <xdr:cxnSp macro="">
      <xdr:nvCxnSpPr>
        <xdr:cNvPr id="166" name="직선 화살표 연결선 230">
          <a:extLst>
            <a:ext uri="{FF2B5EF4-FFF2-40B4-BE49-F238E27FC236}">
              <a16:creationId xmlns:a16="http://schemas.microsoft.com/office/drawing/2014/main" id="{00000000-0008-0000-0F00-0000A6000000}"/>
            </a:ext>
          </a:extLst>
        </xdr:cNvPr>
        <xdr:cNvCxnSpPr/>
      </xdr:nvCxnSpPr>
      <xdr:spPr>
        <a:xfrm>
          <a:off x="47625" y="61407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564</xdr:row>
      <xdr:rowOff>0</xdr:rowOff>
    </xdr:from>
    <xdr:to>
      <xdr:col>4</xdr:col>
      <xdr:colOff>0</xdr:colOff>
      <xdr:row>564</xdr:row>
      <xdr:rowOff>1588</xdr:rowOff>
    </xdr:to>
    <xdr:cxnSp macro="">
      <xdr:nvCxnSpPr>
        <xdr:cNvPr id="167" name="직선 화살표 연결선 233">
          <a:extLst>
            <a:ext uri="{FF2B5EF4-FFF2-40B4-BE49-F238E27FC236}">
              <a16:creationId xmlns:a16="http://schemas.microsoft.com/office/drawing/2014/main" id="{00000000-0008-0000-0F00-0000A7000000}"/>
            </a:ext>
          </a:extLst>
        </xdr:cNvPr>
        <xdr:cNvCxnSpPr/>
      </xdr:nvCxnSpPr>
      <xdr:spPr>
        <a:xfrm>
          <a:off x="47625" y="61864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566</xdr:row>
      <xdr:rowOff>0</xdr:rowOff>
    </xdr:from>
    <xdr:to>
      <xdr:col>4</xdr:col>
      <xdr:colOff>0</xdr:colOff>
      <xdr:row>566</xdr:row>
      <xdr:rowOff>1588</xdr:rowOff>
    </xdr:to>
    <xdr:cxnSp macro="">
      <xdr:nvCxnSpPr>
        <xdr:cNvPr id="170" name="직선 화살표 연결선 234">
          <a:extLst>
            <a:ext uri="{FF2B5EF4-FFF2-40B4-BE49-F238E27FC236}">
              <a16:creationId xmlns:a16="http://schemas.microsoft.com/office/drawing/2014/main" id="{00000000-0008-0000-0F00-0000AA000000}"/>
            </a:ext>
          </a:extLst>
        </xdr:cNvPr>
        <xdr:cNvCxnSpPr/>
      </xdr:nvCxnSpPr>
      <xdr:spPr>
        <a:xfrm>
          <a:off x="47625" y="62169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4</xdr:col>
      <xdr:colOff>0</xdr:colOff>
      <xdr:row>20</xdr:row>
      <xdr:rowOff>1588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4</xdr:col>
      <xdr:colOff>0</xdr:colOff>
      <xdr:row>23</xdr:row>
      <xdr:rowOff>1588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CxnSpPr/>
      </xdr:nvCxnSpPr>
      <xdr:spPr>
        <a:xfrm>
          <a:off x="47625" y="352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31</xdr:row>
      <xdr:rowOff>1588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CxnSpPr/>
      </xdr:nvCxnSpPr>
      <xdr:spPr>
        <a:xfrm>
          <a:off x="47625" y="634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</xdr:row>
      <xdr:rowOff>0</xdr:rowOff>
    </xdr:from>
    <xdr:to>
      <xdr:col>4</xdr:col>
      <xdr:colOff>0</xdr:colOff>
      <xdr:row>34</xdr:row>
      <xdr:rowOff>1588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CxnSpPr/>
      </xdr:nvCxnSpPr>
      <xdr:spPr>
        <a:xfrm>
          <a:off x="47625" y="68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217</xdr:row>
      <xdr:rowOff>0</xdr:rowOff>
    </xdr:from>
    <xdr:to>
      <xdr:col>4</xdr:col>
      <xdr:colOff>0</xdr:colOff>
      <xdr:row>217</xdr:row>
      <xdr:rowOff>1588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CxnSpPr/>
      </xdr:nvCxnSpPr>
      <xdr:spPr>
        <a:xfrm>
          <a:off x="47625" y="1586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220</xdr:row>
      <xdr:rowOff>0</xdr:rowOff>
    </xdr:from>
    <xdr:to>
      <xdr:col>4</xdr:col>
      <xdr:colOff>0</xdr:colOff>
      <xdr:row>220</xdr:row>
      <xdr:rowOff>1588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CxnSpPr/>
      </xdr:nvCxnSpPr>
      <xdr:spPr>
        <a:xfrm>
          <a:off x="47625" y="1647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223</xdr:row>
      <xdr:rowOff>0</xdr:rowOff>
    </xdr:from>
    <xdr:to>
      <xdr:col>4</xdr:col>
      <xdr:colOff>0</xdr:colOff>
      <xdr:row>223</xdr:row>
      <xdr:rowOff>1588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CxnSpPr/>
      </xdr:nvCxnSpPr>
      <xdr:spPr>
        <a:xfrm>
          <a:off x="47625" y="1945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225</xdr:row>
      <xdr:rowOff>0</xdr:rowOff>
    </xdr:from>
    <xdr:to>
      <xdr:col>4</xdr:col>
      <xdr:colOff>0</xdr:colOff>
      <xdr:row>225</xdr:row>
      <xdr:rowOff>1588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CxnSpPr/>
      </xdr:nvCxnSpPr>
      <xdr:spPr>
        <a:xfrm>
          <a:off x="47625" y="189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242</xdr:row>
      <xdr:rowOff>0</xdr:rowOff>
    </xdr:from>
    <xdr:to>
      <xdr:col>4</xdr:col>
      <xdr:colOff>0</xdr:colOff>
      <xdr:row>242</xdr:row>
      <xdr:rowOff>1588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CxnSpPr/>
      </xdr:nvCxnSpPr>
      <xdr:spPr>
        <a:xfrm>
          <a:off x="47625" y="2546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247</xdr:row>
      <xdr:rowOff>0</xdr:rowOff>
    </xdr:from>
    <xdr:to>
      <xdr:col>4</xdr:col>
      <xdr:colOff>0</xdr:colOff>
      <xdr:row>247</xdr:row>
      <xdr:rowOff>1588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CxnSpPr/>
      </xdr:nvCxnSpPr>
      <xdr:spPr>
        <a:xfrm>
          <a:off x="47625" y="2592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250</xdr:row>
      <xdr:rowOff>0</xdr:rowOff>
    </xdr:from>
    <xdr:to>
      <xdr:col>4</xdr:col>
      <xdr:colOff>0</xdr:colOff>
      <xdr:row>250</xdr:row>
      <xdr:rowOff>1588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CxnSpPr/>
      </xdr:nvCxnSpPr>
      <xdr:spPr>
        <a:xfrm>
          <a:off x="47625" y="236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CxnSpPr/>
      </xdr:nvCxnSpPr>
      <xdr:spPr>
        <a:xfrm>
          <a:off x="47625" y="2318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</xdr:row>
      <xdr:rowOff>0</xdr:rowOff>
    </xdr:from>
    <xdr:to>
      <xdr:col>4</xdr:col>
      <xdr:colOff>0</xdr:colOff>
      <xdr:row>44</xdr:row>
      <xdr:rowOff>1588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CxnSpPr/>
      </xdr:nvCxnSpPr>
      <xdr:spPr>
        <a:xfrm>
          <a:off x="47625" y="893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0</xdr:rowOff>
    </xdr:from>
    <xdr:to>
      <xdr:col>4</xdr:col>
      <xdr:colOff>0</xdr:colOff>
      <xdr:row>46</xdr:row>
      <xdr:rowOff>1588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CxnSpPr/>
      </xdr:nvCxnSpPr>
      <xdr:spPr>
        <a:xfrm>
          <a:off x="47625" y="847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CxnSpPr/>
      </xdr:nvCxnSpPr>
      <xdr:spPr>
        <a:xfrm>
          <a:off x="47625" y="1045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4</xdr:col>
      <xdr:colOff>0</xdr:colOff>
      <xdr:row>53</xdr:row>
      <xdr:rowOff>1588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CxnSpPr/>
      </xdr:nvCxnSpPr>
      <xdr:spPr>
        <a:xfrm>
          <a:off x="47625" y="1076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257</xdr:row>
      <xdr:rowOff>0</xdr:rowOff>
    </xdr:from>
    <xdr:to>
      <xdr:col>4</xdr:col>
      <xdr:colOff>0</xdr:colOff>
      <xdr:row>257</xdr:row>
      <xdr:rowOff>1588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CxnSpPr/>
      </xdr:nvCxnSpPr>
      <xdr:spPr>
        <a:xfrm>
          <a:off x="47625" y="2463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260</xdr:row>
      <xdr:rowOff>0</xdr:rowOff>
    </xdr:from>
    <xdr:to>
      <xdr:col>4</xdr:col>
      <xdr:colOff>0</xdr:colOff>
      <xdr:row>260</xdr:row>
      <xdr:rowOff>1588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CxnSpPr/>
      </xdr:nvCxnSpPr>
      <xdr:spPr>
        <a:xfrm>
          <a:off x="47625" y="2600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263</xdr:row>
      <xdr:rowOff>0</xdr:rowOff>
    </xdr:from>
    <xdr:to>
      <xdr:col>4</xdr:col>
      <xdr:colOff>0</xdr:colOff>
      <xdr:row>263</xdr:row>
      <xdr:rowOff>1588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CxnSpPr/>
      </xdr:nvCxnSpPr>
      <xdr:spPr>
        <a:xfrm>
          <a:off x="47625" y="2371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268</xdr:row>
      <xdr:rowOff>0</xdr:rowOff>
    </xdr:from>
    <xdr:to>
      <xdr:col>4</xdr:col>
      <xdr:colOff>0</xdr:colOff>
      <xdr:row>268</xdr:row>
      <xdr:rowOff>1588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CxnSpPr/>
      </xdr:nvCxnSpPr>
      <xdr:spPr>
        <a:xfrm>
          <a:off x="47625" y="2417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271</xdr:row>
      <xdr:rowOff>0</xdr:rowOff>
    </xdr:from>
    <xdr:to>
      <xdr:col>4</xdr:col>
      <xdr:colOff>0</xdr:colOff>
      <xdr:row>271</xdr:row>
      <xdr:rowOff>1588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CxnSpPr/>
      </xdr:nvCxnSpPr>
      <xdr:spPr>
        <a:xfrm>
          <a:off x="47625" y="2463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275</xdr:row>
      <xdr:rowOff>0</xdr:rowOff>
    </xdr:from>
    <xdr:to>
      <xdr:col>4</xdr:col>
      <xdr:colOff>0</xdr:colOff>
      <xdr:row>275</xdr:row>
      <xdr:rowOff>1588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CxnSpPr/>
      </xdr:nvCxnSpPr>
      <xdr:spPr>
        <a:xfrm>
          <a:off x="47625" y="2508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278</xdr:row>
      <xdr:rowOff>0</xdr:rowOff>
    </xdr:from>
    <xdr:to>
      <xdr:col>4</xdr:col>
      <xdr:colOff>0</xdr:colOff>
      <xdr:row>278</xdr:row>
      <xdr:rowOff>1588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CxnSpPr/>
      </xdr:nvCxnSpPr>
      <xdr:spPr>
        <a:xfrm>
          <a:off x="47625" y="2676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283</xdr:row>
      <xdr:rowOff>0</xdr:rowOff>
    </xdr:from>
    <xdr:to>
      <xdr:col>4</xdr:col>
      <xdr:colOff>0</xdr:colOff>
      <xdr:row>283</xdr:row>
      <xdr:rowOff>1588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CxnSpPr/>
      </xdr:nvCxnSpPr>
      <xdr:spPr>
        <a:xfrm>
          <a:off x="47625" y="2752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286</xdr:row>
      <xdr:rowOff>0</xdr:rowOff>
    </xdr:from>
    <xdr:to>
      <xdr:col>4</xdr:col>
      <xdr:colOff>0</xdr:colOff>
      <xdr:row>286</xdr:row>
      <xdr:rowOff>1588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CxnSpPr/>
      </xdr:nvCxnSpPr>
      <xdr:spPr>
        <a:xfrm>
          <a:off x="47625" y="2798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290</xdr:row>
      <xdr:rowOff>0</xdr:rowOff>
    </xdr:from>
    <xdr:to>
      <xdr:col>4</xdr:col>
      <xdr:colOff>0</xdr:colOff>
      <xdr:row>290</xdr:row>
      <xdr:rowOff>1588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CxnSpPr/>
      </xdr:nvCxnSpPr>
      <xdr:spPr>
        <a:xfrm>
          <a:off x="47625" y="2844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68</xdr:row>
      <xdr:rowOff>1588</xdr:rowOff>
    </xdr:from>
    <xdr:to>
      <xdr:col>4</xdr:col>
      <xdr:colOff>0</xdr:colOff>
      <xdr:row>68</xdr:row>
      <xdr:rowOff>1588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CxnSpPr/>
      </xdr:nvCxnSpPr>
      <xdr:spPr>
        <a:xfrm>
          <a:off x="47625" y="105171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71</xdr:row>
      <xdr:rowOff>1588</xdr:rowOff>
    </xdr:from>
    <xdr:to>
      <xdr:col>4</xdr:col>
      <xdr:colOff>0</xdr:colOff>
      <xdr:row>71</xdr:row>
      <xdr:rowOff>1588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CxnSpPr/>
      </xdr:nvCxnSpPr>
      <xdr:spPr>
        <a:xfrm>
          <a:off x="57150" y="109743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153</xdr:row>
      <xdr:rowOff>1588</xdr:rowOff>
    </xdr:from>
    <xdr:to>
      <xdr:col>4</xdr:col>
      <xdr:colOff>0</xdr:colOff>
      <xdr:row>153</xdr:row>
      <xdr:rowOff>1588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CxnSpPr/>
      </xdr:nvCxnSpPr>
      <xdr:spPr>
        <a:xfrm>
          <a:off x="57150" y="195087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158</xdr:row>
      <xdr:rowOff>0</xdr:rowOff>
    </xdr:from>
    <xdr:to>
      <xdr:col>4</xdr:col>
      <xdr:colOff>0</xdr:colOff>
      <xdr:row>158</xdr:row>
      <xdr:rowOff>1588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CxnSpPr/>
      </xdr:nvCxnSpPr>
      <xdr:spPr>
        <a:xfrm>
          <a:off x="47625" y="1670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171</xdr:row>
      <xdr:rowOff>1588</xdr:rowOff>
    </xdr:from>
    <xdr:to>
      <xdr:col>4</xdr:col>
      <xdr:colOff>0</xdr:colOff>
      <xdr:row>171</xdr:row>
      <xdr:rowOff>1588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CxnSpPr/>
      </xdr:nvCxnSpPr>
      <xdr:spPr>
        <a:xfrm>
          <a:off x="57150" y="1792763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CxnSpPr/>
      </xdr:nvCxnSpPr>
      <xdr:spPr>
        <a:xfrm>
          <a:off x="47625" y="1868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89</xdr:row>
      <xdr:rowOff>1588</xdr:rowOff>
    </xdr:from>
    <xdr:to>
      <xdr:col>4</xdr:col>
      <xdr:colOff>0</xdr:colOff>
      <xdr:row>89</xdr:row>
      <xdr:rowOff>1588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CxnSpPr/>
      </xdr:nvCxnSpPr>
      <xdr:spPr>
        <a:xfrm>
          <a:off x="57150" y="137175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1588</xdr:rowOff>
    </xdr:from>
    <xdr:to>
      <xdr:col>4</xdr:col>
      <xdr:colOff>0</xdr:colOff>
      <xdr:row>91</xdr:row>
      <xdr:rowOff>1588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CxnSpPr/>
      </xdr:nvCxnSpPr>
      <xdr:spPr>
        <a:xfrm>
          <a:off x="47625" y="140223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</xdr:row>
      <xdr:rowOff>1588</xdr:rowOff>
    </xdr:from>
    <xdr:to>
      <xdr:col>4</xdr:col>
      <xdr:colOff>0</xdr:colOff>
      <xdr:row>96</xdr:row>
      <xdr:rowOff>1588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CxnSpPr/>
      </xdr:nvCxnSpPr>
      <xdr:spPr>
        <a:xfrm>
          <a:off x="47625" y="14631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98</xdr:row>
      <xdr:rowOff>1588</xdr:rowOff>
    </xdr:from>
    <xdr:to>
      <xdr:col>4</xdr:col>
      <xdr:colOff>0</xdr:colOff>
      <xdr:row>98</xdr:row>
      <xdr:rowOff>1588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CxnSpPr/>
      </xdr:nvCxnSpPr>
      <xdr:spPr>
        <a:xfrm>
          <a:off x="57150" y="149367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190</xdr:row>
      <xdr:rowOff>1588</xdr:rowOff>
    </xdr:from>
    <xdr:to>
      <xdr:col>4</xdr:col>
      <xdr:colOff>0</xdr:colOff>
      <xdr:row>190</xdr:row>
      <xdr:rowOff>1588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CxnSpPr/>
      </xdr:nvCxnSpPr>
      <xdr:spPr>
        <a:xfrm>
          <a:off x="57150" y="251475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CxnSpPr/>
      </xdr:nvCxnSpPr>
      <xdr:spPr>
        <a:xfrm>
          <a:off x="47625" y="2082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1588</xdr:rowOff>
    </xdr:from>
    <xdr:to>
      <xdr:col>4</xdr:col>
      <xdr:colOff>0</xdr:colOff>
      <xdr:row>116</xdr:row>
      <xdr:rowOff>1588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CxnSpPr/>
      </xdr:nvCxnSpPr>
      <xdr:spPr>
        <a:xfrm>
          <a:off x="47625" y="16917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1588</xdr:rowOff>
    </xdr:from>
    <xdr:to>
      <xdr:col>4</xdr:col>
      <xdr:colOff>0</xdr:colOff>
      <xdr:row>119</xdr:row>
      <xdr:rowOff>1588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CxnSpPr/>
      </xdr:nvCxnSpPr>
      <xdr:spPr>
        <a:xfrm>
          <a:off x="47625" y="173751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132</xdr:row>
      <xdr:rowOff>1588</xdr:rowOff>
    </xdr:from>
    <xdr:to>
      <xdr:col>4</xdr:col>
      <xdr:colOff>0</xdr:colOff>
      <xdr:row>132</xdr:row>
      <xdr:rowOff>1588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CxnSpPr/>
      </xdr:nvCxnSpPr>
      <xdr:spPr>
        <a:xfrm>
          <a:off x="57150" y="182895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</xdr:row>
      <xdr:rowOff>1588</xdr:rowOff>
    </xdr:from>
    <xdr:to>
      <xdr:col>4</xdr:col>
      <xdr:colOff>0</xdr:colOff>
      <xdr:row>135</xdr:row>
      <xdr:rowOff>1588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CxnSpPr/>
      </xdr:nvCxnSpPr>
      <xdr:spPr>
        <a:xfrm>
          <a:off x="47625" y="187467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311</xdr:row>
      <xdr:rowOff>0</xdr:rowOff>
    </xdr:from>
    <xdr:to>
      <xdr:col>4</xdr:col>
      <xdr:colOff>0</xdr:colOff>
      <xdr:row>311</xdr:row>
      <xdr:rowOff>1588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CxnSpPr/>
      </xdr:nvCxnSpPr>
      <xdr:spPr>
        <a:xfrm>
          <a:off x="47625" y="2486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314</xdr:row>
      <xdr:rowOff>0</xdr:rowOff>
    </xdr:from>
    <xdr:to>
      <xdr:col>4</xdr:col>
      <xdr:colOff>0</xdr:colOff>
      <xdr:row>314</xdr:row>
      <xdr:rowOff>1588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CxnSpPr/>
      </xdr:nvCxnSpPr>
      <xdr:spPr>
        <a:xfrm>
          <a:off x="47625" y="2531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317</xdr:row>
      <xdr:rowOff>0</xdr:rowOff>
    </xdr:from>
    <xdr:to>
      <xdr:col>4</xdr:col>
      <xdr:colOff>0</xdr:colOff>
      <xdr:row>317</xdr:row>
      <xdr:rowOff>1588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CxnSpPr/>
      </xdr:nvCxnSpPr>
      <xdr:spPr>
        <a:xfrm>
          <a:off x="47625" y="2577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319</xdr:row>
      <xdr:rowOff>0</xdr:rowOff>
    </xdr:from>
    <xdr:to>
      <xdr:col>4</xdr:col>
      <xdr:colOff>0</xdr:colOff>
      <xdr:row>319</xdr:row>
      <xdr:rowOff>1588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CxnSpPr/>
      </xdr:nvCxnSpPr>
      <xdr:spPr>
        <a:xfrm>
          <a:off x="47625" y="2607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325</xdr:row>
      <xdr:rowOff>0</xdr:rowOff>
    </xdr:from>
    <xdr:to>
      <xdr:col>4</xdr:col>
      <xdr:colOff>0</xdr:colOff>
      <xdr:row>325</xdr:row>
      <xdr:rowOff>1588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CxnSpPr/>
      </xdr:nvCxnSpPr>
      <xdr:spPr>
        <a:xfrm>
          <a:off x="47625" y="39490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327</xdr:row>
      <xdr:rowOff>0</xdr:rowOff>
    </xdr:from>
    <xdr:to>
      <xdr:col>4</xdr:col>
      <xdr:colOff>0</xdr:colOff>
      <xdr:row>327</xdr:row>
      <xdr:rowOff>1588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CxnSpPr/>
      </xdr:nvCxnSpPr>
      <xdr:spPr>
        <a:xfrm>
          <a:off x="47625" y="3979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</xdr:colOff>
      <xdr:row>73</xdr:row>
      <xdr:rowOff>38100</xdr:rowOff>
    </xdr:from>
    <xdr:to>
      <xdr:col>6</xdr:col>
      <xdr:colOff>609600</xdr:colOff>
      <xdr:row>80</xdr:row>
      <xdr:rowOff>57150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1315700"/>
          <a:ext cx="44958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19051</xdr:colOff>
      <xdr:row>80</xdr:row>
      <xdr:rowOff>114300</xdr:rowOff>
    </xdr:from>
    <xdr:to>
      <xdr:col>6</xdr:col>
      <xdr:colOff>609600</xdr:colOff>
      <xdr:row>86</xdr:row>
      <xdr:rowOff>114300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1" y="12458700"/>
          <a:ext cx="449579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123825</xdr:colOff>
      <xdr:row>157</xdr:row>
      <xdr:rowOff>0</xdr:rowOff>
    </xdr:from>
    <xdr:to>
      <xdr:col>5</xdr:col>
      <xdr:colOff>2924175</xdr:colOff>
      <xdr:row>164</xdr:row>
      <xdr:rowOff>38100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0116800"/>
          <a:ext cx="280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123825</xdr:colOff>
      <xdr:row>175</xdr:row>
      <xdr:rowOff>0</xdr:rowOff>
    </xdr:from>
    <xdr:ext cx="2800350" cy="1104900"/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2860000"/>
          <a:ext cx="280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123825</xdr:colOff>
      <xdr:row>194</xdr:row>
      <xdr:rowOff>0</xdr:rowOff>
    </xdr:from>
    <xdr:ext cx="2800350" cy="1104900"/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5755600"/>
          <a:ext cx="280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171450</xdr:colOff>
      <xdr:row>106</xdr:row>
      <xdr:rowOff>19050</xdr:rowOff>
    </xdr:from>
    <xdr:to>
      <xdr:col>5</xdr:col>
      <xdr:colOff>3562650</xdr:colOff>
      <xdr:row>111</xdr:row>
      <xdr:rowOff>28154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16325850"/>
          <a:ext cx="3391200" cy="771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124</xdr:row>
      <xdr:rowOff>1588</xdr:rowOff>
    </xdr:from>
    <xdr:to>
      <xdr:col>4</xdr:col>
      <xdr:colOff>0</xdr:colOff>
      <xdr:row>124</xdr:row>
      <xdr:rowOff>1588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CxnSpPr/>
      </xdr:nvCxnSpPr>
      <xdr:spPr>
        <a:xfrm>
          <a:off x="47625" y="178323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1588</xdr:rowOff>
    </xdr:from>
    <xdr:to>
      <xdr:col>4</xdr:col>
      <xdr:colOff>0</xdr:colOff>
      <xdr:row>127</xdr:row>
      <xdr:rowOff>1588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CxnSpPr/>
      </xdr:nvCxnSpPr>
      <xdr:spPr>
        <a:xfrm>
          <a:off x="47625" y="182895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57150</xdr:colOff>
      <xdr:row>91</xdr:row>
      <xdr:rowOff>9525</xdr:rowOff>
    </xdr:from>
    <xdr:to>
      <xdr:col>5</xdr:col>
      <xdr:colOff>3838575</xdr:colOff>
      <xdr:row>93</xdr:row>
      <xdr:rowOff>133350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14239875"/>
          <a:ext cx="37814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98</xdr:row>
      <xdr:rowOff>0</xdr:rowOff>
    </xdr:from>
    <xdr:to>
      <xdr:col>6</xdr:col>
      <xdr:colOff>0</xdr:colOff>
      <xdr:row>100</xdr:row>
      <xdr:rowOff>133350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15297150"/>
          <a:ext cx="380047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140</xdr:row>
      <xdr:rowOff>1588</xdr:rowOff>
    </xdr:from>
    <xdr:to>
      <xdr:col>4</xdr:col>
      <xdr:colOff>0</xdr:colOff>
      <xdr:row>140</xdr:row>
      <xdr:rowOff>1588</xdr:rowOff>
    </xdr:to>
    <xdr:cxnSp macro="">
      <xdr:nvCxnSpPr>
        <xdr:cNvPr id="86" name="직선 화살표 연결선 41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CxnSpPr/>
      </xdr:nvCxnSpPr>
      <xdr:spPr>
        <a:xfrm>
          <a:off x="95250" y="30252988"/>
          <a:ext cx="16954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147</xdr:row>
      <xdr:rowOff>0</xdr:rowOff>
    </xdr:from>
    <xdr:to>
      <xdr:col>4</xdr:col>
      <xdr:colOff>0</xdr:colOff>
      <xdr:row>147</xdr:row>
      <xdr:rowOff>1588</xdr:rowOff>
    </xdr:to>
    <xdr:cxnSp macro="">
      <xdr:nvCxnSpPr>
        <xdr:cNvPr id="88" name="직선 화살표 연결선 42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CxnSpPr/>
      </xdr:nvCxnSpPr>
      <xdr:spPr>
        <a:xfrm>
          <a:off x="47625" y="3131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343</xdr:row>
      <xdr:rowOff>1588</xdr:rowOff>
    </xdr:from>
    <xdr:to>
      <xdr:col>4</xdr:col>
      <xdr:colOff>0</xdr:colOff>
      <xdr:row>343</xdr:row>
      <xdr:rowOff>1588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CxnSpPr/>
      </xdr:nvCxnSpPr>
      <xdr:spPr>
        <a:xfrm>
          <a:off x="47625" y="5294153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346</xdr:row>
      <xdr:rowOff>1588</xdr:rowOff>
    </xdr:from>
    <xdr:to>
      <xdr:col>4</xdr:col>
      <xdr:colOff>0</xdr:colOff>
      <xdr:row>346</xdr:row>
      <xdr:rowOff>1588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CxnSpPr/>
      </xdr:nvCxnSpPr>
      <xdr:spPr>
        <a:xfrm>
          <a:off x="57150" y="5339873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396</xdr:row>
      <xdr:rowOff>1588</xdr:rowOff>
    </xdr:from>
    <xdr:to>
      <xdr:col>4</xdr:col>
      <xdr:colOff>0</xdr:colOff>
      <xdr:row>396</xdr:row>
      <xdr:rowOff>1588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CxnSpPr/>
      </xdr:nvCxnSpPr>
      <xdr:spPr>
        <a:xfrm>
          <a:off x="57150" y="611139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401</xdr:row>
      <xdr:rowOff>0</xdr:rowOff>
    </xdr:from>
    <xdr:to>
      <xdr:col>4</xdr:col>
      <xdr:colOff>0</xdr:colOff>
      <xdr:row>401</xdr:row>
      <xdr:rowOff>1588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CxnSpPr/>
      </xdr:nvCxnSpPr>
      <xdr:spPr>
        <a:xfrm>
          <a:off x="47625" y="61874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369</xdr:row>
      <xdr:rowOff>1588</xdr:rowOff>
    </xdr:from>
    <xdr:to>
      <xdr:col>4</xdr:col>
      <xdr:colOff>0</xdr:colOff>
      <xdr:row>369</xdr:row>
      <xdr:rowOff>1588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CxnSpPr/>
      </xdr:nvCxnSpPr>
      <xdr:spPr>
        <a:xfrm>
          <a:off x="57150" y="569991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371</xdr:row>
      <xdr:rowOff>1588</xdr:rowOff>
    </xdr:from>
    <xdr:to>
      <xdr:col>4</xdr:col>
      <xdr:colOff>0</xdr:colOff>
      <xdr:row>371</xdr:row>
      <xdr:rowOff>1588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CxnSpPr/>
      </xdr:nvCxnSpPr>
      <xdr:spPr>
        <a:xfrm>
          <a:off x="47625" y="57303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376</xdr:row>
      <xdr:rowOff>1588</xdr:rowOff>
    </xdr:from>
    <xdr:to>
      <xdr:col>4</xdr:col>
      <xdr:colOff>0</xdr:colOff>
      <xdr:row>376</xdr:row>
      <xdr:rowOff>1588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CxnSpPr/>
      </xdr:nvCxnSpPr>
      <xdr:spPr>
        <a:xfrm>
          <a:off x="47625" y="58065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378</xdr:row>
      <xdr:rowOff>1588</xdr:rowOff>
    </xdr:from>
    <xdr:to>
      <xdr:col>4</xdr:col>
      <xdr:colOff>0</xdr:colOff>
      <xdr:row>378</xdr:row>
      <xdr:rowOff>1588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CxnSpPr/>
      </xdr:nvCxnSpPr>
      <xdr:spPr>
        <a:xfrm>
          <a:off x="57150" y="583707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19050</xdr:colOff>
      <xdr:row>348</xdr:row>
      <xdr:rowOff>38100</xdr:rowOff>
    </xdr:from>
    <xdr:ext cx="4495800" cy="1085850"/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53740050"/>
          <a:ext cx="44958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19051</xdr:colOff>
      <xdr:row>355</xdr:row>
      <xdr:rowOff>114300</xdr:rowOff>
    </xdr:from>
    <xdr:ext cx="4495799" cy="914400"/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1" y="54883050"/>
          <a:ext cx="449579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123825</xdr:colOff>
      <xdr:row>400</xdr:row>
      <xdr:rowOff>0</xdr:rowOff>
    </xdr:from>
    <xdr:ext cx="2800350" cy="1104900"/>
    <xdr:pic>
      <xdr:nvPicPr>
        <xdr:cNvPr id="102" name="그림 101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61722000"/>
          <a:ext cx="280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171450</xdr:colOff>
      <xdr:row>386</xdr:row>
      <xdr:rowOff>19050</xdr:rowOff>
    </xdr:from>
    <xdr:ext cx="3391200" cy="771104"/>
    <xdr:pic>
      <xdr:nvPicPr>
        <xdr:cNvPr id="103" name="그림 102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607450"/>
          <a:ext cx="3391200" cy="771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57150</xdr:colOff>
      <xdr:row>371</xdr:row>
      <xdr:rowOff>9525</xdr:rowOff>
    </xdr:from>
    <xdr:ext cx="3781425" cy="428625"/>
    <xdr:pic>
      <xdr:nvPicPr>
        <xdr:cNvPr id="104" name="그림 103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7311925"/>
          <a:ext cx="37814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57150</xdr:colOff>
      <xdr:row>378</xdr:row>
      <xdr:rowOff>0</xdr:rowOff>
    </xdr:from>
    <xdr:ext cx="3800475" cy="438150"/>
    <xdr:pic>
      <xdr:nvPicPr>
        <xdr:cNvPr id="105" name="그림 104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8369200"/>
          <a:ext cx="380047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4</xdr:col>
      <xdr:colOff>0</xdr:colOff>
      <xdr:row>22</xdr:row>
      <xdr:rowOff>1588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00000000-0008-0000-1100-000051000000}"/>
            </a:ext>
          </a:extLst>
        </xdr:cNvPr>
        <xdr:cNvCxnSpPr/>
      </xdr:nvCxnSpPr>
      <xdr:spPr>
        <a:xfrm>
          <a:off x="47625" y="321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0</xdr:rowOff>
    </xdr:from>
    <xdr:to>
      <xdr:col>4</xdr:col>
      <xdr:colOff>0</xdr:colOff>
      <xdr:row>25</xdr:row>
      <xdr:rowOff>1588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00000000-0008-0000-1100-000052000000}"/>
            </a:ext>
          </a:extLst>
        </xdr:cNvPr>
        <xdr:cNvCxnSpPr/>
      </xdr:nvCxnSpPr>
      <xdr:spPr>
        <a:xfrm>
          <a:off x="47625" y="367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</xdr:row>
      <xdr:rowOff>0</xdr:rowOff>
    </xdr:from>
    <xdr:to>
      <xdr:col>4</xdr:col>
      <xdr:colOff>0</xdr:colOff>
      <xdr:row>29</xdr:row>
      <xdr:rowOff>1588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31</xdr:row>
      <xdr:rowOff>1588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00000000-0008-0000-1100-000054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0</xdr:rowOff>
    </xdr:from>
    <xdr:to>
      <xdr:col>4</xdr:col>
      <xdr:colOff>0</xdr:colOff>
      <xdr:row>35</xdr:row>
      <xdr:rowOff>1588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00000000-0008-0000-1100-000057000000}"/>
            </a:ext>
          </a:extLst>
        </xdr:cNvPr>
        <xdr:cNvCxnSpPr/>
      </xdr:nvCxnSpPr>
      <xdr:spPr>
        <a:xfrm>
          <a:off x="47625" y="2493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</xdr:row>
      <xdr:rowOff>0</xdr:rowOff>
    </xdr:from>
    <xdr:to>
      <xdr:col>4</xdr:col>
      <xdr:colOff>0</xdr:colOff>
      <xdr:row>37</xdr:row>
      <xdr:rowOff>1588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00000000-0008-0000-1100-000058000000}"/>
            </a:ext>
          </a:extLst>
        </xdr:cNvPr>
        <xdr:cNvCxnSpPr/>
      </xdr:nvCxnSpPr>
      <xdr:spPr>
        <a:xfrm>
          <a:off x="47625" y="2524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0</xdr:rowOff>
    </xdr:from>
    <xdr:to>
      <xdr:col>4</xdr:col>
      <xdr:colOff>0</xdr:colOff>
      <xdr:row>47</xdr:row>
      <xdr:rowOff>1588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00000000-0008-0000-1100-000059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</xdr:row>
      <xdr:rowOff>0</xdr:rowOff>
    </xdr:from>
    <xdr:to>
      <xdr:col>4</xdr:col>
      <xdr:colOff>0</xdr:colOff>
      <xdr:row>50</xdr:row>
      <xdr:rowOff>1588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00000000-0008-0000-1100-00005A000000}"/>
            </a:ext>
          </a:extLst>
        </xdr:cNvPr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4</xdr:col>
      <xdr:colOff>0</xdr:colOff>
      <xdr:row>53</xdr:row>
      <xdr:rowOff>1588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1100-00005B000000}"/>
            </a:ext>
          </a:extLst>
        </xdr:cNvPr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0</xdr:rowOff>
    </xdr:from>
    <xdr:to>
      <xdr:col>4</xdr:col>
      <xdr:colOff>0</xdr:colOff>
      <xdr:row>55</xdr:row>
      <xdr:rowOff>1588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00000000-0008-0000-1100-00005C000000}"/>
            </a:ext>
          </a:extLst>
        </xdr:cNvPr>
        <xdr:cNvCxnSpPr/>
      </xdr:nvCxnSpPr>
      <xdr:spPr>
        <a:xfrm>
          <a:off x="47625" y="489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0</xdr:rowOff>
    </xdr:from>
    <xdr:to>
      <xdr:col>4</xdr:col>
      <xdr:colOff>0</xdr:colOff>
      <xdr:row>59</xdr:row>
      <xdr:rowOff>1588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00000000-0008-0000-1100-00005D000000}"/>
            </a:ext>
          </a:extLst>
        </xdr:cNvPr>
        <xdr:cNvCxnSpPr/>
      </xdr:nvCxnSpPr>
      <xdr:spPr>
        <a:xfrm>
          <a:off x="47625" y="550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</xdr:row>
      <xdr:rowOff>2071</xdr:rowOff>
    </xdr:from>
    <xdr:to>
      <xdr:col>3</xdr:col>
      <xdr:colOff>579782</xdr:colOff>
      <xdr:row>61</xdr:row>
      <xdr:rowOff>3659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00000000-0008-0000-1100-00005E000000}"/>
            </a:ext>
          </a:extLst>
        </xdr:cNvPr>
        <xdr:cNvCxnSpPr/>
      </xdr:nvCxnSpPr>
      <xdr:spPr>
        <a:xfrm>
          <a:off x="49696" y="9353136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</xdr:row>
      <xdr:rowOff>0</xdr:rowOff>
    </xdr:from>
    <xdr:to>
      <xdr:col>4</xdr:col>
      <xdr:colOff>0</xdr:colOff>
      <xdr:row>86</xdr:row>
      <xdr:rowOff>1588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1100-00005F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89</xdr:row>
      <xdr:rowOff>0</xdr:rowOff>
    </xdr:from>
    <xdr:to>
      <xdr:col>4</xdr:col>
      <xdr:colOff>0</xdr:colOff>
      <xdr:row>89</xdr:row>
      <xdr:rowOff>1588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00000000-0008-0000-1100-000060000000}"/>
            </a:ext>
          </a:extLst>
        </xdr:cNvPr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</xdr:row>
      <xdr:rowOff>0</xdr:rowOff>
    </xdr:from>
    <xdr:to>
      <xdr:col>4</xdr:col>
      <xdr:colOff>0</xdr:colOff>
      <xdr:row>94</xdr:row>
      <xdr:rowOff>1588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00000000-0008-0000-1100-000061000000}"/>
            </a:ext>
          </a:extLst>
        </xdr:cNvPr>
        <xdr:cNvCxnSpPr/>
      </xdr:nvCxnSpPr>
      <xdr:spPr>
        <a:xfrm>
          <a:off x="47625" y="459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</xdr:row>
      <xdr:rowOff>0</xdr:rowOff>
    </xdr:from>
    <xdr:to>
      <xdr:col>4</xdr:col>
      <xdr:colOff>0</xdr:colOff>
      <xdr:row>96</xdr:row>
      <xdr:rowOff>1588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00000000-0008-0000-1100-000062000000}"/>
            </a:ext>
          </a:extLst>
        </xdr:cNvPr>
        <xdr:cNvCxnSpPr/>
      </xdr:nvCxnSpPr>
      <xdr:spPr>
        <a:xfrm>
          <a:off x="47625" y="489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</xdr:row>
      <xdr:rowOff>0</xdr:rowOff>
    </xdr:from>
    <xdr:to>
      <xdr:col>4</xdr:col>
      <xdr:colOff>0</xdr:colOff>
      <xdr:row>103</xdr:row>
      <xdr:rowOff>1588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00000000-0008-0000-1100-000065000000}"/>
            </a:ext>
          </a:extLst>
        </xdr:cNvPr>
        <xdr:cNvCxnSpPr/>
      </xdr:nvCxnSpPr>
      <xdr:spPr>
        <a:xfrm>
          <a:off x="47625" y="1053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106</xdr:row>
      <xdr:rowOff>0</xdr:rowOff>
    </xdr:from>
    <xdr:to>
      <xdr:col>4</xdr:col>
      <xdr:colOff>0</xdr:colOff>
      <xdr:row>106</xdr:row>
      <xdr:rowOff>1588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00000000-0008-0000-1100-000066000000}"/>
            </a:ext>
          </a:extLst>
        </xdr:cNvPr>
        <xdr:cNvCxnSpPr/>
      </xdr:nvCxnSpPr>
      <xdr:spPr>
        <a:xfrm>
          <a:off x="47625" y="1099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</xdr:row>
      <xdr:rowOff>0</xdr:rowOff>
    </xdr:from>
    <xdr:to>
      <xdr:col>4</xdr:col>
      <xdr:colOff>0</xdr:colOff>
      <xdr:row>111</xdr:row>
      <xdr:rowOff>1588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00000000-0008-0000-1100-000067000000}"/>
            </a:ext>
          </a:extLst>
        </xdr:cNvPr>
        <xdr:cNvCxnSpPr/>
      </xdr:nvCxnSpPr>
      <xdr:spPr>
        <a:xfrm>
          <a:off x="47625" y="11753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113</xdr:row>
      <xdr:rowOff>0</xdr:rowOff>
    </xdr:from>
    <xdr:to>
      <xdr:col>4</xdr:col>
      <xdr:colOff>0</xdr:colOff>
      <xdr:row>113</xdr:row>
      <xdr:rowOff>1588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00000000-0008-0000-1100-000068000000}"/>
            </a:ext>
          </a:extLst>
        </xdr:cNvPr>
        <xdr:cNvCxnSpPr/>
      </xdr:nvCxnSpPr>
      <xdr:spPr>
        <a:xfrm>
          <a:off x="47625" y="1205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00000000-0008-0000-1100-000069000000}"/>
            </a:ext>
          </a:extLst>
        </xdr:cNvPr>
        <xdr:cNvCxnSpPr/>
      </xdr:nvCxnSpPr>
      <xdr:spPr>
        <a:xfrm>
          <a:off x="47625" y="1312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179</xdr:row>
      <xdr:rowOff>0</xdr:rowOff>
    </xdr:from>
    <xdr:to>
      <xdr:col>4</xdr:col>
      <xdr:colOff>0</xdr:colOff>
      <xdr:row>179</xdr:row>
      <xdr:rowOff>1588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00000000-0008-0000-1100-00006A000000}"/>
            </a:ext>
          </a:extLst>
        </xdr:cNvPr>
        <xdr:cNvCxnSpPr/>
      </xdr:nvCxnSpPr>
      <xdr:spPr>
        <a:xfrm>
          <a:off x="47625" y="1358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0</xdr:rowOff>
    </xdr:from>
    <xdr:to>
      <xdr:col>4</xdr:col>
      <xdr:colOff>0</xdr:colOff>
      <xdr:row>184</xdr:row>
      <xdr:rowOff>1588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1100-00006B000000}"/>
            </a:ext>
          </a:extLst>
        </xdr:cNvPr>
        <xdr:cNvCxnSpPr/>
      </xdr:nvCxnSpPr>
      <xdr:spPr>
        <a:xfrm>
          <a:off x="47625" y="1670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187</xdr:row>
      <xdr:rowOff>0</xdr:rowOff>
    </xdr:from>
    <xdr:to>
      <xdr:col>4</xdr:col>
      <xdr:colOff>0</xdr:colOff>
      <xdr:row>187</xdr:row>
      <xdr:rowOff>1588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00000000-0008-0000-1100-00006C000000}"/>
            </a:ext>
          </a:extLst>
        </xdr:cNvPr>
        <xdr:cNvCxnSpPr/>
      </xdr:nvCxnSpPr>
      <xdr:spPr>
        <a:xfrm>
          <a:off x="47625" y="1716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</xdr:row>
      <xdr:rowOff>0</xdr:rowOff>
    </xdr:from>
    <xdr:to>
      <xdr:col>4</xdr:col>
      <xdr:colOff>0</xdr:colOff>
      <xdr:row>192</xdr:row>
      <xdr:rowOff>1588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00000000-0008-0000-1100-00006F000000}"/>
            </a:ext>
          </a:extLst>
        </xdr:cNvPr>
        <xdr:cNvCxnSpPr/>
      </xdr:nvCxnSpPr>
      <xdr:spPr>
        <a:xfrm>
          <a:off x="47625" y="1792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00000000-0008-0000-1100-000070000000}"/>
            </a:ext>
          </a:extLst>
        </xdr:cNvPr>
        <xdr:cNvCxnSpPr/>
      </xdr:nvCxnSpPr>
      <xdr:spPr>
        <a:xfrm>
          <a:off x="47625" y="1838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200</xdr:row>
      <xdr:rowOff>0</xdr:rowOff>
    </xdr:from>
    <xdr:to>
      <xdr:col>4</xdr:col>
      <xdr:colOff>0</xdr:colOff>
      <xdr:row>200</xdr:row>
      <xdr:rowOff>1588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00000000-0008-0000-1100-000071000000}"/>
            </a:ext>
          </a:extLst>
        </xdr:cNvPr>
        <xdr:cNvCxnSpPr/>
      </xdr:nvCxnSpPr>
      <xdr:spPr>
        <a:xfrm>
          <a:off x="47625" y="1914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203</xdr:row>
      <xdr:rowOff>0</xdr:rowOff>
    </xdr:from>
    <xdr:to>
      <xdr:col>4</xdr:col>
      <xdr:colOff>0</xdr:colOff>
      <xdr:row>203</xdr:row>
      <xdr:rowOff>1588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00000000-0008-0000-1100-000072000000}"/>
            </a:ext>
          </a:extLst>
        </xdr:cNvPr>
        <xdr:cNvCxnSpPr/>
      </xdr:nvCxnSpPr>
      <xdr:spPr>
        <a:xfrm>
          <a:off x="47625" y="1960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216</xdr:row>
      <xdr:rowOff>0</xdr:rowOff>
    </xdr:from>
    <xdr:to>
      <xdr:col>4</xdr:col>
      <xdr:colOff>0</xdr:colOff>
      <xdr:row>216</xdr:row>
      <xdr:rowOff>1588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00000000-0008-0000-1100-000073000000}"/>
            </a:ext>
          </a:extLst>
        </xdr:cNvPr>
        <xdr:cNvCxnSpPr/>
      </xdr:nvCxnSpPr>
      <xdr:spPr>
        <a:xfrm>
          <a:off x="47625" y="2036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219</xdr:row>
      <xdr:rowOff>0</xdr:rowOff>
    </xdr:from>
    <xdr:to>
      <xdr:col>4</xdr:col>
      <xdr:colOff>0</xdr:colOff>
      <xdr:row>219</xdr:row>
      <xdr:rowOff>1588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00000000-0008-0000-1100-000074000000}"/>
            </a:ext>
          </a:extLst>
        </xdr:cNvPr>
        <xdr:cNvCxnSpPr/>
      </xdr:nvCxnSpPr>
      <xdr:spPr>
        <a:xfrm>
          <a:off x="47625" y="2082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235</xdr:row>
      <xdr:rowOff>0</xdr:rowOff>
    </xdr:from>
    <xdr:to>
      <xdr:col>4</xdr:col>
      <xdr:colOff>0</xdr:colOff>
      <xdr:row>235</xdr:row>
      <xdr:rowOff>1588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00000000-0008-0000-1100-000075000000}"/>
            </a:ext>
          </a:extLst>
        </xdr:cNvPr>
        <xdr:cNvCxnSpPr/>
      </xdr:nvCxnSpPr>
      <xdr:spPr>
        <a:xfrm>
          <a:off x="47625" y="2287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238</xdr:row>
      <xdr:rowOff>0</xdr:rowOff>
    </xdr:from>
    <xdr:to>
      <xdr:col>4</xdr:col>
      <xdr:colOff>0</xdr:colOff>
      <xdr:row>238</xdr:row>
      <xdr:rowOff>1588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CxnSpPr/>
      </xdr:nvCxnSpPr>
      <xdr:spPr>
        <a:xfrm>
          <a:off x="47625" y="3695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262</xdr:row>
      <xdr:rowOff>0</xdr:rowOff>
    </xdr:from>
    <xdr:to>
      <xdr:col>4</xdr:col>
      <xdr:colOff>0</xdr:colOff>
      <xdr:row>262</xdr:row>
      <xdr:rowOff>1588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265</xdr:row>
      <xdr:rowOff>0</xdr:rowOff>
    </xdr:from>
    <xdr:to>
      <xdr:col>4</xdr:col>
      <xdr:colOff>0</xdr:colOff>
      <xdr:row>265</xdr:row>
      <xdr:rowOff>1588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CxnSpPr/>
      </xdr:nvCxnSpPr>
      <xdr:spPr>
        <a:xfrm>
          <a:off x="47625" y="2943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CxnSpPr/>
      </xdr:nvCxnSpPr>
      <xdr:spPr>
        <a:xfrm>
          <a:off x="47625" y="2897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273</xdr:row>
      <xdr:rowOff>0</xdr:rowOff>
    </xdr:from>
    <xdr:to>
      <xdr:col>4</xdr:col>
      <xdr:colOff>0</xdr:colOff>
      <xdr:row>273</xdr:row>
      <xdr:rowOff>1588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CxnSpPr/>
      </xdr:nvCxnSpPr>
      <xdr:spPr>
        <a:xfrm>
          <a:off x="47625" y="2943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278</xdr:row>
      <xdr:rowOff>0</xdr:rowOff>
    </xdr:from>
    <xdr:to>
      <xdr:col>4</xdr:col>
      <xdr:colOff>0</xdr:colOff>
      <xdr:row>278</xdr:row>
      <xdr:rowOff>1588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CxnSpPr/>
      </xdr:nvCxnSpPr>
      <xdr:spPr>
        <a:xfrm>
          <a:off x="47625" y="3019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281</xdr:row>
      <xdr:rowOff>0</xdr:rowOff>
    </xdr:from>
    <xdr:to>
      <xdr:col>4</xdr:col>
      <xdr:colOff>0</xdr:colOff>
      <xdr:row>281</xdr:row>
      <xdr:rowOff>1588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CxnSpPr/>
      </xdr:nvCxnSpPr>
      <xdr:spPr>
        <a:xfrm>
          <a:off x="47625" y="3065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00000000-0008-0000-1100-000043000000}"/>
            </a:ext>
          </a:extLst>
        </xdr:cNvPr>
        <xdr:cNvCxnSpPr/>
      </xdr:nvCxnSpPr>
      <xdr:spPr>
        <a:xfrm>
          <a:off x="4762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4</xdr:col>
      <xdr:colOff>0</xdr:colOff>
      <xdr:row>122</xdr:row>
      <xdr:rowOff>1588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00000000-0008-0000-1100-000044000000}"/>
            </a:ext>
          </a:extLst>
        </xdr:cNvPr>
        <xdr:cNvCxnSpPr/>
      </xdr:nvCxnSpPr>
      <xdr:spPr>
        <a:xfrm>
          <a:off x="47625" y="769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00000000-0008-0000-1100-000045000000}"/>
            </a:ext>
          </a:extLst>
        </xdr:cNvPr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00000000-0008-0000-1100-000046000000}"/>
            </a:ext>
          </a:extLst>
        </xdr:cNvPr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131</xdr:row>
      <xdr:rowOff>0</xdr:rowOff>
    </xdr:from>
    <xdr:to>
      <xdr:col>4</xdr:col>
      <xdr:colOff>0</xdr:colOff>
      <xdr:row>131</xdr:row>
      <xdr:rowOff>1588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00000000-0008-0000-1100-000047000000}"/>
            </a:ext>
          </a:extLst>
        </xdr:cNvPr>
        <xdr:cNvCxnSpPr/>
      </xdr:nvCxnSpPr>
      <xdr:spPr>
        <a:xfrm>
          <a:off x="47625" y="906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</xdr:row>
      <xdr:rowOff>0</xdr:rowOff>
    </xdr:from>
    <xdr:to>
      <xdr:col>4</xdr:col>
      <xdr:colOff>0</xdr:colOff>
      <xdr:row>66</xdr:row>
      <xdr:rowOff>1588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00000000-0008-0000-1100-000056000000}"/>
            </a:ext>
          </a:extLst>
        </xdr:cNvPr>
        <xdr:cNvCxnSpPr/>
      </xdr:nvCxnSpPr>
      <xdr:spPr>
        <a:xfrm>
          <a:off x="4762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0</xdr:rowOff>
    </xdr:from>
    <xdr:to>
      <xdr:col>4</xdr:col>
      <xdr:colOff>0</xdr:colOff>
      <xdr:row>69</xdr:row>
      <xdr:rowOff>1588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00000000-0008-0000-1100-000063000000}"/>
            </a:ext>
          </a:extLst>
        </xdr:cNvPr>
        <xdr:cNvCxnSpPr/>
      </xdr:nvCxnSpPr>
      <xdr:spPr>
        <a:xfrm>
          <a:off x="47625" y="769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</xdr:row>
      <xdr:rowOff>0</xdr:rowOff>
    </xdr:from>
    <xdr:to>
      <xdr:col>4</xdr:col>
      <xdr:colOff>0</xdr:colOff>
      <xdr:row>72</xdr:row>
      <xdr:rowOff>1588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00000000-0008-0000-1100-000064000000}"/>
            </a:ext>
          </a:extLst>
        </xdr:cNvPr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00000000-0008-0000-1100-00006D000000}"/>
            </a:ext>
          </a:extLst>
        </xdr:cNvPr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4</xdr:col>
      <xdr:colOff>0</xdr:colOff>
      <xdr:row>78</xdr:row>
      <xdr:rowOff>1588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00000000-0008-0000-1100-00006E000000}"/>
            </a:ext>
          </a:extLst>
        </xdr:cNvPr>
        <xdr:cNvCxnSpPr/>
      </xdr:nvCxnSpPr>
      <xdr:spPr>
        <a:xfrm>
          <a:off x="47625" y="906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4</xdr:col>
      <xdr:colOff>0</xdr:colOff>
      <xdr:row>144</xdr:row>
      <xdr:rowOff>1588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CxnSpPr/>
      </xdr:nvCxnSpPr>
      <xdr:spPr>
        <a:xfrm>
          <a:off x="47625" y="1836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147</xdr:row>
      <xdr:rowOff>0</xdr:rowOff>
    </xdr:from>
    <xdr:to>
      <xdr:col>4</xdr:col>
      <xdr:colOff>0</xdr:colOff>
      <xdr:row>147</xdr:row>
      <xdr:rowOff>1588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CxnSpPr/>
      </xdr:nvCxnSpPr>
      <xdr:spPr>
        <a:xfrm>
          <a:off x="47625" y="18821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</xdr:row>
      <xdr:rowOff>0</xdr:rowOff>
    </xdr:from>
    <xdr:to>
      <xdr:col>4</xdr:col>
      <xdr:colOff>0</xdr:colOff>
      <xdr:row>150</xdr:row>
      <xdr:rowOff>1588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CxnSpPr/>
      </xdr:nvCxnSpPr>
      <xdr:spPr>
        <a:xfrm>
          <a:off x="47625" y="1927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152</xdr:row>
      <xdr:rowOff>0</xdr:rowOff>
    </xdr:from>
    <xdr:to>
      <xdr:col>4</xdr:col>
      <xdr:colOff>0</xdr:colOff>
      <xdr:row>152</xdr:row>
      <xdr:rowOff>1588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CxnSpPr/>
      </xdr:nvCxnSpPr>
      <xdr:spPr>
        <a:xfrm>
          <a:off x="47625" y="1958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</xdr:row>
      <xdr:rowOff>0</xdr:rowOff>
    </xdr:from>
    <xdr:to>
      <xdr:col>4</xdr:col>
      <xdr:colOff>0</xdr:colOff>
      <xdr:row>156</xdr:row>
      <xdr:rowOff>1588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CxnSpPr/>
      </xdr:nvCxnSpPr>
      <xdr:spPr>
        <a:xfrm>
          <a:off x="47625" y="2019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224</xdr:row>
      <xdr:rowOff>0</xdr:rowOff>
    </xdr:from>
    <xdr:to>
      <xdr:col>4</xdr:col>
      <xdr:colOff>0</xdr:colOff>
      <xdr:row>224</xdr:row>
      <xdr:rowOff>1588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CxnSpPr/>
      </xdr:nvCxnSpPr>
      <xdr:spPr>
        <a:xfrm>
          <a:off x="4762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227</xdr:row>
      <xdr:rowOff>0</xdr:rowOff>
    </xdr:from>
    <xdr:to>
      <xdr:col>4</xdr:col>
      <xdr:colOff>0</xdr:colOff>
      <xdr:row>227</xdr:row>
      <xdr:rowOff>1588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CxnSpPr/>
      </xdr:nvCxnSpPr>
      <xdr:spPr>
        <a:xfrm>
          <a:off x="47625" y="769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230</xdr:row>
      <xdr:rowOff>0</xdr:rowOff>
    </xdr:from>
    <xdr:to>
      <xdr:col>4</xdr:col>
      <xdr:colOff>0</xdr:colOff>
      <xdr:row>230</xdr:row>
      <xdr:rowOff>1588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CxnSpPr/>
      </xdr:nvCxnSpPr>
      <xdr:spPr>
        <a:xfrm>
          <a:off x="47625" y="815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232</xdr:row>
      <xdr:rowOff>0</xdr:rowOff>
    </xdr:from>
    <xdr:to>
      <xdr:col>4</xdr:col>
      <xdr:colOff>0</xdr:colOff>
      <xdr:row>232</xdr:row>
      <xdr:rowOff>1588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CxnSpPr/>
      </xdr:nvCxnSpPr>
      <xdr:spPr>
        <a:xfrm>
          <a:off x="47625" y="8458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CxnSpPr/>
      </xdr:nvCxnSpPr>
      <xdr:spPr>
        <a:xfrm>
          <a:off x="47625" y="3649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257</xdr:row>
      <xdr:rowOff>0</xdr:rowOff>
    </xdr:from>
    <xdr:to>
      <xdr:col>4</xdr:col>
      <xdr:colOff>0</xdr:colOff>
      <xdr:row>257</xdr:row>
      <xdr:rowOff>1588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00000000-0008-0000-1100-00003D000000}"/>
            </a:ext>
          </a:extLst>
        </xdr:cNvPr>
        <xdr:cNvCxnSpPr/>
      </xdr:nvCxnSpPr>
      <xdr:spPr>
        <a:xfrm>
          <a:off x="47625" y="3695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4</xdr:col>
      <xdr:colOff>0</xdr:colOff>
      <xdr:row>243</xdr:row>
      <xdr:rowOff>1588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00000000-0008-0000-1100-00003E000000}"/>
            </a:ext>
          </a:extLst>
        </xdr:cNvPr>
        <xdr:cNvCxnSpPr/>
      </xdr:nvCxnSpPr>
      <xdr:spPr>
        <a:xfrm>
          <a:off x="47625" y="34823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246</xdr:row>
      <xdr:rowOff>0</xdr:rowOff>
    </xdr:from>
    <xdr:to>
      <xdr:col>4</xdr:col>
      <xdr:colOff>0</xdr:colOff>
      <xdr:row>246</xdr:row>
      <xdr:rowOff>1588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1100-00003F000000}"/>
            </a:ext>
          </a:extLst>
        </xdr:cNvPr>
        <xdr:cNvCxnSpPr/>
      </xdr:nvCxnSpPr>
      <xdr:spPr>
        <a:xfrm>
          <a:off x="47625" y="3528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249</xdr:row>
      <xdr:rowOff>0</xdr:rowOff>
    </xdr:from>
    <xdr:to>
      <xdr:col>4</xdr:col>
      <xdr:colOff>0</xdr:colOff>
      <xdr:row>249</xdr:row>
      <xdr:rowOff>1588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CxnSpPr/>
      </xdr:nvCxnSpPr>
      <xdr:spPr>
        <a:xfrm>
          <a:off x="47625" y="3573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251</xdr:row>
      <xdr:rowOff>0</xdr:rowOff>
    </xdr:from>
    <xdr:to>
      <xdr:col>4</xdr:col>
      <xdr:colOff>0</xdr:colOff>
      <xdr:row>251</xdr:row>
      <xdr:rowOff>1588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CxnSpPr/>
      </xdr:nvCxnSpPr>
      <xdr:spPr>
        <a:xfrm>
          <a:off x="47625" y="36042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298</xdr:row>
      <xdr:rowOff>0</xdr:rowOff>
    </xdr:from>
    <xdr:to>
      <xdr:col>4</xdr:col>
      <xdr:colOff>0</xdr:colOff>
      <xdr:row>298</xdr:row>
      <xdr:rowOff>1588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00000000-0008-0000-1100-000042000000}"/>
            </a:ext>
          </a:extLst>
        </xdr:cNvPr>
        <xdr:cNvCxnSpPr/>
      </xdr:nvCxnSpPr>
      <xdr:spPr>
        <a:xfrm>
          <a:off x="47625" y="4608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301</xdr:row>
      <xdr:rowOff>0</xdr:rowOff>
    </xdr:from>
    <xdr:to>
      <xdr:col>4</xdr:col>
      <xdr:colOff>0</xdr:colOff>
      <xdr:row>301</xdr:row>
      <xdr:rowOff>1588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00000000-0008-0000-1100-000048000000}"/>
            </a:ext>
          </a:extLst>
        </xdr:cNvPr>
        <xdr:cNvCxnSpPr/>
      </xdr:nvCxnSpPr>
      <xdr:spPr>
        <a:xfrm>
          <a:off x="47625" y="4653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305</xdr:row>
      <xdr:rowOff>0</xdr:rowOff>
    </xdr:from>
    <xdr:to>
      <xdr:col>4</xdr:col>
      <xdr:colOff>0</xdr:colOff>
      <xdr:row>305</xdr:row>
      <xdr:rowOff>1588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00000000-0008-0000-1100-000049000000}"/>
            </a:ext>
          </a:extLst>
        </xdr:cNvPr>
        <xdr:cNvCxnSpPr/>
      </xdr:nvCxnSpPr>
      <xdr:spPr>
        <a:xfrm>
          <a:off x="47625" y="4714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307</xdr:row>
      <xdr:rowOff>0</xdr:rowOff>
    </xdr:from>
    <xdr:to>
      <xdr:col>4</xdr:col>
      <xdr:colOff>0</xdr:colOff>
      <xdr:row>307</xdr:row>
      <xdr:rowOff>1588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00000000-0008-0000-1100-00004A000000}"/>
            </a:ext>
          </a:extLst>
        </xdr:cNvPr>
        <xdr:cNvCxnSpPr/>
      </xdr:nvCxnSpPr>
      <xdr:spPr>
        <a:xfrm>
          <a:off x="47625" y="4745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311</xdr:row>
      <xdr:rowOff>0</xdr:rowOff>
    </xdr:from>
    <xdr:to>
      <xdr:col>4</xdr:col>
      <xdr:colOff>0</xdr:colOff>
      <xdr:row>311</xdr:row>
      <xdr:rowOff>1588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00000000-0008-0000-1100-00004B000000}"/>
            </a:ext>
          </a:extLst>
        </xdr:cNvPr>
        <xdr:cNvCxnSpPr/>
      </xdr:nvCxnSpPr>
      <xdr:spPr>
        <a:xfrm>
          <a:off x="47625" y="4806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313</xdr:row>
      <xdr:rowOff>0</xdr:rowOff>
    </xdr:from>
    <xdr:to>
      <xdr:col>4</xdr:col>
      <xdr:colOff>0</xdr:colOff>
      <xdr:row>313</xdr:row>
      <xdr:rowOff>1588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00000000-0008-0000-1100-00004C000000}"/>
            </a:ext>
          </a:extLst>
        </xdr:cNvPr>
        <xdr:cNvCxnSpPr/>
      </xdr:nvCxnSpPr>
      <xdr:spPr>
        <a:xfrm>
          <a:off x="47625" y="4836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323</xdr:row>
      <xdr:rowOff>0</xdr:rowOff>
    </xdr:from>
    <xdr:to>
      <xdr:col>4</xdr:col>
      <xdr:colOff>0</xdr:colOff>
      <xdr:row>323</xdr:row>
      <xdr:rowOff>1588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0000000-0008-0000-1100-00004D000000}"/>
            </a:ext>
          </a:extLst>
        </xdr:cNvPr>
        <xdr:cNvCxnSpPr/>
      </xdr:nvCxnSpPr>
      <xdr:spPr>
        <a:xfrm>
          <a:off x="47625" y="4989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326</xdr:row>
      <xdr:rowOff>0</xdr:rowOff>
    </xdr:from>
    <xdr:to>
      <xdr:col>4</xdr:col>
      <xdr:colOff>0</xdr:colOff>
      <xdr:row>326</xdr:row>
      <xdr:rowOff>1588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00000000-0008-0000-1100-00004E000000}"/>
            </a:ext>
          </a:extLst>
        </xdr:cNvPr>
        <xdr:cNvCxnSpPr/>
      </xdr:nvCxnSpPr>
      <xdr:spPr>
        <a:xfrm>
          <a:off x="47625" y="5034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329</xdr:row>
      <xdr:rowOff>0</xdr:rowOff>
    </xdr:from>
    <xdr:to>
      <xdr:col>4</xdr:col>
      <xdr:colOff>0</xdr:colOff>
      <xdr:row>329</xdr:row>
      <xdr:rowOff>1588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00000000-0008-0000-1100-00004F000000}"/>
            </a:ext>
          </a:extLst>
        </xdr:cNvPr>
        <xdr:cNvCxnSpPr/>
      </xdr:nvCxnSpPr>
      <xdr:spPr>
        <a:xfrm>
          <a:off x="47625" y="50806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331</xdr:row>
      <xdr:rowOff>0</xdr:rowOff>
    </xdr:from>
    <xdr:to>
      <xdr:col>4</xdr:col>
      <xdr:colOff>0</xdr:colOff>
      <xdr:row>331</xdr:row>
      <xdr:rowOff>1588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00000000-0008-0000-1100-000050000000}"/>
            </a:ext>
          </a:extLst>
        </xdr:cNvPr>
        <xdr:cNvCxnSpPr/>
      </xdr:nvCxnSpPr>
      <xdr:spPr>
        <a:xfrm>
          <a:off x="47625" y="51111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335</xdr:row>
      <xdr:rowOff>0</xdr:rowOff>
    </xdr:from>
    <xdr:to>
      <xdr:col>4</xdr:col>
      <xdr:colOff>0</xdr:colOff>
      <xdr:row>335</xdr:row>
      <xdr:rowOff>1588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00000000-0008-0000-1100-000055000000}"/>
            </a:ext>
          </a:extLst>
        </xdr:cNvPr>
        <xdr:cNvCxnSpPr/>
      </xdr:nvCxnSpPr>
      <xdr:spPr>
        <a:xfrm>
          <a:off x="47625" y="5172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337</xdr:row>
      <xdr:rowOff>2071</xdr:rowOff>
    </xdr:from>
    <xdr:to>
      <xdr:col>3</xdr:col>
      <xdr:colOff>579782</xdr:colOff>
      <xdr:row>337</xdr:row>
      <xdr:rowOff>3659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CxnSpPr/>
      </xdr:nvCxnSpPr>
      <xdr:spPr>
        <a:xfrm>
          <a:off x="47625" y="52027621"/>
          <a:ext cx="1741832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343</xdr:row>
      <xdr:rowOff>0</xdr:rowOff>
    </xdr:from>
    <xdr:to>
      <xdr:col>4</xdr:col>
      <xdr:colOff>0</xdr:colOff>
      <xdr:row>343</xdr:row>
      <xdr:rowOff>1588</xdr:rowOff>
    </xdr:to>
    <xdr:cxnSp macro="">
      <xdr:nvCxnSpPr>
        <xdr:cNvPr id="120" name="직선 화살표 연결선 119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CxnSpPr/>
      </xdr:nvCxnSpPr>
      <xdr:spPr>
        <a:xfrm>
          <a:off x="47625" y="52939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346</xdr:row>
      <xdr:rowOff>0</xdr:rowOff>
    </xdr:from>
    <xdr:to>
      <xdr:col>4</xdr:col>
      <xdr:colOff>0</xdr:colOff>
      <xdr:row>346</xdr:row>
      <xdr:rowOff>1588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CxnSpPr/>
      </xdr:nvCxnSpPr>
      <xdr:spPr>
        <a:xfrm>
          <a:off x="47625" y="53397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351</xdr:row>
      <xdr:rowOff>0</xdr:rowOff>
    </xdr:from>
    <xdr:to>
      <xdr:col>4</xdr:col>
      <xdr:colOff>0</xdr:colOff>
      <xdr:row>351</xdr:row>
      <xdr:rowOff>1588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CxnSpPr/>
      </xdr:nvCxnSpPr>
      <xdr:spPr>
        <a:xfrm>
          <a:off x="47625" y="5415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353</xdr:row>
      <xdr:rowOff>0</xdr:rowOff>
    </xdr:from>
    <xdr:to>
      <xdr:col>4</xdr:col>
      <xdr:colOff>0</xdr:colOff>
      <xdr:row>353</xdr:row>
      <xdr:rowOff>1588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CxnSpPr/>
      </xdr:nvCxnSpPr>
      <xdr:spPr>
        <a:xfrm>
          <a:off x="47625" y="54463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360</xdr:row>
      <xdr:rowOff>0</xdr:rowOff>
    </xdr:from>
    <xdr:to>
      <xdr:col>4</xdr:col>
      <xdr:colOff>0</xdr:colOff>
      <xdr:row>360</xdr:row>
      <xdr:rowOff>1588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00000000-0008-0000-1100-00007C000000}"/>
            </a:ext>
          </a:extLst>
        </xdr:cNvPr>
        <xdr:cNvCxnSpPr/>
      </xdr:nvCxnSpPr>
      <xdr:spPr>
        <a:xfrm>
          <a:off x="47625" y="5553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363</xdr:row>
      <xdr:rowOff>0</xdr:rowOff>
    </xdr:from>
    <xdr:to>
      <xdr:col>4</xdr:col>
      <xdr:colOff>0</xdr:colOff>
      <xdr:row>363</xdr:row>
      <xdr:rowOff>1588</xdr:rowOff>
    </xdr:to>
    <xdr:cxnSp macro="">
      <xdr:nvCxnSpPr>
        <xdr:cNvPr id="125" name="직선 화살표 연결선 124">
          <a:extLst>
            <a:ext uri="{FF2B5EF4-FFF2-40B4-BE49-F238E27FC236}">
              <a16:creationId xmlns:a16="http://schemas.microsoft.com/office/drawing/2014/main" id="{00000000-0008-0000-1100-00007D000000}"/>
            </a:ext>
          </a:extLst>
        </xdr:cNvPr>
        <xdr:cNvCxnSpPr/>
      </xdr:nvCxnSpPr>
      <xdr:spPr>
        <a:xfrm>
          <a:off x="47625" y="5598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368</xdr:row>
      <xdr:rowOff>0</xdr:rowOff>
    </xdr:from>
    <xdr:to>
      <xdr:col>4</xdr:col>
      <xdr:colOff>0</xdr:colOff>
      <xdr:row>368</xdr:row>
      <xdr:rowOff>1588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00000000-0008-0000-1100-00007E000000}"/>
            </a:ext>
          </a:extLst>
        </xdr:cNvPr>
        <xdr:cNvCxnSpPr/>
      </xdr:nvCxnSpPr>
      <xdr:spPr>
        <a:xfrm>
          <a:off x="47625" y="56749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370</xdr:row>
      <xdr:rowOff>0</xdr:rowOff>
    </xdr:from>
    <xdr:to>
      <xdr:col>4</xdr:col>
      <xdr:colOff>0</xdr:colOff>
      <xdr:row>370</xdr:row>
      <xdr:rowOff>1588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1100-00007F000000}"/>
            </a:ext>
          </a:extLst>
        </xdr:cNvPr>
        <xdr:cNvCxnSpPr/>
      </xdr:nvCxnSpPr>
      <xdr:spPr>
        <a:xfrm>
          <a:off x="47625" y="5705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376</xdr:row>
      <xdr:rowOff>0</xdr:rowOff>
    </xdr:from>
    <xdr:to>
      <xdr:col>4</xdr:col>
      <xdr:colOff>0</xdr:colOff>
      <xdr:row>376</xdr:row>
      <xdr:rowOff>1588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1100-000080000000}"/>
            </a:ext>
          </a:extLst>
        </xdr:cNvPr>
        <xdr:cNvCxnSpPr/>
      </xdr:nvCxnSpPr>
      <xdr:spPr>
        <a:xfrm>
          <a:off x="47625" y="5796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379</xdr:row>
      <xdr:rowOff>0</xdr:rowOff>
    </xdr:from>
    <xdr:to>
      <xdr:col>4</xdr:col>
      <xdr:colOff>0</xdr:colOff>
      <xdr:row>379</xdr:row>
      <xdr:rowOff>1588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00000000-0008-0000-1100-000081000000}"/>
            </a:ext>
          </a:extLst>
        </xdr:cNvPr>
        <xdr:cNvCxnSpPr/>
      </xdr:nvCxnSpPr>
      <xdr:spPr>
        <a:xfrm>
          <a:off x="47625" y="58426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382</xdr:row>
      <xdr:rowOff>0</xdr:rowOff>
    </xdr:from>
    <xdr:to>
      <xdr:col>4</xdr:col>
      <xdr:colOff>0</xdr:colOff>
      <xdr:row>382</xdr:row>
      <xdr:rowOff>1588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00000000-0008-0000-1100-000082000000}"/>
            </a:ext>
          </a:extLst>
        </xdr:cNvPr>
        <xdr:cNvCxnSpPr/>
      </xdr:nvCxnSpPr>
      <xdr:spPr>
        <a:xfrm>
          <a:off x="47625" y="5888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384</xdr:row>
      <xdr:rowOff>0</xdr:rowOff>
    </xdr:from>
    <xdr:to>
      <xdr:col>4</xdr:col>
      <xdr:colOff>0</xdr:colOff>
      <xdr:row>384</xdr:row>
      <xdr:rowOff>1588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1100-000083000000}"/>
            </a:ext>
          </a:extLst>
        </xdr:cNvPr>
        <xdr:cNvCxnSpPr/>
      </xdr:nvCxnSpPr>
      <xdr:spPr>
        <a:xfrm>
          <a:off x="47625" y="5918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388</xdr:row>
      <xdr:rowOff>0</xdr:rowOff>
    </xdr:from>
    <xdr:to>
      <xdr:col>4</xdr:col>
      <xdr:colOff>0</xdr:colOff>
      <xdr:row>388</xdr:row>
      <xdr:rowOff>1588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00000000-0008-0000-1100-000084000000}"/>
            </a:ext>
          </a:extLst>
        </xdr:cNvPr>
        <xdr:cNvCxnSpPr/>
      </xdr:nvCxnSpPr>
      <xdr:spPr>
        <a:xfrm>
          <a:off x="47625" y="5979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410</xdr:row>
      <xdr:rowOff>0</xdr:rowOff>
    </xdr:from>
    <xdr:to>
      <xdr:col>4</xdr:col>
      <xdr:colOff>0</xdr:colOff>
      <xdr:row>410</xdr:row>
      <xdr:rowOff>1588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00000000-0008-0000-1100-000085000000}"/>
            </a:ext>
          </a:extLst>
        </xdr:cNvPr>
        <xdr:cNvCxnSpPr/>
      </xdr:nvCxnSpPr>
      <xdr:spPr>
        <a:xfrm>
          <a:off x="47625" y="63226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413</xdr:row>
      <xdr:rowOff>0</xdr:rowOff>
    </xdr:from>
    <xdr:to>
      <xdr:col>4</xdr:col>
      <xdr:colOff>0</xdr:colOff>
      <xdr:row>413</xdr:row>
      <xdr:rowOff>1588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00000000-0008-0000-1100-000086000000}"/>
            </a:ext>
          </a:extLst>
        </xdr:cNvPr>
        <xdr:cNvCxnSpPr/>
      </xdr:nvCxnSpPr>
      <xdr:spPr>
        <a:xfrm>
          <a:off x="47625" y="63684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418</xdr:row>
      <xdr:rowOff>0</xdr:rowOff>
    </xdr:from>
    <xdr:to>
      <xdr:col>4</xdr:col>
      <xdr:colOff>0</xdr:colOff>
      <xdr:row>418</xdr:row>
      <xdr:rowOff>1588</xdr:rowOff>
    </xdr:to>
    <xdr:cxnSp macro="">
      <xdr:nvCxnSpPr>
        <xdr:cNvPr id="135" name="직선 화살표 연결선 134">
          <a:extLst>
            <a:ext uri="{FF2B5EF4-FFF2-40B4-BE49-F238E27FC236}">
              <a16:creationId xmlns:a16="http://schemas.microsoft.com/office/drawing/2014/main" id="{00000000-0008-0000-1100-000087000000}"/>
            </a:ext>
          </a:extLst>
        </xdr:cNvPr>
        <xdr:cNvCxnSpPr/>
      </xdr:nvCxnSpPr>
      <xdr:spPr>
        <a:xfrm>
          <a:off x="47625" y="64446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421</xdr:row>
      <xdr:rowOff>0</xdr:rowOff>
    </xdr:from>
    <xdr:to>
      <xdr:col>4</xdr:col>
      <xdr:colOff>0</xdr:colOff>
      <xdr:row>421</xdr:row>
      <xdr:rowOff>1588</xdr:rowOff>
    </xdr:to>
    <xdr:cxnSp macro="">
      <xdr:nvCxnSpPr>
        <xdr:cNvPr id="136" name="직선 화살표 연결선 135">
          <a:extLst>
            <a:ext uri="{FF2B5EF4-FFF2-40B4-BE49-F238E27FC236}">
              <a16:creationId xmlns:a16="http://schemas.microsoft.com/office/drawing/2014/main" id="{00000000-0008-0000-1100-000088000000}"/>
            </a:ext>
          </a:extLst>
        </xdr:cNvPr>
        <xdr:cNvCxnSpPr/>
      </xdr:nvCxnSpPr>
      <xdr:spPr>
        <a:xfrm>
          <a:off x="47625" y="64903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426</xdr:row>
      <xdr:rowOff>0</xdr:rowOff>
    </xdr:from>
    <xdr:to>
      <xdr:col>4</xdr:col>
      <xdr:colOff>0</xdr:colOff>
      <xdr:row>426</xdr:row>
      <xdr:rowOff>1588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00000000-0008-0000-1100-000089000000}"/>
            </a:ext>
          </a:extLst>
        </xdr:cNvPr>
        <xdr:cNvCxnSpPr/>
      </xdr:nvCxnSpPr>
      <xdr:spPr>
        <a:xfrm>
          <a:off x="47625" y="65665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429</xdr:row>
      <xdr:rowOff>0</xdr:rowOff>
    </xdr:from>
    <xdr:to>
      <xdr:col>4</xdr:col>
      <xdr:colOff>0</xdr:colOff>
      <xdr:row>429</xdr:row>
      <xdr:rowOff>1588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00000000-0008-0000-1100-00008A000000}"/>
            </a:ext>
          </a:extLst>
        </xdr:cNvPr>
        <xdr:cNvCxnSpPr/>
      </xdr:nvCxnSpPr>
      <xdr:spPr>
        <a:xfrm>
          <a:off x="47625" y="66122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00000000-0008-0000-1100-00008B000000}"/>
            </a:ext>
          </a:extLst>
        </xdr:cNvPr>
        <xdr:cNvCxnSpPr/>
      </xdr:nvCxnSpPr>
      <xdr:spPr>
        <a:xfrm>
          <a:off x="47625" y="6848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447</xdr:row>
      <xdr:rowOff>0</xdr:rowOff>
    </xdr:from>
    <xdr:to>
      <xdr:col>4</xdr:col>
      <xdr:colOff>0</xdr:colOff>
      <xdr:row>447</xdr:row>
      <xdr:rowOff>1588</xdr:rowOff>
    </xdr:to>
    <xdr:cxnSp macro="">
      <xdr:nvCxnSpPr>
        <xdr:cNvPr id="140" name="직선 화살표 연결선 139">
          <a:extLst>
            <a:ext uri="{FF2B5EF4-FFF2-40B4-BE49-F238E27FC236}">
              <a16:creationId xmlns:a16="http://schemas.microsoft.com/office/drawing/2014/main" id="{00000000-0008-0000-1100-00008C000000}"/>
            </a:ext>
          </a:extLst>
        </xdr:cNvPr>
        <xdr:cNvCxnSpPr/>
      </xdr:nvCxnSpPr>
      <xdr:spPr>
        <a:xfrm>
          <a:off x="47625" y="6894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463</xdr:row>
      <xdr:rowOff>0</xdr:rowOff>
    </xdr:from>
    <xdr:to>
      <xdr:col>4</xdr:col>
      <xdr:colOff>0</xdr:colOff>
      <xdr:row>463</xdr:row>
      <xdr:rowOff>1588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00000000-0008-0000-1100-00008D000000}"/>
            </a:ext>
          </a:extLst>
        </xdr:cNvPr>
        <xdr:cNvCxnSpPr/>
      </xdr:nvCxnSpPr>
      <xdr:spPr>
        <a:xfrm>
          <a:off x="47625" y="71380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466</xdr:row>
      <xdr:rowOff>0</xdr:rowOff>
    </xdr:from>
    <xdr:to>
      <xdr:col>4</xdr:col>
      <xdr:colOff>0</xdr:colOff>
      <xdr:row>466</xdr:row>
      <xdr:rowOff>1588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00000000-0008-0000-1100-00008E000000}"/>
            </a:ext>
          </a:extLst>
        </xdr:cNvPr>
        <xdr:cNvCxnSpPr/>
      </xdr:nvCxnSpPr>
      <xdr:spPr>
        <a:xfrm>
          <a:off x="47625" y="71837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471</xdr:row>
      <xdr:rowOff>0</xdr:rowOff>
    </xdr:from>
    <xdr:to>
      <xdr:col>4</xdr:col>
      <xdr:colOff>0</xdr:colOff>
      <xdr:row>471</xdr:row>
      <xdr:rowOff>1588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00000000-0008-0000-1100-00008F000000}"/>
            </a:ext>
          </a:extLst>
        </xdr:cNvPr>
        <xdr:cNvCxnSpPr/>
      </xdr:nvCxnSpPr>
      <xdr:spPr>
        <a:xfrm>
          <a:off x="47625" y="72599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474</xdr:row>
      <xdr:rowOff>0</xdr:rowOff>
    </xdr:from>
    <xdr:to>
      <xdr:col>4</xdr:col>
      <xdr:colOff>0</xdr:colOff>
      <xdr:row>474</xdr:row>
      <xdr:rowOff>1588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00000000-0008-0000-1100-000090000000}"/>
            </a:ext>
          </a:extLst>
        </xdr:cNvPr>
        <xdr:cNvCxnSpPr/>
      </xdr:nvCxnSpPr>
      <xdr:spPr>
        <a:xfrm>
          <a:off x="47625" y="73056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479</xdr:row>
      <xdr:rowOff>0</xdr:rowOff>
    </xdr:from>
    <xdr:to>
      <xdr:col>4</xdr:col>
      <xdr:colOff>0</xdr:colOff>
      <xdr:row>479</xdr:row>
      <xdr:rowOff>1588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00000000-0008-0000-1100-000091000000}"/>
            </a:ext>
          </a:extLst>
        </xdr:cNvPr>
        <xdr:cNvCxnSpPr/>
      </xdr:nvCxnSpPr>
      <xdr:spPr>
        <a:xfrm>
          <a:off x="47625" y="7381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482</xdr:row>
      <xdr:rowOff>0</xdr:rowOff>
    </xdr:from>
    <xdr:to>
      <xdr:col>4</xdr:col>
      <xdr:colOff>0</xdr:colOff>
      <xdr:row>482</xdr:row>
      <xdr:rowOff>1588</xdr:rowOff>
    </xdr:to>
    <xdr:cxnSp macro="">
      <xdr:nvCxnSpPr>
        <xdr:cNvPr id="146" name="직선 화살표 연결선 145">
          <a:extLst>
            <a:ext uri="{FF2B5EF4-FFF2-40B4-BE49-F238E27FC236}">
              <a16:creationId xmlns:a16="http://schemas.microsoft.com/office/drawing/2014/main" id="{00000000-0008-0000-1100-000092000000}"/>
            </a:ext>
          </a:extLst>
        </xdr:cNvPr>
        <xdr:cNvCxnSpPr/>
      </xdr:nvCxnSpPr>
      <xdr:spPr>
        <a:xfrm>
          <a:off x="47625" y="74275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487</xdr:row>
      <xdr:rowOff>0</xdr:rowOff>
    </xdr:from>
    <xdr:to>
      <xdr:col>4</xdr:col>
      <xdr:colOff>0</xdr:colOff>
      <xdr:row>487</xdr:row>
      <xdr:rowOff>1588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00000000-0008-0000-1100-000093000000}"/>
            </a:ext>
          </a:extLst>
        </xdr:cNvPr>
        <xdr:cNvCxnSpPr/>
      </xdr:nvCxnSpPr>
      <xdr:spPr>
        <a:xfrm>
          <a:off x="47625" y="7503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490</xdr:row>
      <xdr:rowOff>0</xdr:rowOff>
    </xdr:from>
    <xdr:to>
      <xdr:col>4</xdr:col>
      <xdr:colOff>0</xdr:colOff>
      <xdr:row>490</xdr:row>
      <xdr:rowOff>1588</xdr:rowOff>
    </xdr:to>
    <xdr:cxnSp macro="">
      <xdr:nvCxnSpPr>
        <xdr:cNvPr id="148" name="직선 화살표 연결선 147">
          <a:extLst>
            <a:ext uri="{FF2B5EF4-FFF2-40B4-BE49-F238E27FC236}">
              <a16:creationId xmlns:a16="http://schemas.microsoft.com/office/drawing/2014/main" id="{00000000-0008-0000-1100-000094000000}"/>
            </a:ext>
          </a:extLst>
        </xdr:cNvPr>
        <xdr:cNvCxnSpPr/>
      </xdr:nvCxnSpPr>
      <xdr:spPr>
        <a:xfrm>
          <a:off x="47625" y="75495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452</xdr:row>
      <xdr:rowOff>0</xdr:rowOff>
    </xdr:from>
    <xdr:to>
      <xdr:col>4</xdr:col>
      <xdr:colOff>0</xdr:colOff>
      <xdr:row>452</xdr:row>
      <xdr:rowOff>1588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00000000-0008-0000-1100-000095000000}"/>
            </a:ext>
          </a:extLst>
        </xdr:cNvPr>
        <xdr:cNvCxnSpPr/>
      </xdr:nvCxnSpPr>
      <xdr:spPr>
        <a:xfrm>
          <a:off x="47625" y="69703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455</xdr:row>
      <xdr:rowOff>0</xdr:rowOff>
    </xdr:from>
    <xdr:to>
      <xdr:col>4</xdr:col>
      <xdr:colOff>0</xdr:colOff>
      <xdr:row>455</xdr:row>
      <xdr:rowOff>1588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00000000-0008-0000-1100-000096000000}"/>
            </a:ext>
          </a:extLst>
        </xdr:cNvPr>
        <xdr:cNvCxnSpPr/>
      </xdr:nvCxnSpPr>
      <xdr:spPr>
        <a:xfrm>
          <a:off x="47625" y="70161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458</xdr:row>
      <xdr:rowOff>0</xdr:rowOff>
    </xdr:from>
    <xdr:to>
      <xdr:col>4</xdr:col>
      <xdr:colOff>0</xdr:colOff>
      <xdr:row>458</xdr:row>
      <xdr:rowOff>1588</xdr:rowOff>
    </xdr:to>
    <xdr:cxnSp macro="">
      <xdr:nvCxnSpPr>
        <xdr:cNvPr id="151" name="직선 화살표 연결선 150">
          <a:extLst>
            <a:ext uri="{FF2B5EF4-FFF2-40B4-BE49-F238E27FC236}">
              <a16:creationId xmlns:a16="http://schemas.microsoft.com/office/drawing/2014/main" id="{00000000-0008-0000-1100-000097000000}"/>
            </a:ext>
          </a:extLst>
        </xdr:cNvPr>
        <xdr:cNvCxnSpPr/>
      </xdr:nvCxnSpPr>
      <xdr:spPr>
        <a:xfrm>
          <a:off x="47625" y="7061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460</xdr:row>
      <xdr:rowOff>0</xdr:rowOff>
    </xdr:from>
    <xdr:to>
      <xdr:col>4</xdr:col>
      <xdr:colOff>0</xdr:colOff>
      <xdr:row>460</xdr:row>
      <xdr:rowOff>1588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00000000-0008-0000-1100-000098000000}"/>
            </a:ext>
          </a:extLst>
        </xdr:cNvPr>
        <xdr:cNvCxnSpPr/>
      </xdr:nvCxnSpPr>
      <xdr:spPr>
        <a:xfrm>
          <a:off x="47625" y="7092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CxnSpPr/>
      </xdr:nvCxnSpPr>
      <xdr:spPr>
        <a:xfrm>
          <a:off x="47625" y="382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4</xdr:col>
      <xdr:colOff>0</xdr:colOff>
      <xdr:row>53</xdr:row>
      <xdr:rowOff>1588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75</xdr:row>
      <xdr:rowOff>0</xdr:rowOff>
    </xdr:from>
    <xdr:to>
      <xdr:col>4</xdr:col>
      <xdr:colOff>0</xdr:colOff>
      <xdr:row>75</xdr:row>
      <xdr:rowOff>1588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0</xdr:rowOff>
    </xdr:from>
    <xdr:to>
      <xdr:col>4</xdr:col>
      <xdr:colOff>0</xdr:colOff>
      <xdr:row>77</xdr:row>
      <xdr:rowOff>1588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</xdr:row>
      <xdr:rowOff>0</xdr:rowOff>
    </xdr:from>
    <xdr:to>
      <xdr:col>4</xdr:col>
      <xdr:colOff>0</xdr:colOff>
      <xdr:row>58</xdr:row>
      <xdr:rowOff>1588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0</xdr:rowOff>
    </xdr:from>
    <xdr:to>
      <xdr:col>4</xdr:col>
      <xdr:colOff>0</xdr:colOff>
      <xdr:row>60</xdr:row>
      <xdr:rowOff>1588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1200-000039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217</xdr:row>
      <xdr:rowOff>0</xdr:rowOff>
    </xdr:from>
    <xdr:to>
      <xdr:col>4</xdr:col>
      <xdr:colOff>0</xdr:colOff>
      <xdr:row>217</xdr:row>
      <xdr:rowOff>1588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00000000-0008-0000-1200-00003B000000}"/>
            </a:ext>
          </a:extLst>
        </xdr:cNvPr>
        <xdr:cNvCxnSpPr/>
      </xdr:nvCxnSpPr>
      <xdr:spPr>
        <a:xfrm>
          <a:off x="47625" y="695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4</xdr:col>
      <xdr:colOff>0</xdr:colOff>
      <xdr:row>81</xdr:row>
      <xdr:rowOff>1588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CxnSpPr/>
      </xdr:nvCxnSpPr>
      <xdr:spPr>
        <a:xfrm>
          <a:off x="47625" y="236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1588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00000000-0008-0000-1200-00004B000000}"/>
            </a:ext>
          </a:extLst>
        </xdr:cNvPr>
        <xdr:cNvCxnSpPr/>
      </xdr:nvCxnSpPr>
      <xdr:spPr>
        <a:xfrm>
          <a:off x="47625" y="2409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0</xdr:rowOff>
    </xdr:from>
    <xdr:to>
      <xdr:col>4</xdr:col>
      <xdr:colOff>0</xdr:colOff>
      <xdr:row>87</xdr:row>
      <xdr:rowOff>1588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00000000-0008-0000-1200-00004C000000}"/>
            </a:ext>
          </a:extLst>
        </xdr:cNvPr>
        <xdr:cNvCxnSpPr/>
      </xdr:nvCxnSpPr>
      <xdr:spPr>
        <a:xfrm>
          <a:off x="47625" y="862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CxnSpPr/>
      </xdr:nvCxnSpPr>
      <xdr:spPr>
        <a:xfrm>
          <a:off x="47625" y="802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96</xdr:row>
      <xdr:rowOff>0</xdr:rowOff>
    </xdr:from>
    <xdr:to>
      <xdr:col>4</xdr:col>
      <xdr:colOff>0</xdr:colOff>
      <xdr:row>96</xdr:row>
      <xdr:rowOff>1588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00000000-0008-0000-1200-00004E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</xdr:row>
      <xdr:rowOff>0</xdr:rowOff>
    </xdr:from>
    <xdr:to>
      <xdr:col>4</xdr:col>
      <xdr:colOff>0</xdr:colOff>
      <xdr:row>98</xdr:row>
      <xdr:rowOff>1588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CxnSpPr/>
      </xdr:nvCxnSpPr>
      <xdr:spPr>
        <a:xfrm>
          <a:off x="47625" y="3371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220</xdr:row>
      <xdr:rowOff>0</xdr:rowOff>
    </xdr:from>
    <xdr:to>
      <xdr:col>4</xdr:col>
      <xdr:colOff>0</xdr:colOff>
      <xdr:row>220</xdr:row>
      <xdr:rowOff>1588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CxnSpPr/>
      </xdr:nvCxnSpPr>
      <xdr:spPr>
        <a:xfrm>
          <a:off x="47625" y="140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228</xdr:row>
      <xdr:rowOff>0</xdr:rowOff>
    </xdr:from>
    <xdr:to>
      <xdr:col>4</xdr:col>
      <xdr:colOff>0</xdr:colOff>
      <xdr:row>228</xdr:row>
      <xdr:rowOff>1588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CxnSpPr/>
      </xdr:nvCxnSpPr>
      <xdr:spPr>
        <a:xfrm>
          <a:off x="47625" y="140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237</xdr:row>
      <xdr:rowOff>0</xdr:rowOff>
    </xdr:from>
    <xdr:to>
      <xdr:col>4</xdr:col>
      <xdr:colOff>0</xdr:colOff>
      <xdr:row>237</xdr:row>
      <xdr:rowOff>1588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CxnSpPr/>
      </xdr:nvCxnSpPr>
      <xdr:spPr>
        <a:xfrm>
          <a:off x="47625" y="1602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246</xdr:row>
      <xdr:rowOff>0</xdr:rowOff>
    </xdr:from>
    <xdr:to>
      <xdr:col>4</xdr:col>
      <xdr:colOff>0</xdr:colOff>
      <xdr:row>246</xdr:row>
      <xdr:rowOff>1588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CxnSpPr/>
      </xdr:nvCxnSpPr>
      <xdr:spPr>
        <a:xfrm>
          <a:off x="47625" y="2546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CxnSpPr/>
      </xdr:nvCxnSpPr>
      <xdr:spPr>
        <a:xfrm>
          <a:off x="47625" y="771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</xdr:row>
      <xdr:rowOff>0</xdr:rowOff>
    </xdr:from>
    <xdr:to>
      <xdr:col>4</xdr:col>
      <xdr:colOff>0</xdr:colOff>
      <xdr:row>112</xdr:row>
      <xdr:rowOff>1588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CxnSpPr/>
      </xdr:nvCxnSpPr>
      <xdr:spPr>
        <a:xfrm>
          <a:off x="47625" y="817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</xdr:row>
      <xdr:rowOff>0</xdr:rowOff>
    </xdr:from>
    <xdr:to>
      <xdr:col>4</xdr:col>
      <xdr:colOff>0</xdr:colOff>
      <xdr:row>115</xdr:row>
      <xdr:rowOff>1588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CxnSpPr/>
      </xdr:nvCxnSpPr>
      <xdr:spPr>
        <a:xfrm>
          <a:off x="47625" y="862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CxnSpPr/>
      </xdr:nvCxnSpPr>
      <xdr:spPr>
        <a:xfrm>
          <a:off x="47625" y="923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CxnSpPr/>
      </xdr:nvCxnSpPr>
      <xdr:spPr>
        <a:xfrm>
          <a:off x="47625" y="68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CxnSpPr/>
      </xdr:nvCxnSpPr>
      <xdr:spPr>
        <a:xfrm>
          <a:off x="47625" y="710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132</xdr:row>
      <xdr:rowOff>0</xdr:rowOff>
    </xdr:from>
    <xdr:to>
      <xdr:col>4</xdr:col>
      <xdr:colOff>0</xdr:colOff>
      <xdr:row>132</xdr:row>
      <xdr:rowOff>1588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CxnSpPr/>
      </xdr:nvCxnSpPr>
      <xdr:spPr>
        <a:xfrm>
          <a:off x="47625" y="1442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134</xdr:row>
      <xdr:rowOff>0</xdr:rowOff>
    </xdr:from>
    <xdr:to>
      <xdr:col>4</xdr:col>
      <xdr:colOff>0</xdr:colOff>
      <xdr:row>134</xdr:row>
      <xdr:rowOff>1588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CxnSpPr/>
      </xdr:nvCxnSpPr>
      <xdr:spPr>
        <a:xfrm>
          <a:off x="47625" y="147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139</xdr:row>
      <xdr:rowOff>0</xdr:rowOff>
    </xdr:from>
    <xdr:to>
      <xdr:col>4</xdr:col>
      <xdr:colOff>0</xdr:colOff>
      <xdr:row>139</xdr:row>
      <xdr:rowOff>1588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CxnSpPr/>
      </xdr:nvCxnSpPr>
      <xdr:spPr>
        <a:xfrm>
          <a:off x="47625" y="1548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CxnSpPr/>
      </xdr:nvCxnSpPr>
      <xdr:spPr>
        <a:xfrm>
          <a:off x="47625" y="1579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</xdr:row>
      <xdr:rowOff>0</xdr:rowOff>
    </xdr:from>
    <xdr:to>
      <xdr:col>4</xdr:col>
      <xdr:colOff>0</xdr:colOff>
      <xdr:row>146</xdr:row>
      <xdr:rowOff>1588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CxnSpPr/>
      </xdr:nvCxnSpPr>
      <xdr:spPr>
        <a:xfrm>
          <a:off x="47625" y="1655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</xdr:row>
      <xdr:rowOff>0</xdr:rowOff>
    </xdr:from>
    <xdr:to>
      <xdr:col>4</xdr:col>
      <xdr:colOff>0</xdr:colOff>
      <xdr:row>148</xdr:row>
      <xdr:rowOff>1588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CxnSpPr/>
      </xdr:nvCxnSpPr>
      <xdr:spPr>
        <a:xfrm>
          <a:off x="47625" y="1685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</xdr:row>
      <xdr:rowOff>0</xdr:rowOff>
    </xdr:from>
    <xdr:to>
      <xdr:col>4</xdr:col>
      <xdr:colOff>0</xdr:colOff>
      <xdr:row>153</xdr:row>
      <xdr:rowOff>1588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CxnSpPr/>
      </xdr:nvCxnSpPr>
      <xdr:spPr>
        <a:xfrm>
          <a:off x="47625" y="1762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</xdr:row>
      <xdr:rowOff>0</xdr:rowOff>
    </xdr:from>
    <xdr:to>
      <xdr:col>4</xdr:col>
      <xdr:colOff>0</xdr:colOff>
      <xdr:row>155</xdr:row>
      <xdr:rowOff>1588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CxnSpPr/>
      </xdr:nvCxnSpPr>
      <xdr:spPr>
        <a:xfrm>
          <a:off x="47625" y="1792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</xdr:row>
      <xdr:rowOff>0</xdr:rowOff>
    </xdr:from>
    <xdr:to>
      <xdr:col>4</xdr:col>
      <xdr:colOff>0</xdr:colOff>
      <xdr:row>160</xdr:row>
      <xdr:rowOff>1588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CxnSpPr/>
      </xdr:nvCxnSpPr>
      <xdr:spPr>
        <a:xfrm>
          <a:off x="47625" y="1868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162</xdr:row>
      <xdr:rowOff>0</xdr:rowOff>
    </xdr:from>
    <xdr:to>
      <xdr:col>4</xdr:col>
      <xdr:colOff>0</xdr:colOff>
      <xdr:row>162</xdr:row>
      <xdr:rowOff>1588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CxnSpPr/>
      </xdr:nvCxnSpPr>
      <xdr:spPr>
        <a:xfrm>
          <a:off x="47625" y="1899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167</xdr:row>
      <xdr:rowOff>0</xdr:rowOff>
    </xdr:from>
    <xdr:to>
      <xdr:col>4</xdr:col>
      <xdr:colOff>0</xdr:colOff>
      <xdr:row>167</xdr:row>
      <xdr:rowOff>1588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CxnSpPr/>
      </xdr:nvCxnSpPr>
      <xdr:spPr>
        <a:xfrm>
          <a:off x="47625" y="1975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4</xdr:col>
      <xdr:colOff>0</xdr:colOff>
      <xdr:row>169</xdr:row>
      <xdr:rowOff>1588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CxnSpPr/>
      </xdr:nvCxnSpPr>
      <xdr:spPr>
        <a:xfrm>
          <a:off x="47625" y="2005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174</xdr:row>
      <xdr:rowOff>0</xdr:rowOff>
    </xdr:from>
    <xdr:to>
      <xdr:col>4</xdr:col>
      <xdr:colOff>0</xdr:colOff>
      <xdr:row>174</xdr:row>
      <xdr:rowOff>1588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CxnSpPr/>
      </xdr:nvCxnSpPr>
      <xdr:spPr>
        <a:xfrm>
          <a:off x="47625" y="2082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CxnSpPr/>
      </xdr:nvCxnSpPr>
      <xdr:spPr>
        <a:xfrm>
          <a:off x="47625" y="2112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</xdr:row>
      <xdr:rowOff>0</xdr:rowOff>
    </xdr:from>
    <xdr:to>
      <xdr:col>4</xdr:col>
      <xdr:colOff>0</xdr:colOff>
      <xdr:row>188</xdr:row>
      <xdr:rowOff>1588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CxnSpPr/>
      </xdr:nvCxnSpPr>
      <xdr:spPr>
        <a:xfrm>
          <a:off x="47625" y="2188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190</xdr:row>
      <xdr:rowOff>0</xdr:rowOff>
    </xdr:from>
    <xdr:to>
      <xdr:col>4</xdr:col>
      <xdr:colOff>0</xdr:colOff>
      <xdr:row>190</xdr:row>
      <xdr:rowOff>1588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CxnSpPr/>
      </xdr:nvCxnSpPr>
      <xdr:spPr>
        <a:xfrm>
          <a:off x="47625" y="2219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195</xdr:row>
      <xdr:rowOff>0</xdr:rowOff>
    </xdr:from>
    <xdr:to>
      <xdr:col>4</xdr:col>
      <xdr:colOff>0</xdr:colOff>
      <xdr:row>195</xdr:row>
      <xdr:rowOff>1588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CxnSpPr/>
      </xdr:nvCxnSpPr>
      <xdr:spPr>
        <a:xfrm>
          <a:off x="47625" y="2295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197</xdr:row>
      <xdr:rowOff>0</xdr:rowOff>
    </xdr:from>
    <xdr:to>
      <xdr:col>4</xdr:col>
      <xdr:colOff>0</xdr:colOff>
      <xdr:row>197</xdr:row>
      <xdr:rowOff>1588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1200-000036000000}"/>
            </a:ext>
          </a:extLst>
        </xdr:cNvPr>
        <xdr:cNvCxnSpPr/>
      </xdr:nvCxnSpPr>
      <xdr:spPr>
        <a:xfrm>
          <a:off x="47625" y="2326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202</xdr:row>
      <xdr:rowOff>0</xdr:rowOff>
    </xdr:from>
    <xdr:to>
      <xdr:col>4</xdr:col>
      <xdr:colOff>0</xdr:colOff>
      <xdr:row>202</xdr:row>
      <xdr:rowOff>1588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00000000-0008-0000-1200-000037000000}"/>
            </a:ext>
          </a:extLst>
        </xdr:cNvPr>
        <xdr:cNvCxnSpPr/>
      </xdr:nvCxnSpPr>
      <xdr:spPr>
        <a:xfrm>
          <a:off x="47625" y="2402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204</xdr:row>
      <xdr:rowOff>0</xdr:rowOff>
    </xdr:from>
    <xdr:to>
      <xdr:col>4</xdr:col>
      <xdr:colOff>0</xdr:colOff>
      <xdr:row>204</xdr:row>
      <xdr:rowOff>1588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00000000-0008-0000-1200-00003A000000}"/>
            </a:ext>
          </a:extLst>
        </xdr:cNvPr>
        <xdr:cNvCxnSpPr/>
      </xdr:nvCxnSpPr>
      <xdr:spPr>
        <a:xfrm>
          <a:off x="47625" y="2432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231</xdr:row>
      <xdr:rowOff>149081</xdr:rowOff>
    </xdr:from>
    <xdr:to>
      <xdr:col>3</xdr:col>
      <xdr:colOff>579782</xdr:colOff>
      <xdr:row>232</xdr:row>
      <xdr:rowOff>1582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00000000-0008-0000-1200-00003E000000}"/>
            </a:ext>
          </a:extLst>
        </xdr:cNvPr>
        <xdr:cNvCxnSpPr/>
      </xdr:nvCxnSpPr>
      <xdr:spPr>
        <a:xfrm>
          <a:off x="49696" y="29196190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6211</xdr:colOff>
      <xdr:row>241</xdr:row>
      <xdr:rowOff>1657</xdr:rowOff>
    </xdr:from>
    <xdr:to>
      <xdr:col>4</xdr:col>
      <xdr:colOff>6211</xdr:colOff>
      <xdr:row>241</xdr:row>
      <xdr:rowOff>3245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1200-00003F000000}"/>
            </a:ext>
          </a:extLst>
        </xdr:cNvPr>
        <xdr:cNvCxnSpPr/>
      </xdr:nvCxnSpPr>
      <xdr:spPr>
        <a:xfrm>
          <a:off x="55907" y="30390548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</xdr:colOff>
      <xdr:row>249</xdr:row>
      <xdr:rowOff>145774</xdr:rowOff>
    </xdr:from>
    <xdr:to>
      <xdr:col>4</xdr:col>
      <xdr:colOff>9524</xdr:colOff>
      <xdr:row>249</xdr:row>
      <xdr:rowOff>147362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0000000-0008-0000-1200-000040000000}"/>
            </a:ext>
          </a:extLst>
        </xdr:cNvPr>
        <xdr:cNvCxnSpPr/>
      </xdr:nvCxnSpPr>
      <xdr:spPr>
        <a:xfrm>
          <a:off x="59220" y="31727361"/>
          <a:ext cx="1739347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18</xdr:row>
      <xdr:rowOff>104775</xdr:rowOff>
    </xdr:from>
    <xdr:to>
      <xdr:col>6</xdr:col>
      <xdr:colOff>561975</xdr:colOff>
      <xdr:row>40</xdr:row>
      <xdr:rowOff>67924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1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2771775"/>
          <a:ext cx="4419600" cy="331594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5</xdr:col>
      <xdr:colOff>1344967</xdr:colOff>
      <xdr:row>21</xdr:row>
      <xdr:rowOff>87133</xdr:rowOff>
    </xdr:from>
    <xdr:to>
      <xdr:col>5</xdr:col>
      <xdr:colOff>3453292</xdr:colOff>
      <xdr:row>25</xdr:row>
      <xdr:rowOff>98039</xdr:rowOff>
    </xdr:to>
    <xdr:sp macro="" textlink="">
      <xdr:nvSpPr>
        <xdr:cNvPr id="8" name="아래쪽 화살표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 rot="17866946">
          <a:off x="3927202" y="2467423"/>
          <a:ext cx="620506" cy="2108325"/>
        </a:xfrm>
        <a:prstGeom prst="downArrow">
          <a:avLst>
            <a:gd name="adj1" fmla="val 50000"/>
            <a:gd name="adj2" fmla="val 46241"/>
          </a:avLst>
        </a:prstGeom>
        <a:solidFill>
          <a:srgbClr val="FFFF00">
            <a:alpha val="76000"/>
          </a:srgb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ko-KR" altLang="en-US" sz="1400" b="1">
              <a:solidFill>
                <a:schemeClr val="tx1"/>
              </a:solidFill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a:rPr>
            <a:t>공정진행방향</a:t>
          </a:r>
        </a:p>
      </xdr:txBody>
    </xdr:sp>
    <xdr:clientData/>
  </xdr:twoCellAnchor>
  <xdr:twoCellAnchor editAs="oneCell">
    <xdr:from>
      <xdr:col>1</xdr:col>
      <xdr:colOff>349930</xdr:colOff>
      <xdr:row>38</xdr:row>
      <xdr:rowOff>38099</xdr:rowOff>
    </xdr:from>
    <xdr:to>
      <xdr:col>5</xdr:col>
      <xdr:colOff>869327</xdr:colOff>
      <xdr:row>47</xdr:row>
      <xdr:rowOff>47624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555" y="6057899"/>
          <a:ext cx="2310097" cy="1381125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29</xdr:row>
      <xdr:rowOff>114300</xdr:rowOff>
    </xdr:from>
    <xdr:to>
      <xdr:col>5</xdr:col>
      <xdr:colOff>2247900</xdr:colOff>
      <xdr:row>46</xdr:row>
      <xdr:rowOff>142875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GrpSpPr/>
      </xdr:nvGrpSpPr>
      <xdr:grpSpPr>
        <a:xfrm>
          <a:off x="1809750" y="4819650"/>
          <a:ext cx="2276475" cy="2619375"/>
          <a:chOff x="1905000" y="4762500"/>
          <a:chExt cx="2276475" cy="2619375"/>
        </a:xfrm>
      </xdr:grpSpPr>
      <xdr:sp macro="" textlink="">
        <xdr:nvSpPr>
          <xdr:cNvPr id="13" name="평행 사변형 12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SpPr/>
        </xdr:nvSpPr>
        <xdr:spPr>
          <a:xfrm rot="18799511" flipH="1">
            <a:off x="3124203" y="5981700"/>
            <a:ext cx="638175" cy="1009650"/>
          </a:xfrm>
          <a:prstGeom prst="parallelogram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vert="eaVert" lIns="72000" tIns="36000" bIns="36000" rtlCol="0" anchor="ctr"/>
          <a:lstStyle/>
          <a:p>
            <a:pPr algn="ctr"/>
            <a:r>
              <a:rPr lang="en-US" altLang="ko-KR" sz="1100"/>
              <a:t>Stage</a:t>
            </a:r>
          </a:p>
        </xdr:txBody>
      </xdr: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CxnSpPr/>
        </xdr:nvCxnSpPr>
        <xdr:spPr>
          <a:xfrm>
            <a:off x="2743201" y="6362700"/>
            <a:ext cx="1162049" cy="823439"/>
          </a:xfrm>
          <a:prstGeom prst="straightConnector1">
            <a:avLst/>
          </a:prstGeom>
          <a:ln w="63500">
            <a:solidFill>
              <a:srgbClr val="0000FF"/>
            </a:solidFill>
            <a:headEnd type="none" w="med" len="med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직선 화살표 연결선 65">
            <a:extLst>
              <a:ext uri="{FF2B5EF4-FFF2-40B4-BE49-F238E27FC236}">
                <a16:creationId xmlns:a16="http://schemas.microsoft.com/office/drawing/2014/main" id="{00000000-0008-0000-1200-000042000000}"/>
              </a:ext>
            </a:extLst>
          </xdr:cNvPr>
          <xdr:cNvCxnSpPr/>
        </xdr:nvCxnSpPr>
        <xdr:spPr>
          <a:xfrm flipH="1" flipV="1">
            <a:off x="2743201" y="5057775"/>
            <a:ext cx="9525" cy="1343025"/>
          </a:xfrm>
          <a:prstGeom prst="straightConnector1">
            <a:avLst/>
          </a:prstGeom>
          <a:ln w="63500">
            <a:solidFill>
              <a:srgbClr val="0000FF"/>
            </a:solidFill>
            <a:headEnd type="none" w="med" len="med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직선 화살표 연결선 66">
            <a:extLst>
              <a:ext uri="{FF2B5EF4-FFF2-40B4-BE49-F238E27FC236}">
                <a16:creationId xmlns:a16="http://schemas.microsoft.com/office/drawing/2014/main" id="{00000000-0008-0000-1200-000043000000}"/>
              </a:ext>
            </a:extLst>
          </xdr:cNvPr>
          <xdr:cNvCxnSpPr/>
        </xdr:nvCxnSpPr>
        <xdr:spPr>
          <a:xfrm flipV="1">
            <a:off x="2743201" y="5495925"/>
            <a:ext cx="838199" cy="895351"/>
          </a:xfrm>
          <a:prstGeom prst="straightConnector1">
            <a:avLst/>
          </a:prstGeom>
          <a:ln w="63500">
            <a:solidFill>
              <a:srgbClr val="0000FF"/>
            </a:solidFill>
            <a:headEnd type="none" w="med" len="med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SpPr txBox="1"/>
        </xdr:nvSpPr>
        <xdr:spPr>
          <a:xfrm>
            <a:off x="2428875" y="5057775"/>
            <a:ext cx="2000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Z</a:t>
            </a:r>
            <a:endParaRPr lang="ko-KR" altLang="en-US" sz="1400" b="1"/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1200-000044000000}"/>
              </a:ext>
            </a:extLst>
          </xdr:cNvPr>
          <xdr:cNvSpPr txBox="1"/>
        </xdr:nvSpPr>
        <xdr:spPr>
          <a:xfrm>
            <a:off x="3324225" y="5314950"/>
            <a:ext cx="2000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Y</a:t>
            </a:r>
            <a:endParaRPr lang="ko-KR" altLang="en-US" sz="1400" b="1"/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1200-000045000000}"/>
              </a:ext>
            </a:extLst>
          </xdr:cNvPr>
          <xdr:cNvSpPr txBox="1"/>
        </xdr:nvSpPr>
        <xdr:spPr>
          <a:xfrm>
            <a:off x="3857625" y="6867525"/>
            <a:ext cx="2000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X</a:t>
            </a:r>
            <a:endParaRPr lang="ko-KR" altLang="en-US" sz="1400" b="1"/>
          </a:p>
        </xdr:txBody>
      </xdr:sp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00000000-0008-0000-1200-000016000000}"/>
              </a:ext>
            </a:extLst>
          </xdr:cNvPr>
          <xdr:cNvSpPr/>
        </xdr:nvSpPr>
        <xdr:spPr>
          <a:xfrm>
            <a:off x="3914775" y="7115175"/>
            <a:ext cx="266700" cy="266700"/>
          </a:xfrm>
          <a:prstGeom prst="ellipse">
            <a:avLst/>
          </a:prstGeom>
          <a:solidFill>
            <a:srgbClr val="FF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000" b="1">
                <a:solidFill>
                  <a:schemeClr val="bg1"/>
                </a:solidFill>
              </a:rPr>
              <a:t>+</a:t>
            </a:r>
            <a:endParaRPr lang="ko-KR" altLang="en-US" sz="2000" b="1">
              <a:solidFill>
                <a:schemeClr val="bg1"/>
              </a:solidFill>
            </a:endParaRPr>
          </a:p>
        </xdr:txBody>
      </xdr:sp>
      <xdr:sp macro="" textlink="">
        <xdr:nvSpPr>
          <xdr:cNvPr id="73" name="타원 72">
            <a:extLst>
              <a:ext uri="{FF2B5EF4-FFF2-40B4-BE49-F238E27FC236}">
                <a16:creationId xmlns:a16="http://schemas.microsoft.com/office/drawing/2014/main" id="{00000000-0008-0000-1200-000049000000}"/>
              </a:ext>
            </a:extLst>
          </xdr:cNvPr>
          <xdr:cNvSpPr/>
        </xdr:nvSpPr>
        <xdr:spPr>
          <a:xfrm>
            <a:off x="3552825" y="5257800"/>
            <a:ext cx="266700" cy="266700"/>
          </a:xfrm>
          <a:prstGeom prst="ellipse">
            <a:avLst/>
          </a:prstGeom>
          <a:solidFill>
            <a:srgbClr val="FF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000" b="1">
                <a:solidFill>
                  <a:schemeClr val="bg1"/>
                </a:solidFill>
              </a:rPr>
              <a:t>+</a:t>
            </a:r>
            <a:endParaRPr lang="ko-KR" altLang="en-US" sz="2000" b="1">
              <a:solidFill>
                <a:schemeClr val="bg1"/>
              </a:solidFill>
            </a:endParaRPr>
          </a:p>
        </xdr:txBody>
      </xdr:sp>
      <xdr:sp macro="" textlink="">
        <xdr:nvSpPr>
          <xdr:cNvPr id="80" name="타원 79">
            <a:extLst>
              <a:ext uri="{FF2B5EF4-FFF2-40B4-BE49-F238E27FC236}">
                <a16:creationId xmlns:a16="http://schemas.microsoft.com/office/drawing/2014/main" id="{00000000-0008-0000-1200-000050000000}"/>
              </a:ext>
            </a:extLst>
          </xdr:cNvPr>
          <xdr:cNvSpPr/>
        </xdr:nvSpPr>
        <xdr:spPr>
          <a:xfrm>
            <a:off x="2619375" y="4762500"/>
            <a:ext cx="266700" cy="266700"/>
          </a:xfrm>
          <a:prstGeom prst="ellipse">
            <a:avLst/>
          </a:prstGeom>
          <a:solidFill>
            <a:srgbClr val="FF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000" b="1">
                <a:solidFill>
                  <a:schemeClr val="bg1"/>
                </a:solidFill>
              </a:rPr>
              <a:t>+</a:t>
            </a:r>
            <a:endParaRPr lang="ko-KR" altLang="en-US" sz="2000" b="1">
              <a:solidFill>
                <a:schemeClr val="bg1"/>
              </a:solidFill>
            </a:endParaRPr>
          </a:p>
        </xdr:txBody>
      </xdr:sp>
      <xdr:sp macro="" textlink="">
        <xdr:nvSpPr>
          <xdr:cNvPr id="23" name="위로 구부러진 화살표 22">
            <a:extLst>
              <a:ext uri="{FF2B5EF4-FFF2-40B4-BE49-F238E27FC236}">
                <a16:creationId xmlns:a16="http://schemas.microsoft.com/office/drawing/2014/main" id="{00000000-0008-0000-1200-000017000000}"/>
              </a:ext>
            </a:extLst>
          </xdr:cNvPr>
          <xdr:cNvSpPr/>
        </xdr:nvSpPr>
        <xdr:spPr>
          <a:xfrm rot="5400000">
            <a:off x="2057400" y="5781678"/>
            <a:ext cx="400050" cy="257175"/>
          </a:xfrm>
          <a:prstGeom prst="curvedUpArrow">
            <a:avLst/>
          </a:prstGeom>
          <a:noFill/>
          <a:ln w="38100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1200-000051000000}"/>
              </a:ext>
            </a:extLst>
          </xdr:cNvPr>
          <xdr:cNvSpPr txBox="1"/>
        </xdr:nvSpPr>
        <xdr:spPr>
          <a:xfrm>
            <a:off x="1905000" y="5762625"/>
            <a:ext cx="2000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θ</a:t>
            </a:r>
            <a:endParaRPr lang="ko-KR" altLang="en-US" sz="1400" b="1"/>
          </a:p>
        </xdr:txBody>
      </xdr:sp>
      <xdr:sp macro="" textlink="">
        <xdr:nvSpPr>
          <xdr:cNvPr id="82" name="타원 81">
            <a:extLst>
              <a:ext uri="{FF2B5EF4-FFF2-40B4-BE49-F238E27FC236}">
                <a16:creationId xmlns:a16="http://schemas.microsoft.com/office/drawing/2014/main" id="{00000000-0008-0000-1200-000052000000}"/>
              </a:ext>
            </a:extLst>
          </xdr:cNvPr>
          <xdr:cNvSpPr/>
        </xdr:nvSpPr>
        <xdr:spPr>
          <a:xfrm>
            <a:off x="2428875" y="5962650"/>
            <a:ext cx="266700" cy="266700"/>
          </a:xfrm>
          <a:prstGeom prst="ellipse">
            <a:avLst/>
          </a:prstGeom>
          <a:solidFill>
            <a:srgbClr val="FF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000" b="1">
                <a:solidFill>
                  <a:schemeClr val="bg1"/>
                </a:solidFill>
              </a:rPr>
              <a:t>+</a:t>
            </a:r>
            <a:endParaRPr lang="ko-KR" altLang="en-US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2371724</xdr:colOff>
      <xdr:row>40</xdr:row>
      <xdr:rowOff>85724</xdr:rowOff>
    </xdr:from>
    <xdr:to>
      <xdr:col>7</xdr:col>
      <xdr:colOff>9525</xdr:colOff>
      <xdr:row>47</xdr:row>
      <xdr:rowOff>95250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 txBox="1"/>
      </xdr:nvSpPr>
      <xdr:spPr>
        <a:xfrm>
          <a:off x="4210049" y="6257924"/>
          <a:ext cx="2114551" cy="1076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X</a:t>
          </a:r>
          <a:r>
            <a:rPr lang="en-US" altLang="ko-KR" sz="1100" baseline="0"/>
            <a:t> </a:t>
          </a:r>
          <a:r>
            <a:rPr lang="ko-KR" altLang="en-US" sz="1100" baseline="0"/>
            <a:t>축 </a:t>
          </a:r>
          <a:r>
            <a:rPr lang="en-US" altLang="ko-KR" sz="1100" baseline="0"/>
            <a:t>: </a:t>
          </a:r>
          <a:r>
            <a:rPr lang="ko-KR" altLang="en-US" sz="1100" baseline="0"/>
            <a:t>공정 진행 방향</a:t>
          </a:r>
          <a:endParaRPr lang="en-US" altLang="ko-KR" sz="1100" baseline="0"/>
        </a:p>
        <a:p>
          <a:r>
            <a:rPr lang="en-US" altLang="ko-KR" sz="1100" baseline="0"/>
            <a:t>Y </a:t>
          </a:r>
          <a:r>
            <a:rPr lang="ko-KR" altLang="en-US" sz="1100" baseline="0"/>
            <a:t>축 </a:t>
          </a:r>
          <a:r>
            <a:rPr lang="en-US" altLang="ko-KR" sz="1100" baseline="0"/>
            <a:t>: </a:t>
          </a:r>
          <a:r>
            <a:rPr lang="ko-KR" altLang="en-US" sz="1100" baseline="0"/>
            <a:t>공정 진행 직각 방향</a:t>
          </a:r>
          <a:endParaRPr lang="en-US" altLang="ko-KR" sz="1100" baseline="0"/>
        </a:p>
        <a:p>
          <a:r>
            <a:rPr lang="en-US" altLang="ko-KR" sz="1100" baseline="0"/>
            <a:t>Z </a:t>
          </a:r>
          <a:r>
            <a:rPr lang="ko-KR" altLang="en-US" sz="1100" baseline="0"/>
            <a:t>축 </a:t>
          </a:r>
          <a:r>
            <a:rPr lang="en-US" altLang="ko-KR" sz="1100" baseline="0"/>
            <a:t>: </a:t>
          </a:r>
          <a:r>
            <a:rPr lang="ko-KR" altLang="en-US" sz="1100" baseline="0"/>
            <a:t>상</a:t>
          </a:r>
          <a:r>
            <a:rPr lang="en-US" altLang="ko-KR" sz="1100" baseline="0"/>
            <a:t>/</a:t>
          </a:r>
          <a:r>
            <a:rPr lang="ko-KR" altLang="en-US" sz="1100" baseline="0"/>
            <a:t>하 방향</a:t>
          </a:r>
          <a:endParaRPr lang="en-US" altLang="ko-KR" sz="1100" baseline="0"/>
        </a:p>
        <a:p>
          <a:r>
            <a:rPr lang="en-US" altLang="ko-KR" sz="1100" baseline="0"/>
            <a:t>θ (Theta) : Z</a:t>
          </a:r>
          <a:r>
            <a:rPr lang="ko-KR" altLang="en-US" sz="1100" baseline="0"/>
            <a:t>축 기준 반시계 방향</a:t>
          </a:r>
          <a:endParaRPr lang="ko-KR" altLang="en-US" sz="1100"/>
        </a:p>
      </xdr:txBody>
    </xdr:sp>
    <xdr:clientData/>
  </xdr:twoCellAnchor>
  <xdr:twoCellAnchor>
    <xdr:from>
      <xdr:col>1</xdr:col>
      <xdr:colOff>0</xdr:colOff>
      <xdr:row>181</xdr:row>
      <xdr:rowOff>0</xdr:rowOff>
    </xdr:from>
    <xdr:to>
      <xdr:col>4</xdr:col>
      <xdr:colOff>0</xdr:colOff>
      <xdr:row>181</xdr:row>
      <xdr:rowOff>1588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CxnSpPr/>
      </xdr:nvCxnSpPr>
      <xdr:spPr>
        <a:xfrm>
          <a:off x="47625" y="26670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</xdr:row>
      <xdr:rowOff>0</xdr:rowOff>
    </xdr:from>
    <xdr:to>
      <xdr:col>4</xdr:col>
      <xdr:colOff>0</xdr:colOff>
      <xdr:row>183</xdr:row>
      <xdr:rowOff>1588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00000000-0008-0000-1200-000047000000}"/>
            </a:ext>
          </a:extLst>
        </xdr:cNvPr>
        <xdr:cNvCxnSpPr/>
      </xdr:nvCxnSpPr>
      <xdr:spPr>
        <a:xfrm>
          <a:off x="47625" y="28041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4</xdr:col>
      <xdr:colOff>0</xdr:colOff>
      <xdr:row>18</xdr:row>
      <xdr:rowOff>1588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CxnSpPr/>
      </xdr:nvCxnSpPr>
      <xdr:spPr>
        <a:xfrm>
          <a:off x="47625" y="367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</xdr:row>
      <xdr:rowOff>0</xdr:rowOff>
    </xdr:from>
    <xdr:to>
      <xdr:col>4</xdr:col>
      <xdr:colOff>0</xdr:colOff>
      <xdr:row>20</xdr:row>
      <xdr:rowOff>1588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CxnSpPr/>
      </xdr:nvCxnSpPr>
      <xdr:spPr>
        <a:xfrm>
          <a:off x="47625" y="4438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</xdr:row>
      <xdr:rowOff>0</xdr:rowOff>
    </xdr:from>
    <xdr:to>
      <xdr:col>4</xdr:col>
      <xdr:colOff>0</xdr:colOff>
      <xdr:row>30</xdr:row>
      <xdr:rowOff>1588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0</xdr:rowOff>
    </xdr:from>
    <xdr:to>
      <xdr:col>4</xdr:col>
      <xdr:colOff>0</xdr:colOff>
      <xdr:row>24</xdr:row>
      <xdr:rowOff>1588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CxnSpPr/>
      </xdr:nvCxnSpPr>
      <xdr:spPr>
        <a:xfrm>
          <a:off x="47625" y="276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0</xdr:rowOff>
    </xdr:from>
    <xdr:to>
      <xdr:col>4</xdr:col>
      <xdr:colOff>0</xdr:colOff>
      <xdr:row>26</xdr:row>
      <xdr:rowOff>1588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19050</xdr:rowOff>
    </xdr:from>
    <xdr:to>
      <xdr:col>4</xdr:col>
      <xdr:colOff>0</xdr:colOff>
      <xdr:row>33</xdr:row>
      <xdr:rowOff>20638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CxnSpPr/>
      </xdr:nvCxnSpPr>
      <xdr:spPr>
        <a:xfrm>
          <a:off x="38100" y="50292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</xdr:row>
      <xdr:rowOff>0</xdr:rowOff>
    </xdr:from>
    <xdr:to>
      <xdr:col>4</xdr:col>
      <xdr:colOff>0</xdr:colOff>
      <xdr:row>45</xdr:row>
      <xdr:rowOff>1588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CxnSpPr/>
      </xdr:nvCxnSpPr>
      <xdr:spPr>
        <a:xfrm>
          <a:off x="47625" y="276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0</xdr:rowOff>
    </xdr:from>
    <xdr:to>
      <xdr:col>4</xdr:col>
      <xdr:colOff>0</xdr:colOff>
      <xdr:row>47</xdr:row>
      <xdr:rowOff>1588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CxnSpPr/>
      </xdr:nvCxnSpPr>
      <xdr:spPr>
        <a:xfrm>
          <a:off x="47625" y="306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1588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CxnSpPr/>
      </xdr:nvCxnSpPr>
      <xdr:spPr>
        <a:xfrm>
          <a:off x="47625" y="695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4</xdr:col>
      <xdr:colOff>0</xdr:colOff>
      <xdr:row>53</xdr:row>
      <xdr:rowOff>1588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CxnSpPr/>
      </xdr:nvCxnSpPr>
      <xdr:spPr>
        <a:xfrm>
          <a:off x="47625" y="725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4</xdr:col>
      <xdr:colOff>0</xdr:colOff>
      <xdr:row>50</xdr:row>
      <xdr:rowOff>1588</xdr:rowOff>
    </xdr:to>
    <xdr:cxnSp macro="">
      <xdr:nvCxnSpPr>
        <xdr:cNvPr id="254" name="직선 화살표 연결선 225">
          <a:extLst>
            <a:ext uri="{FF2B5EF4-FFF2-40B4-BE49-F238E27FC236}">
              <a16:creationId xmlns:a16="http://schemas.microsoft.com/office/drawing/2014/main" id="{00000000-0008-0000-1400-0000FE000000}"/>
            </a:ext>
          </a:extLst>
        </xdr:cNvPr>
        <xdr:cNvCxnSpPr/>
      </xdr:nvCxnSpPr>
      <xdr:spPr>
        <a:xfrm>
          <a:off x="38100" y="7600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154</xdr:row>
      <xdr:rowOff>0</xdr:rowOff>
    </xdr:from>
    <xdr:to>
      <xdr:col>4</xdr:col>
      <xdr:colOff>0</xdr:colOff>
      <xdr:row>154</xdr:row>
      <xdr:rowOff>1588</xdr:rowOff>
    </xdr:to>
    <xdr:cxnSp macro="">
      <xdr:nvCxnSpPr>
        <xdr:cNvPr id="255" name="직선 화살표 연결선 266">
          <a:extLst>
            <a:ext uri="{FF2B5EF4-FFF2-40B4-BE49-F238E27FC236}">
              <a16:creationId xmlns:a16="http://schemas.microsoft.com/office/drawing/2014/main" id="{00000000-0008-0000-1400-0000FF000000}"/>
            </a:ext>
          </a:extLst>
        </xdr:cNvPr>
        <xdr:cNvCxnSpPr/>
      </xdr:nvCxnSpPr>
      <xdr:spPr>
        <a:xfrm>
          <a:off x="38100" y="23650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201</xdr:row>
      <xdr:rowOff>0</xdr:rowOff>
    </xdr:from>
    <xdr:to>
      <xdr:col>4</xdr:col>
      <xdr:colOff>0</xdr:colOff>
      <xdr:row>201</xdr:row>
      <xdr:rowOff>1588</xdr:rowOff>
    </xdr:to>
    <xdr:cxnSp macro="">
      <xdr:nvCxnSpPr>
        <xdr:cNvPr id="256" name="직선 화살표 연결선 267">
          <a:extLst>
            <a:ext uri="{FF2B5EF4-FFF2-40B4-BE49-F238E27FC236}">
              <a16:creationId xmlns:a16="http://schemas.microsoft.com/office/drawing/2014/main" id="{00000000-0008-0000-1400-000000010000}"/>
            </a:ext>
          </a:extLst>
        </xdr:cNvPr>
        <xdr:cNvCxnSpPr/>
      </xdr:nvCxnSpPr>
      <xdr:spPr>
        <a:xfrm>
          <a:off x="38100" y="283749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209</xdr:row>
      <xdr:rowOff>0</xdr:rowOff>
    </xdr:from>
    <xdr:to>
      <xdr:col>4</xdr:col>
      <xdr:colOff>0</xdr:colOff>
      <xdr:row>209</xdr:row>
      <xdr:rowOff>1588</xdr:rowOff>
    </xdr:to>
    <xdr:cxnSp macro="">
      <xdr:nvCxnSpPr>
        <xdr:cNvPr id="257" name="직선 화살표 연결선 268">
          <a:extLst>
            <a:ext uri="{FF2B5EF4-FFF2-40B4-BE49-F238E27FC236}">
              <a16:creationId xmlns:a16="http://schemas.microsoft.com/office/drawing/2014/main" id="{00000000-0008-0000-1400-000001010000}"/>
            </a:ext>
          </a:extLst>
        </xdr:cNvPr>
        <xdr:cNvCxnSpPr/>
      </xdr:nvCxnSpPr>
      <xdr:spPr>
        <a:xfrm>
          <a:off x="38100" y="295941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219</xdr:row>
      <xdr:rowOff>0</xdr:rowOff>
    </xdr:from>
    <xdr:to>
      <xdr:col>4</xdr:col>
      <xdr:colOff>0</xdr:colOff>
      <xdr:row>219</xdr:row>
      <xdr:rowOff>1588</xdr:rowOff>
    </xdr:to>
    <xdr:cxnSp macro="">
      <xdr:nvCxnSpPr>
        <xdr:cNvPr id="258" name="직선 화살표 연결선 270">
          <a:extLst>
            <a:ext uri="{FF2B5EF4-FFF2-40B4-BE49-F238E27FC236}">
              <a16:creationId xmlns:a16="http://schemas.microsoft.com/office/drawing/2014/main" id="{00000000-0008-0000-1400-000002010000}"/>
            </a:ext>
          </a:extLst>
        </xdr:cNvPr>
        <xdr:cNvCxnSpPr/>
      </xdr:nvCxnSpPr>
      <xdr:spPr>
        <a:xfrm>
          <a:off x="38100" y="311181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225</xdr:row>
      <xdr:rowOff>0</xdr:rowOff>
    </xdr:from>
    <xdr:to>
      <xdr:col>4</xdr:col>
      <xdr:colOff>0</xdr:colOff>
      <xdr:row>225</xdr:row>
      <xdr:rowOff>1588</xdr:rowOff>
    </xdr:to>
    <xdr:cxnSp macro="">
      <xdr:nvCxnSpPr>
        <xdr:cNvPr id="259" name="직선 화살표 연결선 271">
          <a:extLst>
            <a:ext uri="{FF2B5EF4-FFF2-40B4-BE49-F238E27FC236}">
              <a16:creationId xmlns:a16="http://schemas.microsoft.com/office/drawing/2014/main" id="{00000000-0008-0000-1400-000003010000}"/>
            </a:ext>
          </a:extLst>
        </xdr:cNvPr>
        <xdr:cNvCxnSpPr/>
      </xdr:nvCxnSpPr>
      <xdr:spPr>
        <a:xfrm>
          <a:off x="38100" y="32032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228</xdr:row>
      <xdr:rowOff>0</xdr:rowOff>
    </xdr:from>
    <xdr:to>
      <xdr:col>4</xdr:col>
      <xdr:colOff>0</xdr:colOff>
      <xdr:row>228</xdr:row>
      <xdr:rowOff>1588</xdr:rowOff>
    </xdr:to>
    <xdr:cxnSp macro="">
      <xdr:nvCxnSpPr>
        <xdr:cNvPr id="262" name="직선 화살표 연결선 274">
          <a:extLst>
            <a:ext uri="{FF2B5EF4-FFF2-40B4-BE49-F238E27FC236}">
              <a16:creationId xmlns:a16="http://schemas.microsoft.com/office/drawing/2014/main" id="{00000000-0008-0000-1400-000006010000}"/>
            </a:ext>
          </a:extLst>
        </xdr:cNvPr>
        <xdr:cNvCxnSpPr/>
      </xdr:nvCxnSpPr>
      <xdr:spPr>
        <a:xfrm>
          <a:off x="38100" y="332517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230</xdr:row>
      <xdr:rowOff>0</xdr:rowOff>
    </xdr:from>
    <xdr:to>
      <xdr:col>4</xdr:col>
      <xdr:colOff>0</xdr:colOff>
      <xdr:row>230</xdr:row>
      <xdr:rowOff>1588</xdr:rowOff>
    </xdr:to>
    <xdr:cxnSp macro="">
      <xdr:nvCxnSpPr>
        <xdr:cNvPr id="263" name="직선 화살표 연결선 275">
          <a:extLst>
            <a:ext uri="{FF2B5EF4-FFF2-40B4-BE49-F238E27FC236}">
              <a16:creationId xmlns:a16="http://schemas.microsoft.com/office/drawing/2014/main" id="{00000000-0008-0000-1400-000007010000}"/>
            </a:ext>
          </a:extLst>
        </xdr:cNvPr>
        <xdr:cNvCxnSpPr/>
      </xdr:nvCxnSpPr>
      <xdr:spPr>
        <a:xfrm>
          <a:off x="38100" y="33556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235</xdr:row>
      <xdr:rowOff>0</xdr:rowOff>
    </xdr:from>
    <xdr:to>
      <xdr:col>4</xdr:col>
      <xdr:colOff>0</xdr:colOff>
      <xdr:row>235</xdr:row>
      <xdr:rowOff>1588</xdr:rowOff>
    </xdr:to>
    <xdr:cxnSp macro="">
      <xdr:nvCxnSpPr>
        <xdr:cNvPr id="264" name="직선 화살표 연결선 276">
          <a:extLst>
            <a:ext uri="{FF2B5EF4-FFF2-40B4-BE49-F238E27FC236}">
              <a16:creationId xmlns:a16="http://schemas.microsoft.com/office/drawing/2014/main" id="{00000000-0008-0000-1400-000008010000}"/>
            </a:ext>
          </a:extLst>
        </xdr:cNvPr>
        <xdr:cNvCxnSpPr/>
      </xdr:nvCxnSpPr>
      <xdr:spPr>
        <a:xfrm>
          <a:off x="38100" y="34318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</xdr:row>
      <xdr:rowOff>0</xdr:rowOff>
    </xdr:from>
    <xdr:to>
      <xdr:col>4</xdr:col>
      <xdr:colOff>0</xdr:colOff>
      <xdr:row>19</xdr:row>
      <xdr:rowOff>1588</xdr:rowOff>
    </xdr:to>
    <xdr:cxnSp macro="">
      <xdr:nvCxnSpPr>
        <xdr:cNvPr id="265" name="직선 화살표 연결선 266">
          <a:extLst>
            <a:ext uri="{FF2B5EF4-FFF2-40B4-BE49-F238E27FC236}">
              <a16:creationId xmlns:a16="http://schemas.microsoft.com/office/drawing/2014/main" id="{00000000-0008-0000-1400-000009010000}"/>
            </a:ext>
          </a:extLst>
        </xdr:cNvPr>
        <xdr:cNvCxnSpPr/>
      </xdr:nvCxnSpPr>
      <xdr:spPr>
        <a:xfrm>
          <a:off x="38100" y="28765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0</xdr:rowOff>
    </xdr:from>
    <xdr:to>
      <xdr:col>4</xdr:col>
      <xdr:colOff>0</xdr:colOff>
      <xdr:row>22</xdr:row>
      <xdr:rowOff>1588</xdr:rowOff>
    </xdr:to>
    <xdr:cxnSp macro="">
      <xdr:nvCxnSpPr>
        <xdr:cNvPr id="266" name="직선 화살표 연결선 267">
          <a:extLst>
            <a:ext uri="{FF2B5EF4-FFF2-40B4-BE49-F238E27FC236}">
              <a16:creationId xmlns:a16="http://schemas.microsoft.com/office/drawing/2014/main" id="{00000000-0008-0000-1400-00000A010000}"/>
            </a:ext>
          </a:extLst>
        </xdr:cNvPr>
        <xdr:cNvCxnSpPr/>
      </xdr:nvCxnSpPr>
      <xdr:spPr>
        <a:xfrm>
          <a:off x="38100" y="33337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0</xdr:rowOff>
    </xdr:from>
    <xdr:to>
      <xdr:col>4</xdr:col>
      <xdr:colOff>0</xdr:colOff>
      <xdr:row>26</xdr:row>
      <xdr:rowOff>1588</xdr:rowOff>
    </xdr:to>
    <xdr:cxnSp macro="">
      <xdr:nvCxnSpPr>
        <xdr:cNvPr id="267" name="직선 화살표 연결선 268">
          <a:extLst>
            <a:ext uri="{FF2B5EF4-FFF2-40B4-BE49-F238E27FC236}">
              <a16:creationId xmlns:a16="http://schemas.microsoft.com/office/drawing/2014/main" id="{00000000-0008-0000-1400-00000B010000}"/>
            </a:ext>
          </a:extLst>
        </xdr:cNvPr>
        <xdr:cNvCxnSpPr/>
      </xdr:nvCxnSpPr>
      <xdr:spPr>
        <a:xfrm>
          <a:off x="38100" y="39433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0</xdr:rowOff>
    </xdr:from>
    <xdr:to>
      <xdr:col>4</xdr:col>
      <xdr:colOff>0</xdr:colOff>
      <xdr:row>33</xdr:row>
      <xdr:rowOff>1588</xdr:rowOff>
    </xdr:to>
    <xdr:cxnSp macro="">
      <xdr:nvCxnSpPr>
        <xdr:cNvPr id="268" name="직선 화살표 연결선 269">
          <a:extLst>
            <a:ext uri="{FF2B5EF4-FFF2-40B4-BE49-F238E27FC236}">
              <a16:creationId xmlns:a16="http://schemas.microsoft.com/office/drawing/2014/main" id="{00000000-0008-0000-1400-00000C010000}"/>
            </a:ext>
          </a:extLst>
        </xdr:cNvPr>
        <xdr:cNvCxnSpPr/>
      </xdr:nvCxnSpPr>
      <xdr:spPr>
        <a:xfrm>
          <a:off x="38100" y="5010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</xdr:row>
      <xdr:rowOff>0</xdr:rowOff>
    </xdr:from>
    <xdr:to>
      <xdr:col>4</xdr:col>
      <xdr:colOff>0</xdr:colOff>
      <xdr:row>39</xdr:row>
      <xdr:rowOff>1588</xdr:rowOff>
    </xdr:to>
    <xdr:cxnSp macro="">
      <xdr:nvCxnSpPr>
        <xdr:cNvPr id="269" name="직선 화살표 연결선 271">
          <a:extLst>
            <a:ext uri="{FF2B5EF4-FFF2-40B4-BE49-F238E27FC236}">
              <a16:creationId xmlns:a16="http://schemas.microsoft.com/office/drawing/2014/main" id="{00000000-0008-0000-1400-00000D010000}"/>
            </a:ext>
          </a:extLst>
        </xdr:cNvPr>
        <xdr:cNvCxnSpPr/>
      </xdr:nvCxnSpPr>
      <xdr:spPr>
        <a:xfrm>
          <a:off x="38100" y="59245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</xdr:row>
      <xdr:rowOff>0</xdr:rowOff>
    </xdr:from>
    <xdr:to>
      <xdr:col>4</xdr:col>
      <xdr:colOff>0</xdr:colOff>
      <xdr:row>43</xdr:row>
      <xdr:rowOff>1588</xdr:rowOff>
    </xdr:to>
    <xdr:cxnSp macro="">
      <xdr:nvCxnSpPr>
        <xdr:cNvPr id="270" name="직선 화살표 연결선 272">
          <a:extLst>
            <a:ext uri="{FF2B5EF4-FFF2-40B4-BE49-F238E27FC236}">
              <a16:creationId xmlns:a16="http://schemas.microsoft.com/office/drawing/2014/main" id="{00000000-0008-0000-1400-00000E010000}"/>
            </a:ext>
          </a:extLst>
        </xdr:cNvPr>
        <xdr:cNvCxnSpPr/>
      </xdr:nvCxnSpPr>
      <xdr:spPr>
        <a:xfrm>
          <a:off x="38100" y="6534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</xdr:row>
      <xdr:rowOff>0</xdr:rowOff>
    </xdr:from>
    <xdr:to>
      <xdr:col>4</xdr:col>
      <xdr:colOff>0</xdr:colOff>
      <xdr:row>45</xdr:row>
      <xdr:rowOff>1588</xdr:rowOff>
    </xdr:to>
    <xdr:cxnSp macro="">
      <xdr:nvCxnSpPr>
        <xdr:cNvPr id="271" name="직선 화살표 연결선 273">
          <a:extLst>
            <a:ext uri="{FF2B5EF4-FFF2-40B4-BE49-F238E27FC236}">
              <a16:creationId xmlns:a16="http://schemas.microsoft.com/office/drawing/2014/main" id="{00000000-0008-0000-1400-00000F010000}"/>
            </a:ext>
          </a:extLst>
        </xdr:cNvPr>
        <xdr:cNvCxnSpPr/>
      </xdr:nvCxnSpPr>
      <xdr:spPr>
        <a:xfrm>
          <a:off x="38100" y="6838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</xdr:row>
      <xdr:rowOff>0</xdr:rowOff>
    </xdr:from>
    <xdr:to>
      <xdr:col>4</xdr:col>
      <xdr:colOff>0</xdr:colOff>
      <xdr:row>48</xdr:row>
      <xdr:rowOff>1588</xdr:rowOff>
    </xdr:to>
    <xdr:cxnSp macro="">
      <xdr:nvCxnSpPr>
        <xdr:cNvPr id="272" name="직선 화살표 연결선 274">
          <a:extLst>
            <a:ext uri="{FF2B5EF4-FFF2-40B4-BE49-F238E27FC236}">
              <a16:creationId xmlns:a16="http://schemas.microsoft.com/office/drawing/2014/main" id="{00000000-0008-0000-1400-000010010000}"/>
            </a:ext>
          </a:extLst>
        </xdr:cNvPr>
        <xdr:cNvCxnSpPr/>
      </xdr:nvCxnSpPr>
      <xdr:spPr>
        <a:xfrm>
          <a:off x="38100" y="7296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</xdr:row>
      <xdr:rowOff>0</xdr:rowOff>
    </xdr:from>
    <xdr:to>
      <xdr:col>4</xdr:col>
      <xdr:colOff>0</xdr:colOff>
      <xdr:row>54</xdr:row>
      <xdr:rowOff>1588</xdr:rowOff>
    </xdr:to>
    <xdr:cxnSp macro="">
      <xdr:nvCxnSpPr>
        <xdr:cNvPr id="273" name="직선 화살표 연결선 276">
          <a:extLst>
            <a:ext uri="{FF2B5EF4-FFF2-40B4-BE49-F238E27FC236}">
              <a16:creationId xmlns:a16="http://schemas.microsoft.com/office/drawing/2014/main" id="{00000000-0008-0000-1400-000011010000}"/>
            </a:ext>
          </a:extLst>
        </xdr:cNvPr>
        <xdr:cNvCxnSpPr/>
      </xdr:nvCxnSpPr>
      <xdr:spPr>
        <a:xfrm>
          <a:off x="38100" y="82105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36</xdr:row>
      <xdr:rowOff>0</xdr:rowOff>
    </xdr:from>
    <xdr:to>
      <xdr:col>3</xdr:col>
      <xdr:colOff>485775</xdr:colOff>
      <xdr:row>36</xdr:row>
      <xdr:rowOff>1588</xdr:rowOff>
    </xdr:to>
    <xdr:cxnSp macro="">
      <xdr:nvCxnSpPr>
        <xdr:cNvPr id="274" name="직선 화살표 연결선 267">
          <a:extLst>
            <a:ext uri="{FF2B5EF4-FFF2-40B4-BE49-F238E27FC236}">
              <a16:creationId xmlns:a16="http://schemas.microsoft.com/office/drawing/2014/main" id="{00000000-0008-0000-1400-000012010000}"/>
            </a:ext>
          </a:extLst>
        </xdr:cNvPr>
        <xdr:cNvCxnSpPr/>
      </xdr:nvCxnSpPr>
      <xdr:spPr>
        <a:xfrm>
          <a:off x="19050" y="54673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0</xdr:rowOff>
    </xdr:from>
    <xdr:to>
      <xdr:col>4</xdr:col>
      <xdr:colOff>0</xdr:colOff>
      <xdr:row>60</xdr:row>
      <xdr:rowOff>1588</xdr:rowOff>
    </xdr:to>
    <xdr:cxnSp macro="">
      <xdr:nvCxnSpPr>
        <xdr:cNvPr id="275" name="직선 화살표 연결선 274">
          <a:extLst>
            <a:ext uri="{FF2B5EF4-FFF2-40B4-BE49-F238E27FC236}">
              <a16:creationId xmlns:a16="http://schemas.microsoft.com/office/drawing/2014/main" id="{00000000-0008-0000-1400-000013010000}"/>
            </a:ext>
          </a:extLst>
        </xdr:cNvPr>
        <xdr:cNvCxnSpPr/>
      </xdr:nvCxnSpPr>
      <xdr:spPr>
        <a:xfrm>
          <a:off x="38100" y="92773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</xdr:row>
      <xdr:rowOff>0</xdr:rowOff>
    </xdr:from>
    <xdr:to>
      <xdr:col>4</xdr:col>
      <xdr:colOff>0</xdr:colOff>
      <xdr:row>104</xdr:row>
      <xdr:rowOff>1588</xdr:rowOff>
    </xdr:to>
    <xdr:cxnSp macro="">
      <xdr:nvCxnSpPr>
        <xdr:cNvPr id="276" name="직선 화살표 연결선 225">
          <a:extLst>
            <a:ext uri="{FF2B5EF4-FFF2-40B4-BE49-F238E27FC236}">
              <a16:creationId xmlns:a16="http://schemas.microsoft.com/office/drawing/2014/main" id="{00000000-0008-0000-1400-000014010000}"/>
            </a:ext>
          </a:extLst>
        </xdr:cNvPr>
        <xdr:cNvCxnSpPr/>
      </xdr:nvCxnSpPr>
      <xdr:spPr>
        <a:xfrm>
          <a:off x="38100" y="15982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</xdr:row>
      <xdr:rowOff>0</xdr:rowOff>
    </xdr:from>
    <xdr:to>
      <xdr:col>4</xdr:col>
      <xdr:colOff>0</xdr:colOff>
      <xdr:row>67</xdr:row>
      <xdr:rowOff>1588</xdr:rowOff>
    </xdr:to>
    <xdr:cxnSp macro="">
      <xdr:nvCxnSpPr>
        <xdr:cNvPr id="277" name="직선 화살표 연결선 266">
          <a:extLst>
            <a:ext uri="{FF2B5EF4-FFF2-40B4-BE49-F238E27FC236}">
              <a16:creationId xmlns:a16="http://schemas.microsoft.com/office/drawing/2014/main" id="{00000000-0008-0000-1400-000015010000}"/>
            </a:ext>
          </a:extLst>
        </xdr:cNvPr>
        <xdr:cNvCxnSpPr/>
      </xdr:nvCxnSpPr>
      <xdr:spPr>
        <a:xfrm>
          <a:off x="38100" y="10344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72</xdr:row>
      <xdr:rowOff>0</xdr:rowOff>
    </xdr:from>
    <xdr:to>
      <xdr:col>4</xdr:col>
      <xdr:colOff>0</xdr:colOff>
      <xdr:row>72</xdr:row>
      <xdr:rowOff>1588</xdr:rowOff>
    </xdr:to>
    <xdr:cxnSp macro="">
      <xdr:nvCxnSpPr>
        <xdr:cNvPr id="278" name="직선 화살표 연결선 267">
          <a:extLst>
            <a:ext uri="{FF2B5EF4-FFF2-40B4-BE49-F238E27FC236}">
              <a16:creationId xmlns:a16="http://schemas.microsoft.com/office/drawing/2014/main" id="{00000000-0008-0000-1400-000016010000}"/>
            </a:ext>
          </a:extLst>
        </xdr:cNvPr>
        <xdr:cNvCxnSpPr/>
      </xdr:nvCxnSpPr>
      <xdr:spPr>
        <a:xfrm>
          <a:off x="38100" y="11106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</xdr:row>
      <xdr:rowOff>0</xdr:rowOff>
    </xdr:from>
    <xdr:to>
      <xdr:col>4</xdr:col>
      <xdr:colOff>0</xdr:colOff>
      <xdr:row>79</xdr:row>
      <xdr:rowOff>1588</xdr:rowOff>
    </xdr:to>
    <xdr:cxnSp macro="">
      <xdr:nvCxnSpPr>
        <xdr:cNvPr id="279" name="직선 화살표 연결선 268">
          <a:extLst>
            <a:ext uri="{FF2B5EF4-FFF2-40B4-BE49-F238E27FC236}">
              <a16:creationId xmlns:a16="http://schemas.microsoft.com/office/drawing/2014/main" id="{00000000-0008-0000-1400-000017010000}"/>
            </a:ext>
          </a:extLst>
        </xdr:cNvPr>
        <xdr:cNvCxnSpPr/>
      </xdr:nvCxnSpPr>
      <xdr:spPr>
        <a:xfrm>
          <a:off x="38100" y="12172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</xdr:row>
      <xdr:rowOff>0</xdr:rowOff>
    </xdr:from>
    <xdr:to>
      <xdr:col>4</xdr:col>
      <xdr:colOff>0</xdr:colOff>
      <xdr:row>86</xdr:row>
      <xdr:rowOff>1588</xdr:rowOff>
    </xdr:to>
    <xdr:cxnSp macro="">
      <xdr:nvCxnSpPr>
        <xdr:cNvPr id="280" name="직선 화살표 연결선 269">
          <a:extLst>
            <a:ext uri="{FF2B5EF4-FFF2-40B4-BE49-F238E27FC236}">
              <a16:creationId xmlns:a16="http://schemas.microsoft.com/office/drawing/2014/main" id="{00000000-0008-0000-1400-000018010000}"/>
            </a:ext>
          </a:extLst>
        </xdr:cNvPr>
        <xdr:cNvCxnSpPr/>
      </xdr:nvCxnSpPr>
      <xdr:spPr>
        <a:xfrm>
          <a:off x="38100" y="132397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</xdr:row>
      <xdr:rowOff>0</xdr:rowOff>
    </xdr:from>
    <xdr:to>
      <xdr:col>4</xdr:col>
      <xdr:colOff>0</xdr:colOff>
      <xdr:row>94</xdr:row>
      <xdr:rowOff>1588</xdr:rowOff>
    </xdr:to>
    <xdr:cxnSp macro="">
      <xdr:nvCxnSpPr>
        <xdr:cNvPr id="281" name="직선 화살표 연결선 271">
          <a:extLst>
            <a:ext uri="{FF2B5EF4-FFF2-40B4-BE49-F238E27FC236}">
              <a16:creationId xmlns:a16="http://schemas.microsoft.com/office/drawing/2014/main" id="{00000000-0008-0000-1400-000019010000}"/>
            </a:ext>
          </a:extLst>
        </xdr:cNvPr>
        <xdr:cNvCxnSpPr/>
      </xdr:nvCxnSpPr>
      <xdr:spPr>
        <a:xfrm>
          <a:off x="38100" y="14458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282" name="직선 화살표 연결선 272">
          <a:extLst>
            <a:ext uri="{FF2B5EF4-FFF2-40B4-BE49-F238E27FC236}">
              <a16:creationId xmlns:a16="http://schemas.microsoft.com/office/drawing/2014/main" id="{00000000-0008-0000-1400-00001A010000}"/>
            </a:ext>
          </a:extLst>
        </xdr:cNvPr>
        <xdr:cNvCxnSpPr/>
      </xdr:nvCxnSpPr>
      <xdr:spPr>
        <a:xfrm>
          <a:off x="38100" y="14916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99</xdr:row>
      <xdr:rowOff>0</xdr:rowOff>
    </xdr:from>
    <xdr:to>
      <xdr:col>4</xdr:col>
      <xdr:colOff>0</xdr:colOff>
      <xdr:row>99</xdr:row>
      <xdr:rowOff>1588</xdr:rowOff>
    </xdr:to>
    <xdr:cxnSp macro="">
      <xdr:nvCxnSpPr>
        <xdr:cNvPr id="283" name="직선 화살표 연결선 273">
          <a:extLst>
            <a:ext uri="{FF2B5EF4-FFF2-40B4-BE49-F238E27FC236}">
              <a16:creationId xmlns:a16="http://schemas.microsoft.com/office/drawing/2014/main" id="{00000000-0008-0000-1400-00001B010000}"/>
            </a:ext>
          </a:extLst>
        </xdr:cNvPr>
        <xdr:cNvCxnSpPr/>
      </xdr:nvCxnSpPr>
      <xdr:spPr>
        <a:xfrm>
          <a:off x="38100" y="15220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4</xdr:col>
      <xdr:colOff>0</xdr:colOff>
      <xdr:row>102</xdr:row>
      <xdr:rowOff>1588</xdr:rowOff>
    </xdr:to>
    <xdr:cxnSp macro="">
      <xdr:nvCxnSpPr>
        <xdr:cNvPr id="284" name="직선 화살표 연결선 274">
          <a:extLst>
            <a:ext uri="{FF2B5EF4-FFF2-40B4-BE49-F238E27FC236}">
              <a16:creationId xmlns:a16="http://schemas.microsoft.com/office/drawing/2014/main" id="{00000000-0008-0000-1400-00001C010000}"/>
            </a:ext>
          </a:extLst>
        </xdr:cNvPr>
        <xdr:cNvCxnSpPr/>
      </xdr:nvCxnSpPr>
      <xdr:spPr>
        <a:xfrm>
          <a:off x="38100" y="15678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</xdr:row>
      <xdr:rowOff>0</xdr:rowOff>
    </xdr:from>
    <xdr:to>
      <xdr:col>4</xdr:col>
      <xdr:colOff>0</xdr:colOff>
      <xdr:row>108</xdr:row>
      <xdr:rowOff>1588</xdr:rowOff>
    </xdr:to>
    <xdr:cxnSp macro="">
      <xdr:nvCxnSpPr>
        <xdr:cNvPr id="285" name="직선 화살표 연결선 276">
          <a:extLst>
            <a:ext uri="{FF2B5EF4-FFF2-40B4-BE49-F238E27FC236}">
              <a16:creationId xmlns:a16="http://schemas.microsoft.com/office/drawing/2014/main" id="{00000000-0008-0000-1400-00001D010000}"/>
            </a:ext>
          </a:extLst>
        </xdr:cNvPr>
        <xdr:cNvCxnSpPr/>
      </xdr:nvCxnSpPr>
      <xdr:spPr>
        <a:xfrm>
          <a:off x="38100" y="165925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89</xdr:row>
      <xdr:rowOff>0</xdr:rowOff>
    </xdr:from>
    <xdr:to>
      <xdr:col>3</xdr:col>
      <xdr:colOff>485775</xdr:colOff>
      <xdr:row>89</xdr:row>
      <xdr:rowOff>1588</xdr:rowOff>
    </xdr:to>
    <xdr:cxnSp macro="">
      <xdr:nvCxnSpPr>
        <xdr:cNvPr id="286" name="직선 화살표 연결선 267">
          <a:extLst>
            <a:ext uri="{FF2B5EF4-FFF2-40B4-BE49-F238E27FC236}">
              <a16:creationId xmlns:a16="http://schemas.microsoft.com/office/drawing/2014/main" id="{00000000-0008-0000-1400-00001E010000}"/>
            </a:ext>
          </a:extLst>
        </xdr:cNvPr>
        <xdr:cNvCxnSpPr/>
      </xdr:nvCxnSpPr>
      <xdr:spPr>
        <a:xfrm>
          <a:off x="19050" y="13696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</xdr:row>
      <xdr:rowOff>142875</xdr:rowOff>
    </xdr:from>
    <xdr:to>
      <xdr:col>4</xdr:col>
      <xdr:colOff>0</xdr:colOff>
      <xdr:row>114</xdr:row>
      <xdr:rowOff>144463</xdr:rowOff>
    </xdr:to>
    <xdr:cxnSp macro="">
      <xdr:nvCxnSpPr>
        <xdr:cNvPr id="287" name="직선 화살표 연결선 269">
          <a:extLst>
            <a:ext uri="{FF2B5EF4-FFF2-40B4-BE49-F238E27FC236}">
              <a16:creationId xmlns:a16="http://schemas.microsoft.com/office/drawing/2014/main" id="{00000000-0008-0000-1400-00001F010000}"/>
            </a:ext>
          </a:extLst>
        </xdr:cNvPr>
        <xdr:cNvCxnSpPr/>
      </xdr:nvCxnSpPr>
      <xdr:spPr>
        <a:xfrm>
          <a:off x="38100" y="176403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241</xdr:row>
      <xdr:rowOff>0</xdr:rowOff>
    </xdr:from>
    <xdr:to>
      <xdr:col>4</xdr:col>
      <xdr:colOff>0</xdr:colOff>
      <xdr:row>241</xdr:row>
      <xdr:rowOff>1588</xdr:rowOff>
    </xdr:to>
    <xdr:cxnSp macro="">
      <xdr:nvCxnSpPr>
        <xdr:cNvPr id="288" name="직선 화살표 연결선 277">
          <a:extLst>
            <a:ext uri="{FF2B5EF4-FFF2-40B4-BE49-F238E27FC236}">
              <a16:creationId xmlns:a16="http://schemas.microsoft.com/office/drawing/2014/main" id="{00000000-0008-0000-1400-000020010000}"/>
            </a:ext>
          </a:extLst>
        </xdr:cNvPr>
        <xdr:cNvCxnSpPr/>
      </xdr:nvCxnSpPr>
      <xdr:spPr>
        <a:xfrm>
          <a:off x="38100" y="352329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215</xdr:row>
      <xdr:rowOff>0</xdr:rowOff>
    </xdr:from>
    <xdr:to>
      <xdr:col>4</xdr:col>
      <xdr:colOff>0</xdr:colOff>
      <xdr:row>215</xdr:row>
      <xdr:rowOff>1588</xdr:rowOff>
    </xdr:to>
    <xdr:cxnSp macro="">
      <xdr:nvCxnSpPr>
        <xdr:cNvPr id="289" name="직선 화살표 연결선 269">
          <a:extLst>
            <a:ext uri="{FF2B5EF4-FFF2-40B4-BE49-F238E27FC236}">
              <a16:creationId xmlns:a16="http://schemas.microsoft.com/office/drawing/2014/main" id="{00000000-0008-0000-1400-000021010000}"/>
            </a:ext>
          </a:extLst>
        </xdr:cNvPr>
        <xdr:cNvCxnSpPr/>
      </xdr:nvCxnSpPr>
      <xdr:spPr>
        <a:xfrm>
          <a:off x="38100" y="30508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357</xdr:row>
      <xdr:rowOff>0</xdr:rowOff>
    </xdr:from>
    <xdr:to>
      <xdr:col>4</xdr:col>
      <xdr:colOff>0</xdr:colOff>
      <xdr:row>357</xdr:row>
      <xdr:rowOff>1588</xdr:rowOff>
    </xdr:to>
    <xdr:cxnSp macro="">
      <xdr:nvCxnSpPr>
        <xdr:cNvPr id="290" name="직선 화살표 연결선 268">
          <a:extLst>
            <a:ext uri="{FF2B5EF4-FFF2-40B4-BE49-F238E27FC236}">
              <a16:creationId xmlns:a16="http://schemas.microsoft.com/office/drawing/2014/main" id="{00000000-0008-0000-1400-000022010000}"/>
            </a:ext>
          </a:extLst>
        </xdr:cNvPr>
        <xdr:cNvCxnSpPr/>
      </xdr:nvCxnSpPr>
      <xdr:spPr>
        <a:xfrm>
          <a:off x="38100" y="380333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363</xdr:row>
      <xdr:rowOff>0</xdr:rowOff>
    </xdr:from>
    <xdr:to>
      <xdr:col>4</xdr:col>
      <xdr:colOff>0</xdr:colOff>
      <xdr:row>363</xdr:row>
      <xdr:rowOff>1588</xdr:rowOff>
    </xdr:to>
    <xdr:cxnSp macro="">
      <xdr:nvCxnSpPr>
        <xdr:cNvPr id="291" name="직선 화살표 연결선 269">
          <a:extLst>
            <a:ext uri="{FF2B5EF4-FFF2-40B4-BE49-F238E27FC236}">
              <a16:creationId xmlns:a16="http://schemas.microsoft.com/office/drawing/2014/main" id="{00000000-0008-0000-1400-000023010000}"/>
            </a:ext>
          </a:extLst>
        </xdr:cNvPr>
        <xdr:cNvCxnSpPr/>
      </xdr:nvCxnSpPr>
      <xdr:spPr>
        <a:xfrm>
          <a:off x="38100" y="389477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369</xdr:row>
      <xdr:rowOff>0</xdr:rowOff>
    </xdr:from>
    <xdr:to>
      <xdr:col>4</xdr:col>
      <xdr:colOff>0</xdr:colOff>
      <xdr:row>369</xdr:row>
      <xdr:rowOff>1588</xdr:rowOff>
    </xdr:to>
    <xdr:cxnSp macro="">
      <xdr:nvCxnSpPr>
        <xdr:cNvPr id="292" name="직선 화살표 연결선 268">
          <a:extLst>
            <a:ext uri="{FF2B5EF4-FFF2-40B4-BE49-F238E27FC236}">
              <a16:creationId xmlns:a16="http://schemas.microsoft.com/office/drawing/2014/main" id="{00000000-0008-0000-1400-000024010000}"/>
            </a:ext>
          </a:extLst>
        </xdr:cNvPr>
        <xdr:cNvCxnSpPr/>
      </xdr:nvCxnSpPr>
      <xdr:spPr>
        <a:xfrm>
          <a:off x="38100" y="398621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375</xdr:row>
      <xdr:rowOff>0</xdr:rowOff>
    </xdr:from>
    <xdr:to>
      <xdr:col>4</xdr:col>
      <xdr:colOff>0</xdr:colOff>
      <xdr:row>375</xdr:row>
      <xdr:rowOff>1588</xdr:rowOff>
    </xdr:to>
    <xdr:cxnSp macro="">
      <xdr:nvCxnSpPr>
        <xdr:cNvPr id="293" name="직선 화살표 연결선 269">
          <a:extLst>
            <a:ext uri="{FF2B5EF4-FFF2-40B4-BE49-F238E27FC236}">
              <a16:creationId xmlns:a16="http://schemas.microsoft.com/office/drawing/2014/main" id="{00000000-0008-0000-1400-000025010000}"/>
            </a:ext>
          </a:extLst>
        </xdr:cNvPr>
        <xdr:cNvCxnSpPr/>
      </xdr:nvCxnSpPr>
      <xdr:spPr>
        <a:xfrm>
          <a:off x="38100" y="407765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381</xdr:row>
      <xdr:rowOff>0</xdr:rowOff>
    </xdr:from>
    <xdr:to>
      <xdr:col>4</xdr:col>
      <xdr:colOff>0</xdr:colOff>
      <xdr:row>381</xdr:row>
      <xdr:rowOff>1588</xdr:rowOff>
    </xdr:to>
    <xdr:cxnSp macro="">
      <xdr:nvCxnSpPr>
        <xdr:cNvPr id="294" name="직선 화살표 연결선 64">
          <a:extLst>
            <a:ext uri="{FF2B5EF4-FFF2-40B4-BE49-F238E27FC236}">
              <a16:creationId xmlns:a16="http://schemas.microsoft.com/office/drawing/2014/main" id="{00000000-0008-0000-1400-000026010000}"/>
            </a:ext>
          </a:extLst>
        </xdr:cNvPr>
        <xdr:cNvCxnSpPr/>
      </xdr:nvCxnSpPr>
      <xdr:spPr>
        <a:xfrm>
          <a:off x="38100" y="416909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384</xdr:row>
      <xdr:rowOff>0</xdr:rowOff>
    </xdr:from>
    <xdr:to>
      <xdr:col>4</xdr:col>
      <xdr:colOff>0</xdr:colOff>
      <xdr:row>384</xdr:row>
      <xdr:rowOff>1588</xdr:rowOff>
    </xdr:to>
    <xdr:cxnSp macro="">
      <xdr:nvCxnSpPr>
        <xdr:cNvPr id="295" name="직선 화살표 연결선 65">
          <a:extLst>
            <a:ext uri="{FF2B5EF4-FFF2-40B4-BE49-F238E27FC236}">
              <a16:creationId xmlns:a16="http://schemas.microsoft.com/office/drawing/2014/main" id="{00000000-0008-0000-1400-000027010000}"/>
            </a:ext>
          </a:extLst>
        </xdr:cNvPr>
        <xdr:cNvCxnSpPr/>
      </xdr:nvCxnSpPr>
      <xdr:spPr>
        <a:xfrm>
          <a:off x="38100" y="421481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388</xdr:row>
      <xdr:rowOff>0</xdr:rowOff>
    </xdr:from>
    <xdr:to>
      <xdr:col>4</xdr:col>
      <xdr:colOff>0</xdr:colOff>
      <xdr:row>388</xdr:row>
      <xdr:rowOff>1588</xdr:rowOff>
    </xdr:to>
    <xdr:cxnSp macro="">
      <xdr:nvCxnSpPr>
        <xdr:cNvPr id="296" name="직선 화살표 연결선 66">
          <a:extLst>
            <a:ext uri="{FF2B5EF4-FFF2-40B4-BE49-F238E27FC236}">
              <a16:creationId xmlns:a16="http://schemas.microsoft.com/office/drawing/2014/main" id="{00000000-0008-0000-1400-000028010000}"/>
            </a:ext>
          </a:extLst>
        </xdr:cNvPr>
        <xdr:cNvCxnSpPr/>
      </xdr:nvCxnSpPr>
      <xdr:spPr>
        <a:xfrm>
          <a:off x="38100" y="427577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391</xdr:row>
      <xdr:rowOff>0</xdr:rowOff>
    </xdr:from>
    <xdr:to>
      <xdr:col>4</xdr:col>
      <xdr:colOff>0</xdr:colOff>
      <xdr:row>391</xdr:row>
      <xdr:rowOff>1588</xdr:rowOff>
    </xdr:to>
    <xdr:cxnSp macro="">
      <xdr:nvCxnSpPr>
        <xdr:cNvPr id="297" name="직선 화살표 연결선 67">
          <a:extLst>
            <a:ext uri="{FF2B5EF4-FFF2-40B4-BE49-F238E27FC236}">
              <a16:creationId xmlns:a16="http://schemas.microsoft.com/office/drawing/2014/main" id="{00000000-0008-0000-1400-000029010000}"/>
            </a:ext>
          </a:extLst>
        </xdr:cNvPr>
        <xdr:cNvCxnSpPr/>
      </xdr:nvCxnSpPr>
      <xdr:spPr>
        <a:xfrm>
          <a:off x="38100" y="432149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205</xdr:row>
      <xdr:rowOff>0</xdr:rowOff>
    </xdr:from>
    <xdr:to>
      <xdr:col>4</xdr:col>
      <xdr:colOff>0</xdr:colOff>
      <xdr:row>205</xdr:row>
      <xdr:rowOff>1588</xdr:rowOff>
    </xdr:to>
    <xdr:cxnSp macro="">
      <xdr:nvCxnSpPr>
        <xdr:cNvPr id="298" name="직선 화살표 연결선 267">
          <a:extLst>
            <a:ext uri="{FF2B5EF4-FFF2-40B4-BE49-F238E27FC236}">
              <a16:creationId xmlns:a16="http://schemas.microsoft.com/office/drawing/2014/main" id="{00000000-0008-0000-1400-00002A010000}"/>
            </a:ext>
          </a:extLst>
        </xdr:cNvPr>
        <xdr:cNvCxnSpPr/>
      </xdr:nvCxnSpPr>
      <xdr:spPr>
        <a:xfrm>
          <a:off x="38100" y="2898457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129</xdr:row>
      <xdr:rowOff>9525</xdr:rowOff>
    </xdr:from>
    <xdr:to>
      <xdr:col>4</xdr:col>
      <xdr:colOff>9525</xdr:colOff>
      <xdr:row>129</xdr:row>
      <xdr:rowOff>11113</xdr:rowOff>
    </xdr:to>
    <xdr:cxnSp macro="">
      <xdr:nvCxnSpPr>
        <xdr:cNvPr id="299" name="직선 화살표 연결선 57">
          <a:extLst>
            <a:ext uri="{FF2B5EF4-FFF2-40B4-BE49-F238E27FC236}">
              <a16:creationId xmlns:a16="http://schemas.microsoft.com/office/drawing/2014/main" id="{00000000-0008-0000-1400-00002B010000}"/>
            </a:ext>
          </a:extLst>
        </xdr:cNvPr>
        <xdr:cNvCxnSpPr/>
      </xdr:nvCxnSpPr>
      <xdr:spPr>
        <a:xfrm>
          <a:off x="47625" y="198501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131</xdr:row>
      <xdr:rowOff>11113</xdr:rowOff>
    </xdr:from>
    <xdr:to>
      <xdr:col>4</xdr:col>
      <xdr:colOff>0</xdr:colOff>
      <xdr:row>131</xdr:row>
      <xdr:rowOff>11113</xdr:rowOff>
    </xdr:to>
    <xdr:cxnSp macro="">
      <xdr:nvCxnSpPr>
        <xdr:cNvPr id="300" name="직선 화살표 연결선 58">
          <a:extLst>
            <a:ext uri="{FF2B5EF4-FFF2-40B4-BE49-F238E27FC236}">
              <a16:creationId xmlns:a16="http://schemas.microsoft.com/office/drawing/2014/main" id="{00000000-0008-0000-1400-00002C010000}"/>
            </a:ext>
          </a:extLst>
        </xdr:cNvPr>
        <xdr:cNvCxnSpPr/>
      </xdr:nvCxnSpPr>
      <xdr:spPr>
        <a:xfrm>
          <a:off x="57150" y="2011838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</xdr:row>
      <xdr:rowOff>11113</xdr:rowOff>
    </xdr:from>
    <xdr:to>
      <xdr:col>4</xdr:col>
      <xdr:colOff>0</xdr:colOff>
      <xdr:row>135</xdr:row>
      <xdr:rowOff>11113</xdr:rowOff>
    </xdr:to>
    <xdr:cxnSp macro="">
      <xdr:nvCxnSpPr>
        <xdr:cNvPr id="301" name="직선 화살표 연결선 59">
          <a:extLst>
            <a:ext uri="{FF2B5EF4-FFF2-40B4-BE49-F238E27FC236}">
              <a16:creationId xmlns:a16="http://schemas.microsoft.com/office/drawing/2014/main" id="{00000000-0008-0000-1400-00002D010000}"/>
            </a:ext>
          </a:extLst>
        </xdr:cNvPr>
        <xdr:cNvCxnSpPr/>
      </xdr:nvCxnSpPr>
      <xdr:spPr>
        <a:xfrm>
          <a:off x="47625" y="20727988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138</xdr:row>
      <xdr:rowOff>9525</xdr:rowOff>
    </xdr:from>
    <xdr:to>
      <xdr:col>4</xdr:col>
      <xdr:colOff>9525</xdr:colOff>
      <xdr:row>138</xdr:row>
      <xdr:rowOff>11113</xdr:rowOff>
    </xdr:to>
    <xdr:cxnSp macro="">
      <xdr:nvCxnSpPr>
        <xdr:cNvPr id="302" name="직선 화살표 연결선 71">
          <a:extLst>
            <a:ext uri="{FF2B5EF4-FFF2-40B4-BE49-F238E27FC236}">
              <a16:creationId xmlns:a16="http://schemas.microsoft.com/office/drawing/2014/main" id="{00000000-0008-0000-1400-00002E010000}"/>
            </a:ext>
          </a:extLst>
        </xdr:cNvPr>
        <xdr:cNvCxnSpPr/>
      </xdr:nvCxnSpPr>
      <xdr:spPr>
        <a:xfrm>
          <a:off x="47625" y="212217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142</xdr:row>
      <xdr:rowOff>57150</xdr:rowOff>
    </xdr:from>
    <xdr:to>
      <xdr:col>4</xdr:col>
      <xdr:colOff>9525</xdr:colOff>
      <xdr:row>142</xdr:row>
      <xdr:rowOff>58738</xdr:rowOff>
    </xdr:to>
    <xdr:cxnSp macro="">
      <xdr:nvCxnSpPr>
        <xdr:cNvPr id="303" name="직선 화살표 연결선 148">
          <a:extLst>
            <a:ext uri="{FF2B5EF4-FFF2-40B4-BE49-F238E27FC236}">
              <a16:creationId xmlns:a16="http://schemas.microsoft.com/office/drawing/2014/main" id="{00000000-0008-0000-1400-00002F010000}"/>
            </a:ext>
          </a:extLst>
        </xdr:cNvPr>
        <xdr:cNvCxnSpPr/>
      </xdr:nvCxnSpPr>
      <xdr:spPr>
        <a:xfrm>
          <a:off x="47625" y="21878925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144</xdr:row>
      <xdr:rowOff>68263</xdr:rowOff>
    </xdr:from>
    <xdr:to>
      <xdr:col>4</xdr:col>
      <xdr:colOff>0</xdr:colOff>
      <xdr:row>144</xdr:row>
      <xdr:rowOff>68263</xdr:rowOff>
    </xdr:to>
    <xdr:cxnSp macro="">
      <xdr:nvCxnSpPr>
        <xdr:cNvPr id="304" name="직선 화살표 연결선 149">
          <a:extLst>
            <a:ext uri="{FF2B5EF4-FFF2-40B4-BE49-F238E27FC236}">
              <a16:creationId xmlns:a16="http://schemas.microsoft.com/office/drawing/2014/main" id="{00000000-0008-0000-1400-000030010000}"/>
            </a:ext>
          </a:extLst>
        </xdr:cNvPr>
        <xdr:cNvCxnSpPr/>
      </xdr:nvCxnSpPr>
      <xdr:spPr>
        <a:xfrm>
          <a:off x="57150" y="22156738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</xdr:row>
      <xdr:rowOff>0</xdr:rowOff>
    </xdr:from>
    <xdr:to>
      <xdr:col>4</xdr:col>
      <xdr:colOff>0</xdr:colOff>
      <xdr:row>183</xdr:row>
      <xdr:rowOff>1588</xdr:rowOff>
    </xdr:to>
    <xdr:cxnSp macro="">
      <xdr:nvCxnSpPr>
        <xdr:cNvPr id="305" name="직선 화살표 연결선 267">
          <a:extLst>
            <a:ext uri="{FF2B5EF4-FFF2-40B4-BE49-F238E27FC236}">
              <a16:creationId xmlns:a16="http://schemas.microsoft.com/office/drawing/2014/main" id="{00000000-0008-0000-1400-000031010000}"/>
            </a:ext>
          </a:extLst>
        </xdr:cNvPr>
        <xdr:cNvCxnSpPr/>
      </xdr:nvCxnSpPr>
      <xdr:spPr>
        <a:xfrm>
          <a:off x="38100" y="263652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248</xdr:row>
      <xdr:rowOff>0</xdr:rowOff>
    </xdr:from>
    <xdr:to>
      <xdr:col>4</xdr:col>
      <xdr:colOff>0</xdr:colOff>
      <xdr:row>248</xdr:row>
      <xdr:rowOff>1588</xdr:rowOff>
    </xdr:to>
    <xdr:cxnSp macro="">
      <xdr:nvCxnSpPr>
        <xdr:cNvPr id="52" name="직선 화살표 연결선 266"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CxnSpPr/>
      </xdr:nvCxnSpPr>
      <xdr:spPr>
        <a:xfrm>
          <a:off x="47625" y="23402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292</xdr:row>
      <xdr:rowOff>0</xdr:rowOff>
    </xdr:from>
    <xdr:to>
      <xdr:col>4</xdr:col>
      <xdr:colOff>0</xdr:colOff>
      <xdr:row>292</xdr:row>
      <xdr:rowOff>1588</xdr:rowOff>
    </xdr:to>
    <xdr:cxnSp macro="">
      <xdr:nvCxnSpPr>
        <xdr:cNvPr id="53" name="직선 화살표 연결선 267"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CxnSpPr/>
      </xdr:nvCxnSpPr>
      <xdr:spPr>
        <a:xfrm>
          <a:off x="47625" y="29556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300</xdr:row>
      <xdr:rowOff>0</xdr:rowOff>
    </xdr:from>
    <xdr:to>
      <xdr:col>4</xdr:col>
      <xdr:colOff>0</xdr:colOff>
      <xdr:row>300</xdr:row>
      <xdr:rowOff>1588</xdr:rowOff>
    </xdr:to>
    <xdr:cxnSp macro="">
      <xdr:nvCxnSpPr>
        <xdr:cNvPr id="54" name="직선 화살표 연결선 26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CxnSpPr/>
      </xdr:nvCxnSpPr>
      <xdr:spPr>
        <a:xfrm>
          <a:off x="47625" y="30775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310</xdr:row>
      <xdr:rowOff>0</xdr:rowOff>
    </xdr:from>
    <xdr:to>
      <xdr:col>4</xdr:col>
      <xdr:colOff>0</xdr:colOff>
      <xdr:row>310</xdr:row>
      <xdr:rowOff>1588</xdr:rowOff>
    </xdr:to>
    <xdr:cxnSp macro="">
      <xdr:nvCxnSpPr>
        <xdr:cNvPr id="55" name="직선 화살표 연결선 270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CxnSpPr/>
      </xdr:nvCxnSpPr>
      <xdr:spPr>
        <a:xfrm>
          <a:off x="47625" y="322992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316</xdr:row>
      <xdr:rowOff>0</xdr:rowOff>
    </xdr:from>
    <xdr:to>
      <xdr:col>4</xdr:col>
      <xdr:colOff>0</xdr:colOff>
      <xdr:row>316</xdr:row>
      <xdr:rowOff>1588</xdr:rowOff>
    </xdr:to>
    <xdr:cxnSp macro="">
      <xdr:nvCxnSpPr>
        <xdr:cNvPr id="56" name="직선 화살표 연결선 271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CxnSpPr/>
      </xdr:nvCxnSpPr>
      <xdr:spPr>
        <a:xfrm>
          <a:off x="47625" y="33213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319</xdr:row>
      <xdr:rowOff>0</xdr:rowOff>
    </xdr:from>
    <xdr:to>
      <xdr:col>4</xdr:col>
      <xdr:colOff>0</xdr:colOff>
      <xdr:row>319</xdr:row>
      <xdr:rowOff>1588</xdr:rowOff>
    </xdr:to>
    <xdr:cxnSp macro="">
      <xdr:nvCxnSpPr>
        <xdr:cNvPr id="57" name="직선 화살표 연결선 274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CxnSpPr/>
      </xdr:nvCxnSpPr>
      <xdr:spPr>
        <a:xfrm>
          <a:off x="47625" y="33670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321</xdr:row>
      <xdr:rowOff>0</xdr:rowOff>
    </xdr:from>
    <xdr:to>
      <xdr:col>4</xdr:col>
      <xdr:colOff>0</xdr:colOff>
      <xdr:row>321</xdr:row>
      <xdr:rowOff>1588</xdr:rowOff>
    </xdr:to>
    <xdr:cxnSp macro="">
      <xdr:nvCxnSpPr>
        <xdr:cNvPr id="58" name="직선 화살표 연결선 275">
          <a:extLst>
            <a:ext uri="{FF2B5EF4-FFF2-40B4-BE49-F238E27FC236}">
              <a16:creationId xmlns:a16="http://schemas.microsoft.com/office/drawing/2014/main" id="{00000000-0008-0000-1400-00003A000000}"/>
            </a:ext>
          </a:extLst>
        </xdr:cNvPr>
        <xdr:cNvCxnSpPr/>
      </xdr:nvCxnSpPr>
      <xdr:spPr>
        <a:xfrm>
          <a:off x="47625" y="33975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333</xdr:row>
      <xdr:rowOff>0</xdr:rowOff>
    </xdr:from>
    <xdr:to>
      <xdr:col>4</xdr:col>
      <xdr:colOff>0</xdr:colOff>
      <xdr:row>333</xdr:row>
      <xdr:rowOff>1588</xdr:rowOff>
    </xdr:to>
    <xdr:cxnSp macro="">
      <xdr:nvCxnSpPr>
        <xdr:cNvPr id="59" name="직선 화살표 연결선 276">
          <a:extLst>
            <a:ext uri="{FF2B5EF4-FFF2-40B4-BE49-F238E27FC236}">
              <a16:creationId xmlns:a16="http://schemas.microsoft.com/office/drawing/2014/main" id="{00000000-0008-0000-1400-00003B000000}"/>
            </a:ext>
          </a:extLst>
        </xdr:cNvPr>
        <xdr:cNvCxnSpPr/>
      </xdr:nvCxnSpPr>
      <xdr:spPr>
        <a:xfrm>
          <a:off x="47625" y="34737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339</xdr:row>
      <xdr:rowOff>0</xdr:rowOff>
    </xdr:from>
    <xdr:to>
      <xdr:col>4</xdr:col>
      <xdr:colOff>0</xdr:colOff>
      <xdr:row>339</xdr:row>
      <xdr:rowOff>1588</xdr:rowOff>
    </xdr:to>
    <xdr:cxnSp macro="">
      <xdr:nvCxnSpPr>
        <xdr:cNvPr id="60" name="직선 화살표 연결선 277">
          <a:extLst>
            <a:ext uri="{FF2B5EF4-FFF2-40B4-BE49-F238E27FC236}">
              <a16:creationId xmlns:a16="http://schemas.microsoft.com/office/drawing/2014/main" id="{00000000-0008-0000-1400-00003C000000}"/>
            </a:ext>
          </a:extLst>
        </xdr:cNvPr>
        <xdr:cNvCxnSpPr/>
      </xdr:nvCxnSpPr>
      <xdr:spPr>
        <a:xfrm>
          <a:off x="47625" y="35652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306</xdr:row>
      <xdr:rowOff>0</xdr:rowOff>
    </xdr:from>
    <xdr:to>
      <xdr:col>4</xdr:col>
      <xdr:colOff>0</xdr:colOff>
      <xdr:row>306</xdr:row>
      <xdr:rowOff>1588</xdr:rowOff>
    </xdr:to>
    <xdr:cxnSp macro="">
      <xdr:nvCxnSpPr>
        <xdr:cNvPr id="61" name="직선 화살표 연결선 269"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CxnSpPr/>
      </xdr:nvCxnSpPr>
      <xdr:spPr>
        <a:xfrm>
          <a:off x="47625" y="31689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296</xdr:row>
      <xdr:rowOff>0</xdr:rowOff>
    </xdr:from>
    <xdr:to>
      <xdr:col>4</xdr:col>
      <xdr:colOff>0</xdr:colOff>
      <xdr:row>296</xdr:row>
      <xdr:rowOff>1588</xdr:rowOff>
    </xdr:to>
    <xdr:cxnSp macro="">
      <xdr:nvCxnSpPr>
        <xdr:cNvPr id="62" name="직선 화살표 연결선 267">
          <a:extLst>
            <a:ext uri="{FF2B5EF4-FFF2-40B4-BE49-F238E27FC236}">
              <a16:creationId xmlns:a16="http://schemas.microsoft.com/office/drawing/2014/main" id="{00000000-0008-0000-1400-00003E000000}"/>
            </a:ext>
          </a:extLst>
        </xdr:cNvPr>
        <xdr:cNvCxnSpPr/>
      </xdr:nvCxnSpPr>
      <xdr:spPr>
        <a:xfrm>
          <a:off x="47625" y="30165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274</xdr:row>
      <xdr:rowOff>0</xdr:rowOff>
    </xdr:from>
    <xdr:to>
      <xdr:col>4</xdr:col>
      <xdr:colOff>0</xdr:colOff>
      <xdr:row>274</xdr:row>
      <xdr:rowOff>1588</xdr:rowOff>
    </xdr:to>
    <xdr:cxnSp macro="">
      <xdr:nvCxnSpPr>
        <xdr:cNvPr id="63" name="직선 화살표 연결선 267"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CxnSpPr/>
      </xdr:nvCxnSpPr>
      <xdr:spPr>
        <a:xfrm>
          <a:off x="47625" y="27546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288</xdr:row>
      <xdr:rowOff>0</xdr:rowOff>
    </xdr:from>
    <xdr:to>
      <xdr:col>4</xdr:col>
      <xdr:colOff>0</xdr:colOff>
      <xdr:row>288</xdr:row>
      <xdr:rowOff>1588</xdr:rowOff>
    </xdr:to>
    <xdr:cxnSp macro="">
      <xdr:nvCxnSpPr>
        <xdr:cNvPr id="64" name="직선 화살표 연결선 267"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CxnSpPr/>
      </xdr:nvCxnSpPr>
      <xdr:spPr>
        <a:xfrm>
          <a:off x="47625" y="43576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197</xdr:row>
      <xdr:rowOff>0</xdr:rowOff>
    </xdr:from>
    <xdr:to>
      <xdr:col>4</xdr:col>
      <xdr:colOff>0</xdr:colOff>
      <xdr:row>197</xdr:row>
      <xdr:rowOff>1588</xdr:rowOff>
    </xdr:to>
    <xdr:cxnSp macro="">
      <xdr:nvCxnSpPr>
        <xdr:cNvPr id="65" name="직선 화살표 연결선 267"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CxnSpPr/>
      </xdr:nvCxnSpPr>
      <xdr:spPr>
        <a:xfrm>
          <a:off x="47625" y="4368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329</xdr:row>
      <xdr:rowOff>0</xdr:rowOff>
    </xdr:from>
    <xdr:to>
      <xdr:col>4</xdr:col>
      <xdr:colOff>0</xdr:colOff>
      <xdr:row>329</xdr:row>
      <xdr:rowOff>1588</xdr:rowOff>
    </xdr:to>
    <xdr:cxnSp macro="">
      <xdr:nvCxnSpPr>
        <xdr:cNvPr id="66" name="직선 화살표 연결선 266"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CxnSpPr/>
      </xdr:nvCxnSpPr>
      <xdr:spPr>
        <a:xfrm>
          <a:off x="47625" y="375951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797</xdr:row>
      <xdr:rowOff>0</xdr:rowOff>
    </xdr:from>
    <xdr:to>
      <xdr:col>4</xdr:col>
      <xdr:colOff>0</xdr:colOff>
      <xdr:row>797</xdr:row>
      <xdr:rowOff>1588</xdr:rowOff>
    </xdr:to>
    <xdr:cxnSp macro="">
      <xdr:nvCxnSpPr>
        <xdr:cNvPr id="220" name="직선 화살표 연결선 219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CxnSpPr/>
      </xdr:nvCxnSpPr>
      <xdr:spPr>
        <a:xfrm>
          <a:off x="66675" y="7096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795</xdr:row>
      <xdr:rowOff>0</xdr:rowOff>
    </xdr:from>
    <xdr:to>
      <xdr:col>4</xdr:col>
      <xdr:colOff>0</xdr:colOff>
      <xdr:row>795</xdr:row>
      <xdr:rowOff>1588</xdr:rowOff>
    </xdr:to>
    <xdr:cxnSp macro="">
      <xdr:nvCxnSpPr>
        <xdr:cNvPr id="221" name="직선 화살표 연결선 220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CxnSpPr/>
      </xdr:nvCxnSpPr>
      <xdr:spPr>
        <a:xfrm>
          <a:off x="66675" y="7065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802</xdr:row>
      <xdr:rowOff>0</xdr:rowOff>
    </xdr:from>
    <xdr:to>
      <xdr:col>4</xdr:col>
      <xdr:colOff>0</xdr:colOff>
      <xdr:row>802</xdr:row>
      <xdr:rowOff>1588</xdr:rowOff>
    </xdr:to>
    <xdr:cxnSp macro="">
      <xdr:nvCxnSpPr>
        <xdr:cNvPr id="223" name="직선 화살표 연결선 222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CxnSpPr/>
      </xdr:nvCxnSpPr>
      <xdr:spPr>
        <a:xfrm>
          <a:off x="66675" y="7172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800</xdr:row>
      <xdr:rowOff>0</xdr:rowOff>
    </xdr:from>
    <xdr:to>
      <xdr:col>4</xdr:col>
      <xdr:colOff>0</xdr:colOff>
      <xdr:row>800</xdr:row>
      <xdr:rowOff>1588</xdr:rowOff>
    </xdr:to>
    <xdr:cxnSp macro="">
      <xdr:nvCxnSpPr>
        <xdr:cNvPr id="241" name="직선 화살표 연결선 240">
          <a:extLst>
            <a:ext uri="{FF2B5EF4-FFF2-40B4-BE49-F238E27FC236}">
              <a16:creationId xmlns:a16="http://schemas.microsoft.com/office/drawing/2014/main" id="{00000000-0008-0000-1500-0000F1000000}"/>
            </a:ext>
          </a:extLst>
        </xdr:cNvPr>
        <xdr:cNvCxnSpPr/>
      </xdr:nvCxnSpPr>
      <xdr:spPr>
        <a:xfrm>
          <a:off x="66675" y="7141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760</xdr:row>
      <xdr:rowOff>0</xdr:rowOff>
    </xdr:from>
    <xdr:to>
      <xdr:col>4</xdr:col>
      <xdr:colOff>0</xdr:colOff>
      <xdr:row>760</xdr:row>
      <xdr:rowOff>1588</xdr:rowOff>
    </xdr:to>
    <xdr:cxnSp macro="">
      <xdr:nvCxnSpPr>
        <xdr:cNvPr id="376" name="직선 화살표 연결선 375">
          <a:extLst>
            <a:ext uri="{FF2B5EF4-FFF2-40B4-BE49-F238E27FC236}">
              <a16:creationId xmlns:a16="http://schemas.microsoft.com/office/drawing/2014/main" id="{00000000-0008-0000-1500-000078010000}"/>
            </a:ext>
          </a:extLst>
        </xdr:cNvPr>
        <xdr:cNvCxnSpPr/>
      </xdr:nvCxnSpPr>
      <xdr:spPr>
        <a:xfrm>
          <a:off x="66675" y="6532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758</xdr:row>
      <xdr:rowOff>0</xdr:rowOff>
    </xdr:from>
    <xdr:to>
      <xdr:col>4</xdr:col>
      <xdr:colOff>0</xdr:colOff>
      <xdr:row>758</xdr:row>
      <xdr:rowOff>1588</xdr:rowOff>
    </xdr:to>
    <xdr:cxnSp macro="">
      <xdr:nvCxnSpPr>
        <xdr:cNvPr id="377" name="직선 화살표 연결선 376">
          <a:extLst>
            <a:ext uri="{FF2B5EF4-FFF2-40B4-BE49-F238E27FC236}">
              <a16:creationId xmlns:a16="http://schemas.microsoft.com/office/drawing/2014/main" id="{00000000-0008-0000-1500-000079010000}"/>
            </a:ext>
          </a:extLst>
        </xdr:cNvPr>
        <xdr:cNvCxnSpPr/>
      </xdr:nvCxnSpPr>
      <xdr:spPr>
        <a:xfrm>
          <a:off x="66675" y="6501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764</xdr:row>
      <xdr:rowOff>0</xdr:rowOff>
    </xdr:from>
    <xdr:to>
      <xdr:col>4</xdr:col>
      <xdr:colOff>0</xdr:colOff>
      <xdr:row>764</xdr:row>
      <xdr:rowOff>1588</xdr:rowOff>
    </xdr:to>
    <xdr:cxnSp macro="">
      <xdr:nvCxnSpPr>
        <xdr:cNvPr id="378" name="직선 화살표 연결선 377">
          <a:extLst>
            <a:ext uri="{FF2B5EF4-FFF2-40B4-BE49-F238E27FC236}">
              <a16:creationId xmlns:a16="http://schemas.microsoft.com/office/drawing/2014/main" id="{00000000-0008-0000-1500-00007A010000}"/>
            </a:ext>
          </a:extLst>
        </xdr:cNvPr>
        <xdr:cNvCxnSpPr/>
      </xdr:nvCxnSpPr>
      <xdr:spPr>
        <a:xfrm>
          <a:off x="66675" y="6593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766</xdr:row>
      <xdr:rowOff>0</xdr:rowOff>
    </xdr:from>
    <xdr:to>
      <xdr:col>4</xdr:col>
      <xdr:colOff>0</xdr:colOff>
      <xdr:row>766</xdr:row>
      <xdr:rowOff>1588</xdr:rowOff>
    </xdr:to>
    <xdr:cxnSp macro="">
      <xdr:nvCxnSpPr>
        <xdr:cNvPr id="379" name="직선 화살표 연결선 378">
          <a:extLst>
            <a:ext uri="{FF2B5EF4-FFF2-40B4-BE49-F238E27FC236}">
              <a16:creationId xmlns:a16="http://schemas.microsoft.com/office/drawing/2014/main" id="{00000000-0008-0000-1500-00007B010000}"/>
            </a:ext>
          </a:extLst>
        </xdr:cNvPr>
        <xdr:cNvCxnSpPr/>
      </xdr:nvCxnSpPr>
      <xdr:spPr>
        <a:xfrm>
          <a:off x="66675" y="662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769</xdr:row>
      <xdr:rowOff>0</xdr:rowOff>
    </xdr:from>
    <xdr:to>
      <xdr:col>4</xdr:col>
      <xdr:colOff>0</xdr:colOff>
      <xdr:row>769</xdr:row>
      <xdr:rowOff>1588</xdr:rowOff>
    </xdr:to>
    <xdr:cxnSp macro="">
      <xdr:nvCxnSpPr>
        <xdr:cNvPr id="380" name="직선 화살표 연결선 379">
          <a:extLst>
            <a:ext uri="{FF2B5EF4-FFF2-40B4-BE49-F238E27FC236}">
              <a16:creationId xmlns:a16="http://schemas.microsoft.com/office/drawing/2014/main" id="{00000000-0008-0000-1500-00007C010000}"/>
            </a:ext>
          </a:extLst>
        </xdr:cNvPr>
        <xdr:cNvCxnSpPr/>
      </xdr:nvCxnSpPr>
      <xdr:spPr>
        <a:xfrm>
          <a:off x="66675" y="6669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771</xdr:row>
      <xdr:rowOff>0</xdr:rowOff>
    </xdr:from>
    <xdr:to>
      <xdr:col>4</xdr:col>
      <xdr:colOff>0</xdr:colOff>
      <xdr:row>771</xdr:row>
      <xdr:rowOff>1588</xdr:rowOff>
    </xdr:to>
    <xdr:cxnSp macro="">
      <xdr:nvCxnSpPr>
        <xdr:cNvPr id="381" name="직선 화살표 연결선 380">
          <a:extLst>
            <a:ext uri="{FF2B5EF4-FFF2-40B4-BE49-F238E27FC236}">
              <a16:creationId xmlns:a16="http://schemas.microsoft.com/office/drawing/2014/main" id="{00000000-0008-0000-1500-00007D010000}"/>
            </a:ext>
          </a:extLst>
        </xdr:cNvPr>
        <xdr:cNvCxnSpPr/>
      </xdr:nvCxnSpPr>
      <xdr:spPr>
        <a:xfrm>
          <a:off x="66675" y="6699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778</xdr:row>
      <xdr:rowOff>0</xdr:rowOff>
    </xdr:from>
    <xdr:to>
      <xdr:col>4</xdr:col>
      <xdr:colOff>0</xdr:colOff>
      <xdr:row>778</xdr:row>
      <xdr:rowOff>1588</xdr:rowOff>
    </xdr:to>
    <xdr:cxnSp macro="">
      <xdr:nvCxnSpPr>
        <xdr:cNvPr id="385" name="직선 화살표 연결선 384">
          <a:extLst>
            <a:ext uri="{FF2B5EF4-FFF2-40B4-BE49-F238E27FC236}">
              <a16:creationId xmlns:a16="http://schemas.microsoft.com/office/drawing/2014/main" id="{00000000-0008-0000-1500-000081010000}"/>
            </a:ext>
          </a:extLst>
        </xdr:cNvPr>
        <xdr:cNvCxnSpPr/>
      </xdr:nvCxnSpPr>
      <xdr:spPr>
        <a:xfrm>
          <a:off x="66675" y="6806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776</xdr:row>
      <xdr:rowOff>0</xdr:rowOff>
    </xdr:from>
    <xdr:to>
      <xdr:col>4</xdr:col>
      <xdr:colOff>0</xdr:colOff>
      <xdr:row>776</xdr:row>
      <xdr:rowOff>1588</xdr:rowOff>
    </xdr:to>
    <xdr:cxnSp macro="">
      <xdr:nvCxnSpPr>
        <xdr:cNvPr id="386" name="직선 화살표 연결선 385">
          <a:extLst>
            <a:ext uri="{FF2B5EF4-FFF2-40B4-BE49-F238E27FC236}">
              <a16:creationId xmlns:a16="http://schemas.microsoft.com/office/drawing/2014/main" id="{00000000-0008-0000-1500-000082010000}"/>
            </a:ext>
          </a:extLst>
        </xdr:cNvPr>
        <xdr:cNvCxnSpPr/>
      </xdr:nvCxnSpPr>
      <xdr:spPr>
        <a:xfrm>
          <a:off x="66675" y="6776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782</xdr:row>
      <xdr:rowOff>0</xdr:rowOff>
    </xdr:from>
    <xdr:to>
      <xdr:col>4</xdr:col>
      <xdr:colOff>0</xdr:colOff>
      <xdr:row>782</xdr:row>
      <xdr:rowOff>1588</xdr:rowOff>
    </xdr:to>
    <xdr:cxnSp macro="">
      <xdr:nvCxnSpPr>
        <xdr:cNvPr id="387" name="직선 화살표 연결선 386">
          <a:extLst>
            <a:ext uri="{FF2B5EF4-FFF2-40B4-BE49-F238E27FC236}">
              <a16:creationId xmlns:a16="http://schemas.microsoft.com/office/drawing/2014/main" id="{00000000-0008-0000-1500-000083010000}"/>
            </a:ext>
          </a:extLst>
        </xdr:cNvPr>
        <xdr:cNvCxnSpPr/>
      </xdr:nvCxnSpPr>
      <xdr:spPr>
        <a:xfrm>
          <a:off x="66675" y="6867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784</xdr:row>
      <xdr:rowOff>0</xdr:rowOff>
    </xdr:from>
    <xdr:to>
      <xdr:col>4</xdr:col>
      <xdr:colOff>0</xdr:colOff>
      <xdr:row>784</xdr:row>
      <xdr:rowOff>1588</xdr:rowOff>
    </xdr:to>
    <xdr:cxnSp macro="">
      <xdr:nvCxnSpPr>
        <xdr:cNvPr id="388" name="직선 화살표 연결선 387">
          <a:extLst>
            <a:ext uri="{FF2B5EF4-FFF2-40B4-BE49-F238E27FC236}">
              <a16:creationId xmlns:a16="http://schemas.microsoft.com/office/drawing/2014/main" id="{00000000-0008-0000-1500-000084010000}"/>
            </a:ext>
          </a:extLst>
        </xdr:cNvPr>
        <xdr:cNvCxnSpPr/>
      </xdr:nvCxnSpPr>
      <xdr:spPr>
        <a:xfrm>
          <a:off x="66675" y="6898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787</xdr:row>
      <xdr:rowOff>0</xdr:rowOff>
    </xdr:from>
    <xdr:to>
      <xdr:col>4</xdr:col>
      <xdr:colOff>0</xdr:colOff>
      <xdr:row>787</xdr:row>
      <xdr:rowOff>1588</xdr:rowOff>
    </xdr:to>
    <xdr:cxnSp macro="">
      <xdr:nvCxnSpPr>
        <xdr:cNvPr id="389" name="직선 화살표 연결선 388">
          <a:extLst>
            <a:ext uri="{FF2B5EF4-FFF2-40B4-BE49-F238E27FC236}">
              <a16:creationId xmlns:a16="http://schemas.microsoft.com/office/drawing/2014/main" id="{00000000-0008-0000-1500-000085010000}"/>
            </a:ext>
          </a:extLst>
        </xdr:cNvPr>
        <xdr:cNvCxnSpPr/>
      </xdr:nvCxnSpPr>
      <xdr:spPr>
        <a:xfrm>
          <a:off x="66675" y="6943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789</xdr:row>
      <xdr:rowOff>0</xdr:rowOff>
    </xdr:from>
    <xdr:to>
      <xdr:col>4</xdr:col>
      <xdr:colOff>0</xdr:colOff>
      <xdr:row>789</xdr:row>
      <xdr:rowOff>1588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00000000-0008-0000-1500-000086010000}"/>
            </a:ext>
          </a:extLst>
        </xdr:cNvPr>
        <xdr:cNvCxnSpPr/>
      </xdr:nvCxnSpPr>
      <xdr:spPr>
        <a:xfrm>
          <a:off x="66675" y="6974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520</xdr:row>
      <xdr:rowOff>0</xdr:rowOff>
    </xdr:from>
    <xdr:to>
      <xdr:col>4</xdr:col>
      <xdr:colOff>0</xdr:colOff>
      <xdr:row>520</xdr:row>
      <xdr:rowOff>0</xdr:rowOff>
    </xdr:to>
    <xdr:cxnSp macro="">
      <xdr:nvCxnSpPr>
        <xdr:cNvPr id="532" name="직선 화살표 연결선 531">
          <a:extLst>
            <a:ext uri="{FF2B5EF4-FFF2-40B4-BE49-F238E27FC236}">
              <a16:creationId xmlns:a16="http://schemas.microsoft.com/office/drawing/2014/main" id="{00000000-0008-0000-1500-000014020000}"/>
            </a:ext>
          </a:extLst>
        </xdr:cNvPr>
        <xdr:cNvCxnSpPr/>
      </xdr:nvCxnSpPr>
      <xdr:spPr>
        <a:xfrm>
          <a:off x="47625" y="76314300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522</xdr:row>
      <xdr:rowOff>0</xdr:rowOff>
    </xdr:from>
    <xdr:to>
      <xdr:col>4</xdr:col>
      <xdr:colOff>0</xdr:colOff>
      <xdr:row>522</xdr:row>
      <xdr:rowOff>1588</xdr:rowOff>
    </xdr:to>
    <xdr:cxnSp macro="">
      <xdr:nvCxnSpPr>
        <xdr:cNvPr id="534" name="직선 화살표 연결선 533">
          <a:extLst>
            <a:ext uri="{FF2B5EF4-FFF2-40B4-BE49-F238E27FC236}">
              <a16:creationId xmlns:a16="http://schemas.microsoft.com/office/drawing/2014/main" id="{00000000-0008-0000-1500-000016020000}"/>
            </a:ext>
          </a:extLst>
        </xdr:cNvPr>
        <xdr:cNvCxnSpPr/>
      </xdr:nvCxnSpPr>
      <xdr:spPr>
        <a:xfrm>
          <a:off x="66675" y="4467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604</xdr:row>
      <xdr:rowOff>0</xdr:rowOff>
    </xdr:from>
    <xdr:to>
      <xdr:col>4</xdr:col>
      <xdr:colOff>0</xdr:colOff>
      <xdr:row>604</xdr:row>
      <xdr:rowOff>1588</xdr:rowOff>
    </xdr:to>
    <xdr:cxnSp macro="">
      <xdr:nvCxnSpPr>
        <xdr:cNvPr id="535" name="직선 화살표 연결선 534">
          <a:extLst>
            <a:ext uri="{FF2B5EF4-FFF2-40B4-BE49-F238E27FC236}">
              <a16:creationId xmlns:a16="http://schemas.microsoft.com/office/drawing/2014/main" id="{00000000-0008-0000-1500-000017020000}"/>
            </a:ext>
          </a:extLst>
        </xdr:cNvPr>
        <xdr:cNvCxnSpPr/>
      </xdr:nvCxnSpPr>
      <xdr:spPr>
        <a:xfrm>
          <a:off x="66675" y="5305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606</xdr:row>
      <xdr:rowOff>0</xdr:rowOff>
    </xdr:from>
    <xdr:to>
      <xdr:col>4</xdr:col>
      <xdr:colOff>0</xdr:colOff>
      <xdr:row>606</xdr:row>
      <xdr:rowOff>1588</xdr:rowOff>
    </xdr:to>
    <xdr:cxnSp macro="">
      <xdr:nvCxnSpPr>
        <xdr:cNvPr id="536" name="직선 화살표 연결선 535">
          <a:extLst>
            <a:ext uri="{FF2B5EF4-FFF2-40B4-BE49-F238E27FC236}">
              <a16:creationId xmlns:a16="http://schemas.microsoft.com/office/drawing/2014/main" id="{00000000-0008-0000-1500-000018020000}"/>
            </a:ext>
          </a:extLst>
        </xdr:cNvPr>
        <xdr:cNvCxnSpPr/>
      </xdr:nvCxnSpPr>
      <xdr:spPr>
        <a:xfrm>
          <a:off x="66675" y="5335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686</xdr:row>
      <xdr:rowOff>0</xdr:rowOff>
    </xdr:from>
    <xdr:to>
      <xdr:col>4</xdr:col>
      <xdr:colOff>0</xdr:colOff>
      <xdr:row>686</xdr:row>
      <xdr:rowOff>1588</xdr:rowOff>
    </xdr:to>
    <xdr:cxnSp macro="">
      <xdr:nvCxnSpPr>
        <xdr:cNvPr id="537" name="직선 화살표 연결선 536">
          <a:extLst>
            <a:ext uri="{FF2B5EF4-FFF2-40B4-BE49-F238E27FC236}">
              <a16:creationId xmlns:a16="http://schemas.microsoft.com/office/drawing/2014/main" id="{00000000-0008-0000-1500-000019020000}"/>
            </a:ext>
          </a:extLst>
        </xdr:cNvPr>
        <xdr:cNvCxnSpPr/>
      </xdr:nvCxnSpPr>
      <xdr:spPr>
        <a:xfrm>
          <a:off x="66675" y="6174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692</xdr:row>
      <xdr:rowOff>0</xdr:rowOff>
    </xdr:from>
    <xdr:to>
      <xdr:col>4</xdr:col>
      <xdr:colOff>0</xdr:colOff>
      <xdr:row>692</xdr:row>
      <xdr:rowOff>1588</xdr:rowOff>
    </xdr:to>
    <xdr:cxnSp macro="">
      <xdr:nvCxnSpPr>
        <xdr:cNvPr id="539" name="직선 화살표 연결선 538">
          <a:extLst>
            <a:ext uri="{FF2B5EF4-FFF2-40B4-BE49-F238E27FC236}">
              <a16:creationId xmlns:a16="http://schemas.microsoft.com/office/drawing/2014/main" id="{00000000-0008-0000-1500-00001B020000}"/>
            </a:ext>
          </a:extLst>
        </xdr:cNvPr>
        <xdr:cNvCxnSpPr/>
      </xdr:nvCxnSpPr>
      <xdr:spPr>
        <a:xfrm>
          <a:off x="66675" y="6265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611</xdr:row>
      <xdr:rowOff>0</xdr:rowOff>
    </xdr:from>
    <xdr:to>
      <xdr:col>4</xdr:col>
      <xdr:colOff>0</xdr:colOff>
      <xdr:row>611</xdr:row>
      <xdr:rowOff>1588</xdr:rowOff>
    </xdr:to>
    <xdr:cxnSp macro="">
      <xdr:nvCxnSpPr>
        <xdr:cNvPr id="540" name="직선 화살표 연결선 539">
          <a:extLst>
            <a:ext uri="{FF2B5EF4-FFF2-40B4-BE49-F238E27FC236}">
              <a16:creationId xmlns:a16="http://schemas.microsoft.com/office/drawing/2014/main" id="{00000000-0008-0000-1500-00001C020000}"/>
            </a:ext>
          </a:extLst>
        </xdr:cNvPr>
        <xdr:cNvCxnSpPr/>
      </xdr:nvCxnSpPr>
      <xdr:spPr>
        <a:xfrm>
          <a:off x="66675" y="5412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613</xdr:row>
      <xdr:rowOff>0</xdr:rowOff>
    </xdr:from>
    <xdr:to>
      <xdr:col>4</xdr:col>
      <xdr:colOff>0</xdr:colOff>
      <xdr:row>613</xdr:row>
      <xdr:rowOff>1588</xdr:rowOff>
    </xdr:to>
    <xdr:cxnSp macro="">
      <xdr:nvCxnSpPr>
        <xdr:cNvPr id="541" name="직선 화살표 연결선 540">
          <a:extLst>
            <a:ext uri="{FF2B5EF4-FFF2-40B4-BE49-F238E27FC236}">
              <a16:creationId xmlns:a16="http://schemas.microsoft.com/office/drawing/2014/main" id="{00000000-0008-0000-1500-00001D020000}"/>
            </a:ext>
          </a:extLst>
        </xdr:cNvPr>
        <xdr:cNvCxnSpPr/>
      </xdr:nvCxnSpPr>
      <xdr:spPr>
        <a:xfrm>
          <a:off x="66675" y="5442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671</xdr:row>
      <xdr:rowOff>9525</xdr:rowOff>
    </xdr:from>
    <xdr:to>
      <xdr:col>4</xdr:col>
      <xdr:colOff>0</xdr:colOff>
      <xdr:row>671</xdr:row>
      <xdr:rowOff>11113</xdr:rowOff>
    </xdr:to>
    <xdr:cxnSp macro="">
      <xdr:nvCxnSpPr>
        <xdr:cNvPr id="542" name="직선 화살표 연결선 541">
          <a:extLst>
            <a:ext uri="{FF2B5EF4-FFF2-40B4-BE49-F238E27FC236}">
              <a16:creationId xmlns:a16="http://schemas.microsoft.com/office/drawing/2014/main" id="{00000000-0008-0000-1500-00001E020000}"/>
            </a:ext>
          </a:extLst>
        </xdr:cNvPr>
        <xdr:cNvCxnSpPr/>
      </xdr:nvCxnSpPr>
      <xdr:spPr>
        <a:xfrm>
          <a:off x="66675" y="602265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677</xdr:row>
      <xdr:rowOff>9525</xdr:rowOff>
    </xdr:from>
    <xdr:to>
      <xdr:col>4</xdr:col>
      <xdr:colOff>0</xdr:colOff>
      <xdr:row>677</xdr:row>
      <xdr:rowOff>11113</xdr:rowOff>
    </xdr:to>
    <xdr:cxnSp macro="">
      <xdr:nvCxnSpPr>
        <xdr:cNvPr id="543" name="직선 화살표 연결선 542">
          <a:extLst>
            <a:ext uri="{FF2B5EF4-FFF2-40B4-BE49-F238E27FC236}">
              <a16:creationId xmlns:a16="http://schemas.microsoft.com/office/drawing/2014/main" id="{00000000-0008-0000-1500-00001F020000}"/>
            </a:ext>
          </a:extLst>
        </xdr:cNvPr>
        <xdr:cNvCxnSpPr/>
      </xdr:nvCxnSpPr>
      <xdr:spPr>
        <a:xfrm>
          <a:off x="66675" y="611409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616</xdr:row>
      <xdr:rowOff>0</xdr:rowOff>
    </xdr:from>
    <xdr:to>
      <xdr:col>4</xdr:col>
      <xdr:colOff>0</xdr:colOff>
      <xdr:row>616</xdr:row>
      <xdr:rowOff>1588</xdr:rowOff>
    </xdr:to>
    <xdr:cxnSp macro="">
      <xdr:nvCxnSpPr>
        <xdr:cNvPr id="544" name="직선 화살표 연결선 543">
          <a:extLst>
            <a:ext uri="{FF2B5EF4-FFF2-40B4-BE49-F238E27FC236}">
              <a16:creationId xmlns:a16="http://schemas.microsoft.com/office/drawing/2014/main" id="{00000000-0008-0000-1500-000020020000}"/>
            </a:ext>
          </a:extLst>
        </xdr:cNvPr>
        <xdr:cNvCxnSpPr/>
      </xdr:nvCxnSpPr>
      <xdr:spPr>
        <a:xfrm>
          <a:off x="66675" y="5488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618</xdr:row>
      <xdr:rowOff>0</xdr:rowOff>
    </xdr:from>
    <xdr:to>
      <xdr:col>4</xdr:col>
      <xdr:colOff>0</xdr:colOff>
      <xdr:row>618</xdr:row>
      <xdr:rowOff>1588</xdr:rowOff>
    </xdr:to>
    <xdr:cxnSp macro="">
      <xdr:nvCxnSpPr>
        <xdr:cNvPr id="545" name="직선 화살표 연결선 544">
          <a:extLst>
            <a:ext uri="{FF2B5EF4-FFF2-40B4-BE49-F238E27FC236}">
              <a16:creationId xmlns:a16="http://schemas.microsoft.com/office/drawing/2014/main" id="{00000000-0008-0000-1500-000021020000}"/>
            </a:ext>
          </a:extLst>
        </xdr:cNvPr>
        <xdr:cNvCxnSpPr/>
      </xdr:nvCxnSpPr>
      <xdr:spPr>
        <a:xfrm>
          <a:off x="66675" y="5518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526</xdr:row>
      <xdr:rowOff>0</xdr:rowOff>
    </xdr:from>
    <xdr:to>
      <xdr:col>4</xdr:col>
      <xdr:colOff>0</xdr:colOff>
      <xdr:row>526</xdr:row>
      <xdr:rowOff>1588</xdr:rowOff>
    </xdr:to>
    <xdr:cxnSp macro="">
      <xdr:nvCxnSpPr>
        <xdr:cNvPr id="546" name="직선 화살표 연결선 545">
          <a:extLst>
            <a:ext uri="{FF2B5EF4-FFF2-40B4-BE49-F238E27FC236}">
              <a16:creationId xmlns:a16="http://schemas.microsoft.com/office/drawing/2014/main" id="{00000000-0008-0000-1500-000022020000}"/>
            </a:ext>
          </a:extLst>
        </xdr:cNvPr>
        <xdr:cNvCxnSpPr/>
      </xdr:nvCxnSpPr>
      <xdr:spPr>
        <a:xfrm>
          <a:off x="66675" y="521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528</xdr:row>
      <xdr:rowOff>0</xdr:rowOff>
    </xdr:from>
    <xdr:to>
      <xdr:col>4</xdr:col>
      <xdr:colOff>0</xdr:colOff>
      <xdr:row>528</xdr:row>
      <xdr:rowOff>1588</xdr:rowOff>
    </xdr:to>
    <xdr:cxnSp macro="">
      <xdr:nvCxnSpPr>
        <xdr:cNvPr id="547" name="직선 화살표 연결선 546">
          <a:extLst>
            <a:ext uri="{FF2B5EF4-FFF2-40B4-BE49-F238E27FC236}">
              <a16:creationId xmlns:a16="http://schemas.microsoft.com/office/drawing/2014/main" id="{00000000-0008-0000-1500-000023020000}"/>
            </a:ext>
          </a:extLst>
        </xdr:cNvPr>
        <xdr:cNvCxnSpPr/>
      </xdr:nvCxnSpPr>
      <xdr:spPr>
        <a:xfrm>
          <a:off x="66675" y="5244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630</xdr:row>
      <xdr:rowOff>0</xdr:rowOff>
    </xdr:from>
    <xdr:to>
      <xdr:col>4</xdr:col>
      <xdr:colOff>0</xdr:colOff>
      <xdr:row>630</xdr:row>
      <xdr:rowOff>1588</xdr:rowOff>
    </xdr:to>
    <xdr:cxnSp macro="">
      <xdr:nvCxnSpPr>
        <xdr:cNvPr id="554" name="직선 화살표 연결선 553">
          <a:extLst>
            <a:ext uri="{FF2B5EF4-FFF2-40B4-BE49-F238E27FC236}">
              <a16:creationId xmlns:a16="http://schemas.microsoft.com/office/drawing/2014/main" id="{00000000-0008-0000-1500-00002A020000}"/>
            </a:ext>
          </a:extLst>
        </xdr:cNvPr>
        <xdr:cNvCxnSpPr/>
      </xdr:nvCxnSpPr>
      <xdr:spPr>
        <a:xfrm>
          <a:off x="66675" y="5701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632</xdr:row>
      <xdr:rowOff>0</xdr:rowOff>
    </xdr:from>
    <xdr:to>
      <xdr:col>4</xdr:col>
      <xdr:colOff>0</xdr:colOff>
      <xdr:row>632</xdr:row>
      <xdr:rowOff>1588</xdr:rowOff>
    </xdr:to>
    <xdr:cxnSp macro="">
      <xdr:nvCxnSpPr>
        <xdr:cNvPr id="556" name="직선 화살표 연결선 555">
          <a:extLst>
            <a:ext uri="{FF2B5EF4-FFF2-40B4-BE49-F238E27FC236}">
              <a16:creationId xmlns:a16="http://schemas.microsoft.com/office/drawing/2014/main" id="{00000000-0008-0000-1500-00002C020000}"/>
            </a:ext>
          </a:extLst>
        </xdr:cNvPr>
        <xdr:cNvCxnSpPr/>
      </xdr:nvCxnSpPr>
      <xdr:spPr>
        <a:xfrm>
          <a:off x="66675" y="5732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637</xdr:row>
      <xdr:rowOff>0</xdr:rowOff>
    </xdr:from>
    <xdr:to>
      <xdr:col>4</xdr:col>
      <xdr:colOff>0</xdr:colOff>
      <xdr:row>637</xdr:row>
      <xdr:rowOff>1588</xdr:rowOff>
    </xdr:to>
    <xdr:cxnSp macro="">
      <xdr:nvCxnSpPr>
        <xdr:cNvPr id="557" name="직선 화살표 연결선 556">
          <a:extLst>
            <a:ext uri="{FF2B5EF4-FFF2-40B4-BE49-F238E27FC236}">
              <a16:creationId xmlns:a16="http://schemas.microsoft.com/office/drawing/2014/main" id="{00000000-0008-0000-1500-00002D020000}"/>
            </a:ext>
          </a:extLst>
        </xdr:cNvPr>
        <xdr:cNvCxnSpPr/>
      </xdr:nvCxnSpPr>
      <xdr:spPr>
        <a:xfrm>
          <a:off x="66675" y="5808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639</xdr:row>
      <xdr:rowOff>0</xdr:rowOff>
    </xdr:from>
    <xdr:to>
      <xdr:col>4</xdr:col>
      <xdr:colOff>0</xdr:colOff>
      <xdr:row>639</xdr:row>
      <xdr:rowOff>1588</xdr:rowOff>
    </xdr:to>
    <xdr:cxnSp macro="">
      <xdr:nvCxnSpPr>
        <xdr:cNvPr id="558" name="직선 화살표 연결선 557">
          <a:extLst>
            <a:ext uri="{FF2B5EF4-FFF2-40B4-BE49-F238E27FC236}">
              <a16:creationId xmlns:a16="http://schemas.microsoft.com/office/drawing/2014/main" id="{00000000-0008-0000-1500-00002E020000}"/>
            </a:ext>
          </a:extLst>
        </xdr:cNvPr>
        <xdr:cNvCxnSpPr/>
      </xdr:nvCxnSpPr>
      <xdr:spPr>
        <a:xfrm>
          <a:off x="66675" y="5838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642</xdr:row>
      <xdr:rowOff>0</xdr:rowOff>
    </xdr:from>
    <xdr:to>
      <xdr:col>4</xdr:col>
      <xdr:colOff>0</xdr:colOff>
      <xdr:row>642</xdr:row>
      <xdr:rowOff>1588</xdr:rowOff>
    </xdr:to>
    <xdr:cxnSp macro="">
      <xdr:nvCxnSpPr>
        <xdr:cNvPr id="559" name="직선 화살표 연결선 558">
          <a:extLst>
            <a:ext uri="{FF2B5EF4-FFF2-40B4-BE49-F238E27FC236}">
              <a16:creationId xmlns:a16="http://schemas.microsoft.com/office/drawing/2014/main" id="{00000000-0008-0000-1500-00002F020000}"/>
            </a:ext>
          </a:extLst>
        </xdr:cNvPr>
        <xdr:cNvCxnSpPr/>
      </xdr:nvCxnSpPr>
      <xdr:spPr>
        <a:xfrm>
          <a:off x="66675" y="5884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644</xdr:row>
      <xdr:rowOff>0</xdr:rowOff>
    </xdr:from>
    <xdr:to>
      <xdr:col>4</xdr:col>
      <xdr:colOff>0</xdr:colOff>
      <xdr:row>644</xdr:row>
      <xdr:rowOff>1588</xdr:rowOff>
    </xdr:to>
    <xdr:cxnSp macro="">
      <xdr:nvCxnSpPr>
        <xdr:cNvPr id="560" name="직선 화살표 연결선 559">
          <a:extLst>
            <a:ext uri="{FF2B5EF4-FFF2-40B4-BE49-F238E27FC236}">
              <a16:creationId xmlns:a16="http://schemas.microsoft.com/office/drawing/2014/main" id="{00000000-0008-0000-1500-000030020000}"/>
            </a:ext>
          </a:extLst>
        </xdr:cNvPr>
        <xdr:cNvCxnSpPr/>
      </xdr:nvCxnSpPr>
      <xdr:spPr>
        <a:xfrm>
          <a:off x="66675" y="5915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624</xdr:row>
      <xdr:rowOff>0</xdr:rowOff>
    </xdr:from>
    <xdr:to>
      <xdr:col>4</xdr:col>
      <xdr:colOff>0</xdr:colOff>
      <xdr:row>624</xdr:row>
      <xdr:rowOff>1588</xdr:rowOff>
    </xdr:to>
    <xdr:cxnSp macro="">
      <xdr:nvCxnSpPr>
        <xdr:cNvPr id="561" name="직선 화살표 연결선 560">
          <a:extLst>
            <a:ext uri="{FF2B5EF4-FFF2-40B4-BE49-F238E27FC236}">
              <a16:creationId xmlns:a16="http://schemas.microsoft.com/office/drawing/2014/main" id="{00000000-0008-0000-1500-000031020000}"/>
            </a:ext>
          </a:extLst>
        </xdr:cNvPr>
        <xdr:cNvCxnSpPr/>
      </xdr:nvCxnSpPr>
      <xdr:spPr>
        <a:xfrm>
          <a:off x="66675" y="56102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626</xdr:row>
      <xdr:rowOff>0</xdr:rowOff>
    </xdr:from>
    <xdr:to>
      <xdr:col>4</xdr:col>
      <xdr:colOff>0</xdr:colOff>
      <xdr:row>626</xdr:row>
      <xdr:rowOff>1588</xdr:rowOff>
    </xdr:to>
    <xdr:cxnSp macro="">
      <xdr:nvCxnSpPr>
        <xdr:cNvPr id="563" name="직선 화살표 연결선 562">
          <a:extLst>
            <a:ext uri="{FF2B5EF4-FFF2-40B4-BE49-F238E27FC236}">
              <a16:creationId xmlns:a16="http://schemas.microsoft.com/office/drawing/2014/main" id="{00000000-0008-0000-1500-000033020000}"/>
            </a:ext>
          </a:extLst>
        </xdr:cNvPr>
        <xdr:cNvCxnSpPr/>
      </xdr:nvCxnSpPr>
      <xdr:spPr>
        <a:xfrm>
          <a:off x="66675" y="5640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</xdr:row>
      <xdr:rowOff>9525</xdr:rowOff>
    </xdr:from>
    <xdr:to>
      <xdr:col>3</xdr:col>
      <xdr:colOff>571500</xdr:colOff>
      <xdr:row>40</xdr:row>
      <xdr:rowOff>9525</xdr:rowOff>
    </xdr:to>
    <xdr:cxnSp macro="">
      <xdr:nvCxnSpPr>
        <xdr:cNvPr id="215" name="직선 화살표 연결선 214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CxnSpPr/>
      </xdr:nvCxnSpPr>
      <xdr:spPr>
        <a:xfrm>
          <a:off x="66675" y="35909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42</xdr:row>
      <xdr:rowOff>9525</xdr:rowOff>
    </xdr:from>
    <xdr:to>
      <xdr:col>4</xdr:col>
      <xdr:colOff>0</xdr:colOff>
      <xdr:row>42</xdr:row>
      <xdr:rowOff>9525</xdr:rowOff>
    </xdr:to>
    <xdr:cxnSp macro="">
      <xdr:nvCxnSpPr>
        <xdr:cNvPr id="231" name="직선 화살표 연결선 230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CxnSpPr/>
      </xdr:nvCxnSpPr>
      <xdr:spPr>
        <a:xfrm>
          <a:off x="76200" y="38957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198</xdr:row>
      <xdr:rowOff>0</xdr:rowOff>
    </xdr:from>
    <xdr:to>
      <xdr:col>4</xdr:col>
      <xdr:colOff>0</xdr:colOff>
      <xdr:row>198</xdr:row>
      <xdr:rowOff>1588</xdr:rowOff>
    </xdr:to>
    <xdr:cxnSp macro="">
      <xdr:nvCxnSpPr>
        <xdr:cNvPr id="268" name="직선 화살표 연결선 267">
          <a:extLst>
            <a:ext uri="{FF2B5EF4-FFF2-40B4-BE49-F238E27FC236}">
              <a16:creationId xmlns:a16="http://schemas.microsoft.com/office/drawing/2014/main" id="{00000000-0008-0000-1500-00000C010000}"/>
            </a:ext>
          </a:extLst>
        </xdr:cNvPr>
        <xdr:cNvCxnSpPr/>
      </xdr:nvCxnSpPr>
      <xdr:spPr>
        <a:xfrm>
          <a:off x="66675" y="1806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220</xdr:row>
      <xdr:rowOff>0</xdr:rowOff>
    </xdr:from>
    <xdr:to>
      <xdr:col>4</xdr:col>
      <xdr:colOff>0</xdr:colOff>
      <xdr:row>220</xdr:row>
      <xdr:rowOff>1588</xdr:rowOff>
    </xdr:to>
    <xdr:cxnSp macro="">
      <xdr:nvCxnSpPr>
        <xdr:cNvPr id="275" name="직선 화살표 연결선 274">
          <a:extLst>
            <a:ext uri="{FF2B5EF4-FFF2-40B4-BE49-F238E27FC236}">
              <a16:creationId xmlns:a16="http://schemas.microsoft.com/office/drawing/2014/main" id="{00000000-0008-0000-1500-000013010000}"/>
            </a:ext>
          </a:extLst>
        </xdr:cNvPr>
        <xdr:cNvCxnSpPr/>
      </xdr:nvCxnSpPr>
      <xdr:spPr>
        <a:xfrm>
          <a:off x="66675" y="19745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222</xdr:row>
      <xdr:rowOff>0</xdr:rowOff>
    </xdr:from>
    <xdr:to>
      <xdr:col>4</xdr:col>
      <xdr:colOff>0</xdr:colOff>
      <xdr:row>222</xdr:row>
      <xdr:rowOff>1588</xdr:rowOff>
    </xdr:to>
    <xdr:cxnSp macro="">
      <xdr:nvCxnSpPr>
        <xdr:cNvPr id="276" name="직선 화살표 연결선 275">
          <a:extLst>
            <a:ext uri="{FF2B5EF4-FFF2-40B4-BE49-F238E27FC236}">
              <a16:creationId xmlns:a16="http://schemas.microsoft.com/office/drawing/2014/main" id="{00000000-0008-0000-1500-000014010000}"/>
            </a:ext>
          </a:extLst>
        </xdr:cNvPr>
        <xdr:cNvCxnSpPr/>
      </xdr:nvCxnSpPr>
      <xdr:spPr>
        <a:xfrm>
          <a:off x="66675" y="20050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303</xdr:row>
      <xdr:rowOff>0</xdr:rowOff>
    </xdr:from>
    <xdr:to>
      <xdr:col>4</xdr:col>
      <xdr:colOff>0</xdr:colOff>
      <xdr:row>303</xdr:row>
      <xdr:rowOff>1588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00000000-0008-0000-1500-000015010000}"/>
            </a:ext>
          </a:extLst>
        </xdr:cNvPr>
        <xdr:cNvCxnSpPr/>
      </xdr:nvCxnSpPr>
      <xdr:spPr>
        <a:xfrm>
          <a:off x="66675" y="28889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309</xdr:row>
      <xdr:rowOff>0</xdr:rowOff>
    </xdr:from>
    <xdr:to>
      <xdr:col>4</xdr:col>
      <xdr:colOff>0</xdr:colOff>
      <xdr:row>309</xdr:row>
      <xdr:rowOff>1588</xdr:rowOff>
    </xdr:to>
    <xdr:cxnSp macro="">
      <xdr:nvCxnSpPr>
        <xdr:cNvPr id="278" name="직선 화살표 연결선 277">
          <a:extLst>
            <a:ext uri="{FF2B5EF4-FFF2-40B4-BE49-F238E27FC236}">
              <a16:creationId xmlns:a16="http://schemas.microsoft.com/office/drawing/2014/main" id="{00000000-0008-0000-1500-000016010000}"/>
            </a:ext>
          </a:extLst>
        </xdr:cNvPr>
        <xdr:cNvCxnSpPr/>
      </xdr:nvCxnSpPr>
      <xdr:spPr>
        <a:xfrm>
          <a:off x="66675" y="29803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227</xdr:row>
      <xdr:rowOff>0</xdr:rowOff>
    </xdr:from>
    <xdr:to>
      <xdr:col>4</xdr:col>
      <xdr:colOff>0</xdr:colOff>
      <xdr:row>227</xdr:row>
      <xdr:rowOff>1588</xdr:rowOff>
    </xdr:to>
    <xdr:cxnSp macro="">
      <xdr:nvCxnSpPr>
        <xdr:cNvPr id="279" name="직선 화살표 연결선 278">
          <a:extLst>
            <a:ext uri="{FF2B5EF4-FFF2-40B4-BE49-F238E27FC236}">
              <a16:creationId xmlns:a16="http://schemas.microsoft.com/office/drawing/2014/main" id="{00000000-0008-0000-1500-000017010000}"/>
            </a:ext>
          </a:extLst>
        </xdr:cNvPr>
        <xdr:cNvCxnSpPr/>
      </xdr:nvCxnSpPr>
      <xdr:spPr>
        <a:xfrm>
          <a:off x="66675" y="20812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229</xdr:row>
      <xdr:rowOff>0</xdr:rowOff>
    </xdr:from>
    <xdr:to>
      <xdr:col>4</xdr:col>
      <xdr:colOff>0</xdr:colOff>
      <xdr:row>229</xdr:row>
      <xdr:rowOff>1588</xdr:rowOff>
    </xdr:to>
    <xdr:cxnSp macro="">
      <xdr:nvCxnSpPr>
        <xdr:cNvPr id="280" name="직선 화살표 연결선 279">
          <a:extLst>
            <a:ext uri="{FF2B5EF4-FFF2-40B4-BE49-F238E27FC236}">
              <a16:creationId xmlns:a16="http://schemas.microsoft.com/office/drawing/2014/main" id="{00000000-0008-0000-1500-000018010000}"/>
            </a:ext>
          </a:extLst>
        </xdr:cNvPr>
        <xdr:cNvCxnSpPr/>
      </xdr:nvCxnSpPr>
      <xdr:spPr>
        <a:xfrm>
          <a:off x="66675" y="21116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232</xdr:row>
      <xdr:rowOff>0</xdr:rowOff>
    </xdr:from>
    <xdr:to>
      <xdr:col>4</xdr:col>
      <xdr:colOff>0</xdr:colOff>
      <xdr:row>232</xdr:row>
      <xdr:rowOff>1588</xdr:rowOff>
    </xdr:to>
    <xdr:cxnSp macro="">
      <xdr:nvCxnSpPr>
        <xdr:cNvPr id="283" name="직선 화살표 연결선 282">
          <a:extLst>
            <a:ext uri="{FF2B5EF4-FFF2-40B4-BE49-F238E27FC236}">
              <a16:creationId xmlns:a16="http://schemas.microsoft.com/office/drawing/2014/main" id="{00000000-0008-0000-1500-00001B010000}"/>
            </a:ext>
          </a:extLst>
        </xdr:cNvPr>
        <xdr:cNvCxnSpPr/>
      </xdr:nvCxnSpPr>
      <xdr:spPr>
        <a:xfrm>
          <a:off x="66675" y="21574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234</xdr:row>
      <xdr:rowOff>0</xdr:rowOff>
    </xdr:from>
    <xdr:to>
      <xdr:col>4</xdr:col>
      <xdr:colOff>0</xdr:colOff>
      <xdr:row>234</xdr:row>
      <xdr:rowOff>1588</xdr:rowOff>
    </xdr:to>
    <xdr:cxnSp macro="">
      <xdr:nvCxnSpPr>
        <xdr:cNvPr id="284" name="직선 화살표 연결선 283">
          <a:extLst>
            <a:ext uri="{FF2B5EF4-FFF2-40B4-BE49-F238E27FC236}">
              <a16:creationId xmlns:a16="http://schemas.microsoft.com/office/drawing/2014/main" id="{00000000-0008-0000-1500-00001C010000}"/>
            </a:ext>
          </a:extLst>
        </xdr:cNvPr>
        <xdr:cNvCxnSpPr/>
      </xdr:nvCxnSpPr>
      <xdr:spPr>
        <a:xfrm>
          <a:off x="66675" y="2187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245</xdr:row>
      <xdr:rowOff>0</xdr:rowOff>
    </xdr:from>
    <xdr:to>
      <xdr:col>4</xdr:col>
      <xdr:colOff>0</xdr:colOff>
      <xdr:row>245</xdr:row>
      <xdr:rowOff>1588</xdr:rowOff>
    </xdr:to>
    <xdr:cxnSp macro="">
      <xdr:nvCxnSpPr>
        <xdr:cNvPr id="285" name="직선 화살표 연결선 284">
          <a:extLst>
            <a:ext uri="{FF2B5EF4-FFF2-40B4-BE49-F238E27FC236}">
              <a16:creationId xmlns:a16="http://schemas.microsoft.com/office/drawing/2014/main" id="{00000000-0008-0000-1500-00001D010000}"/>
            </a:ext>
          </a:extLst>
        </xdr:cNvPr>
        <xdr:cNvCxnSpPr/>
      </xdr:nvCxnSpPr>
      <xdr:spPr>
        <a:xfrm>
          <a:off x="66675" y="23555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247</xdr:row>
      <xdr:rowOff>0</xdr:rowOff>
    </xdr:from>
    <xdr:to>
      <xdr:col>4</xdr:col>
      <xdr:colOff>0</xdr:colOff>
      <xdr:row>247</xdr:row>
      <xdr:rowOff>1588</xdr:rowOff>
    </xdr:to>
    <xdr:cxnSp macro="">
      <xdr:nvCxnSpPr>
        <xdr:cNvPr id="286" name="직선 화살표 연결선 285">
          <a:extLst>
            <a:ext uri="{FF2B5EF4-FFF2-40B4-BE49-F238E27FC236}">
              <a16:creationId xmlns:a16="http://schemas.microsoft.com/office/drawing/2014/main" id="{00000000-0008-0000-1500-00001E010000}"/>
            </a:ext>
          </a:extLst>
        </xdr:cNvPr>
        <xdr:cNvCxnSpPr/>
      </xdr:nvCxnSpPr>
      <xdr:spPr>
        <a:xfrm>
          <a:off x="66675" y="23860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252</xdr:row>
      <xdr:rowOff>0</xdr:rowOff>
    </xdr:from>
    <xdr:to>
      <xdr:col>4</xdr:col>
      <xdr:colOff>0</xdr:colOff>
      <xdr:row>252</xdr:row>
      <xdr:rowOff>1588</xdr:rowOff>
    </xdr:to>
    <xdr:cxnSp macro="">
      <xdr:nvCxnSpPr>
        <xdr:cNvPr id="287" name="직선 화살표 연결선 286">
          <a:extLst>
            <a:ext uri="{FF2B5EF4-FFF2-40B4-BE49-F238E27FC236}">
              <a16:creationId xmlns:a16="http://schemas.microsoft.com/office/drawing/2014/main" id="{00000000-0008-0000-1500-00001F010000}"/>
            </a:ext>
          </a:extLst>
        </xdr:cNvPr>
        <xdr:cNvCxnSpPr/>
      </xdr:nvCxnSpPr>
      <xdr:spPr>
        <a:xfrm>
          <a:off x="66675" y="24622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254</xdr:row>
      <xdr:rowOff>0</xdr:rowOff>
    </xdr:from>
    <xdr:to>
      <xdr:col>4</xdr:col>
      <xdr:colOff>0</xdr:colOff>
      <xdr:row>254</xdr:row>
      <xdr:rowOff>1588</xdr:rowOff>
    </xdr:to>
    <xdr:cxnSp macro="">
      <xdr:nvCxnSpPr>
        <xdr:cNvPr id="288" name="직선 화살표 연결선 287">
          <a:extLst>
            <a:ext uri="{FF2B5EF4-FFF2-40B4-BE49-F238E27FC236}">
              <a16:creationId xmlns:a16="http://schemas.microsoft.com/office/drawing/2014/main" id="{00000000-0008-0000-1500-000020010000}"/>
            </a:ext>
          </a:extLst>
        </xdr:cNvPr>
        <xdr:cNvCxnSpPr/>
      </xdr:nvCxnSpPr>
      <xdr:spPr>
        <a:xfrm>
          <a:off x="66675" y="24926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257</xdr:row>
      <xdr:rowOff>0</xdr:rowOff>
    </xdr:from>
    <xdr:to>
      <xdr:col>4</xdr:col>
      <xdr:colOff>0</xdr:colOff>
      <xdr:row>257</xdr:row>
      <xdr:rowOff>1588</xdr:rowOff>
    </xdr:to>
    <xdr:cxnSp macro="">
      <xdr:nvCxnSpPr>
        <xdr:cNvPr id="289" name="직선 화살표 연결선 288">
          <a:extLst>
            <a:ext uri="{FF2B5EF4-FFF2-40B4-BE49-F238E27FC236}">
              <a16:creationId xmlns:a16="http://schemas.microsoft.com/office/drawing/2014/main" id="{00000000-0008-0000-1500-000021010000}"/>
            </a:ext>
          </a:extLst>
        </xdr:cNvPr>
        <xdr:cNvCxnSpPr/>
      </xdr:nvCxnSpPr>
      <xdr:spPr>
        <a:xfrm>
          <a:off x="66675" y="25384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259</xdr:row>
      <xdr:rowOff>0</xdr:rowOff>
    </xdr:from>
    <xdr:to>
      <xdr:col>4</xdr:col>
      <xdr:colOff>0</xdr:colOff>
      <xdr:row>259</xdr:row>
      <xdr:rowOff>1588</xdr:rowOff>
    </xdr:to>
    <xdr:cxnSp macro="">
      <xdr:nvCxnSpPr>
        <xdr:cNvPr id="290" name="직선 화살표 연결선 289">
          <a:extLst>
            <a:ext uri="{FF2B5EF4-FFF2-40B4-BE49-F238E27FC236}">
              <a16:creationId xmlns:a16="http://schemas.microsoft.com/office/drawing/2014/main" id="{00000000-0008-0000-1500-000022010000}"/>
            </a:ext>
          </a:extLst>
        </xdr:cNvPr>
        <xdr:cNvCxnSpPr/>
      </xdr:nvCxnSpPr>
      <xdr:spPr>
        <a:xfrm>
          <a:off x="66675" y="25688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268</xdr:row>
      <xdr:rowOff>0</xdr:rowOff>
    </xdr:from>
    <xdr:to>
      <xdr:col>4</xdr:col>
      <xdr:colOff>0</xdr:colOff>
      <xdr:row>268</xdr:row>
      <xdr:rowOff>1588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00000000-0008-0000-1500-00002D010000}"/>
            </a:ext>
          </a:extLst>
        </xdr:cNvPr>
        <xdr:cNvCxnSpPr/>
      </xdr:nvCxnSpPr>
      <xdr:spPr>
        <a:xfrm>
          <a:off x="66675" y="3543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302" name="직선 화살표 연결선 301">
          <a:extLst>
            <a:ext uri="{FF2B5EF4-FFF2-40B4-BE49-F238E27FC236}">
              <a16:creationId xmlns:a16="http://schemas.microsoft.com/office/drawing/2014/main" id="{00000000-0008-0000-1500-00002E010000}"/>
            </a:ext>
          </a:extLst>
        </xdr:cNvPr>
        <xdr:cNvCxnSpPr/>
      </xdr:nvCxnSpPr>
      <xdr:spPr>
        <a:xfrm>
          <a:off x="66675" y="35737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282</xdr:row>
      <xdr:rowOff>0</xdr:rowOff>
    </xdr:from>
    <xdr:to>
      <xdr:col>4</xdr:col>
      <xdr:colOff>0</xdr:colOff>
      <xdr:row>282</xdr:row>
      <xdr:rowOff>1588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00000000-0008-0000-1500-000030010000}"/>
            </a:ext>
          </a:extLst>
        </xdr:cNvPr>
        <xdr:cNvCxnSpPr/>
      </xdr:nvCxnSpPr>
      <xdr:spPr>
        <a:xfrm>
          <a:off x="66675" y="3726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148</xdr:row>
      <xdr:rowOff>76199</xdr:rowOff>
    </xdr:from>
    <xdr:to>
      <xdr:col>6</xdr:col>
      <xdr:colOff>609600</xdr:colOff>
      <xdr:row>156</xdr:row>
      <xdr:rowOff>142874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00000000-0008-0000-1500-000056010000}"/>
            </a:ext>
          </a:extLst>
        </xdr:cNvPr>
        <xdr:cNvSpPr/>
      </xdr:nvSpPr>
      <xdr:spPr>
        <a:xfrm>
          <a:off x="57150" y="19145249"/>
          <a:ext cx="6286500" cy="1285875"/>
        </a:xfrm>
        <a:prstGeom prst="rect">
          <a:avLst/>
        </a:prstGeom>
        <a:noFill/>
        <a:ln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57150</xdr:colOff>
      <xdr:row>128</xdr:row>
      <xdr:rowOff>76199</xdr:rowOff>
    </xdr:from>
    <xdr:to>
      <xdr:col>6</xdr:col>
      <xdr:colOff>609600</xdr:colOff>
      <xdr:row>136</xdr:row>
      <xdr:rowOff>123825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00000000-0008-0000-1500-00005B010000}"/>
            </a:ext>
          </a:extLst>
        </xdr:cNvPr>
        <xdr:cNvSpPr/>
      </xdr:nvSpPr>
      <xdr:spPr>
        <a:xfrm>
          <a:off x="57150" y="16249649"/>
          <a:ext cx="6286500" cy="1266826"/>
        </a:xfrm>
        <a:prstGeom prst="rect">
          <a:avLst/>
        </a:prstGeom>
        <a:noFill/>
        <a:ln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0</xdr:colOff>
      <xdr:row>203</xdr:row>
      <xdr:rowOff>0</xdr:rowOff>
    </xdr:from>
    <xdr:to>
      <xdr:col>4</xdr:col>
      <xdr:colOff>0</xdr:colOff>
      <xdr:row>203</xdr:row>
      <xdr:rowOff>1588</xdr:rowOff>
    </xdr:to>
    <xdr:cxnSp macro="">
      <xdr:nvCxnSpPr>
        <xdr:cNvPr id="358" name="직선 화살표 연결선 357">
          <a:extLst>
            <a:ext uri="{FF2B5EF4-FFF2-40B4-BE49-F238E27FC236}">
              <a16:creationId xmlns:a16="http://schemas.microsoft.com/office/drawing/2014/main" id="{00000000-0008-0000-1500-000066010000}"/>
            </a:ext>
          </a:extLst>
        </xdr:cNvPr>
        <xdr:cNvCxnSpPr/>
      </xdr:nvCxnSpPr>
      <xdr:spPr>
        <a:xfrm>
          <a:off x="66675" y="2887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1714500</xdr:colOff>
      <xdr:row>303</xdr:row>
      <xdr:rowOff>127971</xdr:rowOff>
    </xdr:from>
    <xdr:to>
      <xdr:col>6</xdr:col>
      <xdr:colOff>570920</xdr:colOff>
      <xdr:row>311</xdr:row>
      <xdr:rowOff>127807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GrpSpPr/>
      </xdr:nvGrpSpPr>
      <xdr:grpSpPr>
        <a:xfrm>
          <a:off x="3552825" y="46781421"/>
          <a:ext cx="2714045" cy="1219036"/>
          <a:chOff x="3590925" y="45295521"/>
          <a:chExt cx="2714045" cy="1219036"/>
        </a:xfrm>
      </xdr:grpSpPr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533900" y="45295521"/>
            <a:ext cx="1771070" cy="1214656"/>
          </a:xfrm>
          <a:prstGeom prst="rect">
            <a:avLst/>
          </a:prstGeom>
        </xdr:spPr>
      </xdr:pic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00000000-0008-0000-15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90925" y="45907778"/>
            <a:ext cx="952244" cy="606779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1752600</xdr:colOff>
      <xdr:row>376</xdr:row>
      <xdr:rowOff>113937</xdr:rowOff>
    </xdr:from>
    <xdr:to>
      <xdr:col>6</xdr:col>
      <xdr:colOff>475687</xdr:colOff>
      <xdr:row>387</xdr:row>
      <xdr:rowOff>19050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9025" y="60769137"/>
          <a:ext cx="2580712" cy="158151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4</xdr:col>
      <xdr:colOff>0</xdr:colOff>
      <xdr:row>479</xdr:row>
      <xdr:rowOff>1588</xdr:rowOff>
    </xdr:to>
    <xdr:cxnSp macro="">
      <xdr:nvCxnSpPr>
        <xdr:cNvPr id="300" name="직선 화살표 연결선 299">
          <a:extLst>
            <a:ext uri="{FF2B5EF4-FFF2-40B4-BE49-F238E27FC236}">
              <a16:creationId xmlns:a16="http://schemas.microsoft.com/office/drawing/2014/main" id="{00000000-0008-0000-1500-00002C010000}"/>
            </a:ext>
          </a:extLst>
        </xdr:cNvPr>
        <xdr:cNvCxnSpPr/>
      </xdr:nvCxnSpPr>
      <xdr:spPr>
        <a:xfrm>
          <a:off x="66675" y="39023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477</xdr:row>
      <xdr:rowOff>0</xdr:rowOff>
    </xdr:from>
    <xdr:to>
      <xdr:col>4</xdr:col>
      <xdr:colOff>0</xdr:colOff>
      <xdr:row>477</xdr:row>
      <xdr:rowOff>1588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00000000-0008-0000-1500-00002F010000}"/>
            </a:ext>
          </a:extLst>
        </xdr:cNvPr>
        <xdr:cNvCxnSpPr/>
      </xdr:nvCxnSpPr>
      <xdr:spPr>
        <a:xfrm>
          <a:off x="66675" y="38719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482</xdr:row>
      <xdr:rowOff>0</xdr:rowOff>
    </xdr:from>
    <xdr:to>
      <xdr:col>4</xdr:col>
      <xdr:colOff>0</xdr:colOff>
      <xdr:row>482</xdr:row>
      <xdr:rowOff>1588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00000000-0008-0000-1500-000031010000}"/>
            </a:ext>
          </a:extLst>
        </xdr:cNvPr>
        <xdr:cNvCxnSpPr/>
      </xdr:nvCxnSpPr>
      <xdr:spPr>
        <a:xfrm>
          <a:off x="66675" y="394811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484</xdr:row>
      <xdr:rowOff>0</xdr:rowOff>
    </xdr:from>
    <xdr:to>
      <xdr:col>4</xdr:col>
      <xdr:colOff>0</xdr:colOff>
      <xdr:row>484</xdr:row>
      <xdr:rowOff>1588</xdr:rowOff>
    </xdr:to>
    <xdr:cxnSp macro="">
      <xdr:nvCxnSpPr>
        <xdr:cNvPr id="308" name="직선 화살표 연결선 307">
          <a:extLst>
            <a:ext uri="{FF2B5EF4-FFF2-40B4-BE49-F238E27FC236}">
              <a16:creationId xmlns:a16="http://schemas.microsoft.com/office/drawing/2014/main" id="{00000000-0008-0000-1500-000034010000}"/>
            </a:ext>
          </a:extLst>
        </xdr:cNvPr>
        <xdr:cNvCxnSpPr/>
      </xdr:nvCxnSpPr>
      <xdr:spPr>
        <a:xfrm>
          <a:off x="66675" y="39785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656</xdr:row>
      <xdr:rowOff>9525</xdr:rowOff>
    </xdr:from>
    <xdr:to>
      <xdr:col>4</xdr:col>
      <xdr:colOff>0</xdr:colOff>
      <xdr:row>656</xdr:row>
      <xdr:rowOff>11113</xdr:rowOff>
    </xdr:to>
    <xdr:cxnSp macro="">
      <xdr:nvCxnSpPr>
        <xdr:cNvPr id="348" name="직선 화살표 연결선 347">
          <a:extLst>
            <a:ext uri="{FF2B5EF4-FFF2-40B4-BE49-F238E27FC236}">
              <a16:creationId xmlns:a16="http://schemas.microsoft.com/office/drawing/2014/main" id="{00000000-0008-0000-1500-00005C010000}"/>
            </a:ext>
          </a:extLst>
        </xdr:cNvPr>
        <xdr:cNvCxnSpPr/>
      </xdr:nvCxnSpPr>
      <xdr:spPr>
        <a:xfrm>
          <a:off x="66675" y="1022699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2390776</xdr:colOff>
      <xdr:row>54</xdr:row>
      <xdr:rowOff>3211</xdr:rowOff>
    </xdr:from>
    <xdr:to>
      <xdr:col>7</xdr:col>
      <xdr:colOff>0</xdr:colOff>
      <xdr:row>64</xdr:row>
      <xdr:rowOff>18769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1" y="5661061"/>
          <a:ext cx="2028824" cy="1539558"/>
        </a:xfrm>
        <a:prstGeom prst="rect">
          <a:avLst/>
        </a:prstGeom>
      </xdr:spPr>
    </xdr:pic>
    <xdr:clientData/>
  </xdr:twoCellAnchor>
  <xdr:twoCellAnchor editAs="oneCell">
    <xdr:from>
      <xdr:col>5</xdr:col>
      <xdr:colOff>2105026</xdr:colOff>
      <xdr:row>167</xdr:row>
      <xdr:rowOff>39936</xdr:rowOff>
    </xdr:from>
    <xdr:to>
      <xdr:col>7</xdr:col>
      <xdr:colOff>1232</xdr:colOff>
      <xdr:row>176</xdr:row>
      <xdr:rowOff>19052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1451" y="25109736"/>
          <a:ext cx="2334856" cy="1350714"/>
        </a:xfrm>
        <a:prstGeom prst="rect">
          <a:avLst/>
        </a:prstGeom>
      </xdr:spPr>
    </xdr:pic>
    <xdr:clientData/>
  </xdr:twoCellAnchor>
  <xdr:twoCellAnchor editAs="oneCell">
    <xdr:from>
      <xdr:col>5</xdr:col>
      <xdr:colOff>2533650</xdr:colOff>
      <xdr:row>272</xdr:row>
      <xdr:rowOff>8129</xdr:rowOff>
    </xdr:from>
    <xdr:to>
      <xdr:col>7</xdr:col>
      <xdr:colOff>0</xdr:colOff>
      <xdr:row>281</xdr:row>
      <xdr:rowOff>123537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71975" y="39003479"/>
          <a:ext cx="1914525" cy="148700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666</xdr:row>
      <xdr:rowOff>9525</xdr:rowOff>
    </xdr:from>
    <xdr:to>
      <xdr:col>4</xdr:col>
      <xdr:colOff>0</xdr:colOff>
      <xdr:row>666</xdr:row>
      <xdr:rowOff>11113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00000000-0008-0000-1500-000035010000}"/>
            </a:ext>
          </a:extLst>
        </xdr:cNvPr>
        <xdr:cNvCxnSpPr/>
      </xdr:nvCxnSpPr>
      <xdr:spPr>
        <a:xfrm>
          <a:off x="66675" y="1002887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38100</xdr:rowOff>
    </xdr:from>
    <xdr:to>
      <xdr:col>3</xdr:col>
      <xdr:colOff>571500</xdr:colOff>
      <xdr:row>56</xdr:row>
      <xdr:rowOff>38100</xdr:rowOff>
    </xdr:to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00000000-0008-0000-1500-00003E010000}"/>
            </a:ext>
          </a:extLst>
        </xdr:cNvPr>
        <xdr:cNvCxnSpPr/>
      </xdr:nvCxnSpPr>
      <xdr:spPr>
        <a:xfrm>
          <a:off x="66675" y="605790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58</xdr:row>
      <xdr:rowOff>38100</xdr:rowOff>
    </xdr:from>
    <xdr:to>
      <xdr:col>4</xdr:col>
      <xdr:colOff>0</xdr:colOff>
      <xdr:row>58</xdr:row>
      <xdr:rowOff>38100</xdr:rowOff>
    </xdr:to>
    <xdr:cxnSp macro="">
      <xdr:nvCxnSpPr>
        <xdr:cNvPr id="319" name="직선 화살표 연결선 318">
          <a:extLst>
            <a:ext uri="{FF2B5EF4-FFF2-40B4-BE49-F238E27FC236}">
              <a16:creationId xmlns:a16="http://schemas.microsoft.com/office/drawing/2014/main" id="{00000000-0008-0000-1500-00003F010000}"/>
            </a:ext>
          </a:extLst>
        </xdr:cNvPr>
        <xdr:cNvCxnSpPr/>
      </xdr:nvCxnSpPr>
      <xdr:spPr>
        <a:xfrm>
          <a:off x="76200" y="636270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718</xdr:row>
      <xdr:rowOff>19050</xdr:rowOff>
    </xdr:from>
    <xdr:to>
      <xdr:col>4</xdr:col>
      <xdr:colOff>0</xdr:colOff>
      <xdr:row>718</xdr:row>
      <xdr:rowOff>20638</xdr:rowOff>
    </xdr:to>
    <xdr:cxnSp macro="">
      <xdr:nvCxnSpPr>
        <xdr:cNvPr id="324" name="직선 화살표 연결선 323">
          <a:extLst>
            <a:ext uri="{FF2B5EF4-FFF2-40B4-BE49-F238E27FC236}">
              <a16:creationId xmlns:a16="http://schemas.microsoft.com/office/drawing/2014/main" id="{00000000-0008-0000-1500-000044010000}"/>
            </a:ext>
          </a:extLst>
        </xdr:cNvPr>
        <xdr:cNvCxnSpPr/>
      </xdr:nvCxnSpPr>
      <xdr:spPr>
        <a:xfrm>
          <a:off x="66675" y="116967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716</xdr:row>
      <xdr:rowOff>19050</xdr:rowOff>
    </xdr:from>
    <xdr:to>
      <xdr:col>4</xdr:col>
      <xdr:colOff>0</xdr:colOff>
      <xdr:row>716</xdr:row>
      <xdr:rowOff>20638</xdr:rowOff>
    </xdr:to>
    <xdr:cxnSp macro="">
      <xdr:nvCxnSpPr>
        <xdr:cNvPr id="343" name="직선 화살표 연결선 342">
          <a:extLst>
            <a:ext uri="{FF2B5EF4-FFF2-40B4-BE49-F238E27FC236}">
              <a16:creationId xmlns:a16="http://schemas.microsoft.com/office/drawing/2014/main" id="{00000000-0008-0000-1500-000057010000}"/>
            </a:ext>
          </a:extLst>
        </xdr:cNvPr>
        <xdr:cNvCxnSpPr/>
      </xdr:nvCxnSpPr>
      <xdr:spPr>
        <a:xfrm>
          <a:off x="66675" y="116662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660</xdr:row>
      <xdr:rowOff>0</xdr:rowOff>
    </xdr:from>
    <xdr:to>
      <xdr:col>4</xdr:col>
      <xdr:colOff>0</xdr:colOff>
      <xdr:row>660</xdr:row>
      <xdr:rowOff>1588</xdr:rowOff>
    </xdr:to>
    <xdr:cxnSp macro="">
      <xdr:nvCxnSpPr>
        <xdr:cNvPr id="363" name="직선 화살표 연결선 362">
          <a:extLst>
            <a:ext uri="{FF2B5EF4-FFF2-40B4-BE49-F238E27FC236}">
              <a16:creationId xmlns:a16="http://schemas.microsoft.com/office/drawing/2014/main" id="{00000000-0008-0000-1500-00006B010000}"/>
            </a:ext>
          </a:extLst>
        </xdr:cNvPr>
        <xdr:cNvCxnSpPr/>
      </xdr:nvCxnSpPr>
      <xdr:spPr>
        <a:xfrm>
          <a:off x="66675" y="103384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650</xdr:row>
      <xdr:rowOff>0</xdr:rowOff>
    </xdr:from>
    <xdr:to>
      <xdr:col>4</xdr:col>
      <xdr:colOff>0</xdr:colOff>
      <xdr:row>650</xdr:row>
      <xdr:rowOff>1588</xdr:rowOff>
    </xdr:to>
    <xdr:cxnSp macro="">
      <xdr:nvCxnSpPr>
        <xdr:cNvPr id="364" name="직선 화살표 연결선 363">
          <a:extLst>
            <a:ext uri="{FF2B5EF4-FFF2-40B4-BE49-F238E27FC236}">
              <a16:creationId xmlns:a16="http://schemas.microsoft.com/office/drawing/2014/main" id="{00000000-0008-0000-1500-00006C010000}"/>
            </a:ext>
          </a:extLst>
        </xdr:cNvPr>
        <xdr:cNvCxnSpPr/>
      </xdr:nvCxnSpPr>
      <xdr:spPr>
        <a:xfrm>
          <a:off x="66675" y="101860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584</xdr:row>
      <xdr:rowOff>0</xdr:rowOff>
    </xdr:from>
    <xdr:to>
      <xdr:col>4</xdr:col>
      <xdr:colOff>0</xdr:colOff>
      <xdr:row>584</xdr:row>
      <xdr:rowOff>1588</xdr:rowOff>
    </xdr:to>
    <xdr:cxnSp macro="">
      <xdr:nvCxnSpPr>
        <xdr:cNvPr id="365" name="직선 화살표 연결선 364">
          <a:extLst>
            <a:ext uri="{FF2B5EF4-FFF2-40B4-BE49-F238E27FC236}">
              <a16:creationId xmlns:a16="http://schemas.microsoft.com/office/drawing/2014/main" id="{00000000-0008-0000-1500-00006D010000}"/>
            </a:ext>
          </a:extLst>
        </xdr:cNvPr>
        <xdr:cNvCxnSpPr/>
      </xdr:nvCxnSpPr>
      <xdr:spPr>
        <a:xfrm>
          <a:off x="66675" y="9180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587</xdr:row>
      <xdr:rowOff>0</xdr:rowOff>
    </xdr:from>
    <xdr:to>
      <xdr:col>4</xdr:col>
      <xdr:colOff>0</xdr:colOff>
      <xdr:row>587</xdr:row>
      <xdr:rowOff>1588</xdr:rowOff>
    </xdr:to>
    <xdr:cxnSp macro="">
      <xdr:nvCxnSpPr>
        <xdr:cNvPr id="367" name="직선 화살표 연결선 366">
          <a:extLst>
            <a:ext uri="{FF2B5EF4-FFF2-40B4-BE49-F238E27FC236}">
              <a16:creationId xmlns:a16="http://schemas.microsoft.com/office/drawing/2014/main" id="{00000000-0008-0000-1500-00006F010000}"/>
            </a:ext>
          </a:extLst>
        </xdr:cNvPr>
        <xdr:cNvCxnSpPr/>
      </xdr:nvCxnSpPr>
      <xdr:spPr>
        <a:xfrm>
          <a:off x="66675" y="9225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593</xdr:row>
      <xdr:rowOff>0</xdr:rowOff>
    </xdr:from>
    <xdr:to>
      <xdr:col>4</xdr:col>
      <xdr:colOff>0</xdr:colOff>
      <xdr:row>593</xdr:row>
      <xdr:rowOff>1588</xdr:rowOff>
    </xdr:to>
    <xdr:cxnSp macro="">
      <xdr:nvCxnSpPr>
        <xdr:cNvPr id="368" name="직선 화살표 연결선 367">
          <a:extLst>
            <a:ext uri="{FF2B5EF4-FFF2-40B4-BE49-F238E27FC236}">
              <a16:creationId xmlns:a16="http://schemas.microsoft.com/office/drawing/2014/main" id="{00000000-0008-0000-1500-000070010000}"/>
            </a:ext>
          </a:extLst>
        </xdr:cNvPr>
        <xdr:cNvCxnSpPr/>
      </xdr:nvCxnSpPr>
      <xdr:spPr>
        <a:xfrm>
          <a:off x="66675" y="9317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596</xdr:row>
      <xdr:rowOff>0</xdr:rowOff>
    </xdr:from>
    <xdr:to>
      <xdr:col>4</xdr:col>
      <xdr:colOff>0</xdr:colOff>
      <xdr:row>596</xdr:row>
      <xdr:rowOff>1588</xdr:rowOff>
    </xdr:to>
    <xdr:cxnSp macro="">
      <xdr:nvCxnSpPr>
        <xdr:cNvPr id="370" name="직선 화살표 연결선 369">
          <a:extLst>
            <a:ext uri="{FF2B5EF4-FFF2-40B4-BE49-F238E27FC236}">
              <a16:creationId xmlns:a16="http://schemas.microsoft.com/office/drawing/2014/main" id="{00000000-0008-0000-1500-000072010000}"/>
            </a:ext>
          </a:extLst>
        </xdr:cNvPr>
        <xdr:cNvCxnSpPr/>
      </xdr:nvCxnSpPr>
      <xdr:spPr>
        <a:xfrm>
          <a:off x="66675" y="9363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590</xdr:row>
      <xdr:rowOff>0</xdr:rowOff>
    </xdr:from>
    <xdr:to>
      <xdr:col>4</xdr:col>
      <xdr:colOff>0</xdr:colOff>
      <xdr:row>590</xdr:row>
      <xdr:rowOff>1588</xdr:rowOff>
    </xdr:to>
    <xdr:cxnSp macro="">
      <xdr:nvCxnSpPr>
        <xdr:cNvPr id="372" name="직선 화살표 연결선 371">
          <a:extLst>
            <a:ext uri="{FF2B5EF4-FFF2-40B4-BE49-F238E27FC236}">
              <a16:creationId xmlns:a16="http://schemas.microsoft.com/office/drawing/2014/main" id="{00000000-0008-0000-1500-000074010000}"/>
            </a:ext>
          </a:extLst>
        </xdr:cNvPr>
        <xdr:cNvCxnSpPr/>
      </xdr:nvCxnSpPr>
      <xdr:spPr>
        <a:xfrm>
          <a:off x="66675" y="92716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581</xdr:row>
      <xdr:rowOff>0</xdr:rowOff>
    </xdr:from>
    <xdr:to>
      <xdr:col>4</xdr:col>
      <xdr:colOff>0</xdr:colOff>
      <xdr:row>581</xdr:row>
      <xdr:rowOff>1588</xdr:rowOff>
    </xdr:to>
    <xdr:cxnSp macro="">
      <xdr:nvCxnSpPr>
        <xdr:cNvPr id="374" name="직선 화살표 연결선 373">
          <a:extLst>
            <a:ext uri="{FF2B5EF4-FFF2-40B4-BE49-F238E27FC236}">
              <a16:creationId xmlns:a16="http://schemas.microsoft.com/office/drawing/2014/main" id="{00000000-0008-0000-1500-000076010000}"/>
            </a:ext>
          </a:extLst>
        </xdr:cNvPr>
        <xdr:cNvCxnSpPr/>
      </xdr:nvCxnSpPr>
      <xdr:spPr>
        <a:xfrm>
          <a:off x="66675" y="9134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570</xdr:row>
      <xdr:rowOff>0</xdr:rowOff>
    </xdr:from>
    <xdr:to>
      <xdr:col>4</xdr:col>
      <xdr:colOff>0</xdr:colOff>
      <xdr:row>570</xdr:row>
      <xdr:rowOff>1588</xdr:rowOff>
    </xdr:to>
    <xdr:cxnSp macro="">
      <xdr:nvCxnSpPr>
        <xdr:cNvPr id="382" name="직선 화살표 연결선 381">
          <a:extLst>
            <a:ext uri="{FF2B5EF4-FFF2-40B4-BE49-F238E27FC236}">
              <a16:creationId xmlns:a16="http://schemas.microsoft.com/office/drawing/2014/main" id="{00000000-0008-0000-1500-00007E010000}"/>
            </a:ext>
          </a:extLst>
        </xdr:cNvPr>
        <xdr:cNvCxnSpPr/>
      </xdr:nvCxnSpPr>
      <xdr:spPr>
        <a:xfrm>
          <a:off x="66675" y="8966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565</xdr:row>
      <xdr:rowOff>0</xdr:rowOff>
    </xdr:from>
    <xdr:to>
      <xdr:col>4</xdr:col>
      <xdr:colOff>0</xdr:colOff>
      <xdr:row>565</xdr:row>
      <xdr:rowOff>1588</xdr:rowOff>
    </xdr:to>
    <xdr:cxnSp macro="">
      <xdr:nvCxnSpPr>
        <xdr:cNvPr id="383" name="직선 화살표 연결선 382">
          <a:extLst>
            <a:ext uri="{FF2B5EF4-FFF2-40B4-BE49-F238E27FC236}">
              <a16:creationId xmlns:a16="http://schemas.microsoft.com/office/drawing/2014/main" id="{00000000-0008-0000-1500-00007F010000}"/>
            </a:ext>
          </a:extLst>
        </xdr:cNvPr>
        <xdr:cNvCxnSpPr/>
      </xdr:nvCxnSpPr>
      <xdr:spPr>
        <a:xfrm>
          <a:off x="66675" y="88906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556</xdr:row>
      <xdr:rowOff>0</xdr:rowOff>
    </xdr:from>
    <xdr:to>
      <xdr:col>4</xdr:col>
      <xdr:colOff>0</xdr:colOff>
      <xdr:row>556</xdr:row>
      <xdr:rowOff>1588</xdr:rowOff>
    </xdr:to>
    <xdr:cxnSp macro="">
      <xdr:nvCxnSpPr>
        <xdr:cNvPr id="384" name="직선 화살표 연결선 383">
          <a:extLst>
            <a:ext uri="{FF2B5EF4-FFF2-40B4-BE49-F238E27FC236}">
              <a16:creationId xmlns:a16="http://schemas.microsoft.com/office/drawing/2014/main" id="{00000000-0008-0000-1500-000080010000}"/>
            </a:ext>
          </a:extLst>
        </xdr:cNvPr>
        <xdr:cNvCxnSpPr/>
      </xdr:nvCxnSpPr>
      <xdr:spPr>
        <a:xfrm>
          <a:off x="66675" y="8753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568</xdr:row>
      <xdr:rowOff>0</xdr:rowOff>
    </xdr:from>
    <xdr:to>
      <xdr:col>4</xdr:col>
      <xdr:colOff>0</xdr:colOff>
      <xdr:row>568</xdr:row>
      <xdr:rowOff>1588</xdr:rowOff>
    </xdr:to>
    <xdr:cxnSp macro="">
      <xdr:nvCxnSpPr>
        <xdr:cNvPr id="391" name="직선 화살표 연결선 390">
          <a:extLst>
            <a:ext uri="{FF2B5EF4-FFF2-40B4-BE49-F238E27FC236}">
              <a16:creationId xmlns:a16="http://schemas.microsoft.com/office/drawing/2014/main" id="{00000000-0008-0000-1500-000087010000}"/>
            </a:ext>
          </a:extLst>
        </xdr:cNvPr>
        <xdr:cNvCxnSpPr/>
      </xdr:nvCxnSpPr>
      <xdr:spPr>
        <a:xfrm>
          <a:off x="66675" y="8936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562</xdr:row>
      <xdr:rowOff>0</xdr:rowOff>
    </xdr:from>
    <xdr:to>
      <xdr:col>4</xdr:col>
      <xdr:colOff>0</xdr:colOff>
      <xdr:row>562</xdr:row>
      <xdr:rowOff>1588</xdr:rowOff>
    </xdr:to>
    <xdr:cxnSp macro="">
      <xdr:nvCxnSpPr>
        <xdr:cNvPr id="392" name="직선 화살표 연결선 391">
          <a:extLst>
            <a:ext uri="{FF2B5EF4-FFF2-40B4-BE49-F238E27FC236}">
              <a16:creationId xmlns:a16="http://schemas.microsoft.com/office/drawing/2014/main" id="{00000000-0008-0000-1500-000088010000}"/>
            </a:ext>
          </a:extLst>
        </xdr:cNvPr>
        <xdr:cNvCxnSpPr/>
      </xdr:nvCxnSpPr>
      <xdr:spPr>
        <a:xfrm>
          <a:off x="66675" y="8844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559</xdr:row>
      <xdr:rowOff>0</xdr:rowOff>
    </xdr:from>
    <xdr:to>
      <xdr:col>4</xdr:col>
      <xdr:colOff>0</xdr:colOff>
      <xdr:row>559</xdr:row>
      <xdr:rowOff>1588</xdr:rowOff>
    </xdr:to>
    <xdr:cxnSp macro="">
      <xdr:nvCxnSpPr>
        <xdr:cNvPr id="393" name="직선 화살표 연결선 392">
          <a:extLst>
            <a:ext uri="{FF2B5EF4-FFF2-40B4-BE49-F238E27FC236}">
              <a16:creationId xmlns:a16="http://schemas.microsoft.com/office/drawing/2014/main" id="{00000000-0008-0000-1500-000089010000}"/>
            </a:ext>
          </a:extLst>
        </xdr:cNvPr>
        <xdr:cNvCxnSpPr/>
      </xdr:nvCxnSpPr>
      <xdr:spPr>
        <a:xfrm>
          <a:off x="66675" y="8799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547</xdr:row>
      <xdr:rowOff>0</xdr:rowOff>
    </xdr:from>
    <xdr:to>
      <xdr:col>4</xdr:col>
      <xdr:colOff>0</xdr:colOff>
      <xdr:row>547</xdr:row>
      <xdr:rowOff>1588</xdr:rowOff>
    </xdr:to>
    <xdr:cxnSp macro="">
      <xdr:nvCxnSpPr>
        <xdr:cNvPr id="394" name="직선 화살표 연결선 393">
          <a:extLst>
            <a:ext uri="{FF2B5EF4-FFF2-40B4-BE49-F238E27FC236}">
              <a16:creationId xmlns:a16="http://schemas.microsoft.com/office/drawing/2014/main" id="{00000000-0008-0000-1500-00008A010000}"/>
            </a:ext>
          </a:extLst>
        </xdr:cNvPr>
        <xdr:cNvCxnSpPr/>
      </xdr:nvCxnSpPr>
      <xdr:spPr>
        <a:xfrm>
          <a:off x="66675" y="8616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541</xdr:row>
      <xdr:rowOff>0</xdr:rowOff>
    </xdr:from>
    <xdr:to>
      <xdr:col>4</xdr:col>
      <xdr:colOff>0</xdr:colOff>
      <xdr:row>541</xdr:row>
      <xdr:rowOff>1588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00000000-0008-0000-1500-00008B010000}"/>
            </a:ext>
          </a:extLst>
        </xdr:cNvPr>
        <xdr:cNvCxnSpPr/>
      </xdr:nvCxnSpPr>
      <xdr:spPr>
        <a:xfrm>
          <a:off x="66675" y="8524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538</xdr:row>
      <xdr:rowOff>0</xdr:rowOff>
    </xdr:from>
    <xdr:to>
      <xdr:col>4</xdr:col>
      <xdr:colOff>0</xdr:colOff>
      <xdr:row>538</xdr:row>
      <xdr:rowOff>1588</xdr:rowOff>
    </xdr:to>
    <xdr:cxnSp macro="">
      <xdr:nvCxnSpPr>
        <xdr:cNvPr id="396" name="직선 화살표 연결선 395">
          <a:extLst>
            <a:ext uri="{FF2B5EF4-FFF2-40B4-BE49-F238E27FC236}">
              <a16:creationId xmlns:a16="http://schemas.microsoft.com/office/drawing/2014/main" id="{00000000-0008-0000-1500-00008C010000}"/>
            </a:ext>
          </a:extLst>
        </xdr:cNvPr>
        <xdr:cNvCxnSpPr/>
      </xdr:nvCxnSpPr>
      <xdr:spPr>
        <a:xfrm>
          <a:off x="66675" y="84791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550</xdr:row>
      <xdr:rowOff>0</xdr:rowOff>
    </xdr:from>
    <xdr:to>
      <xdr:col>4</xdr:col>
      <xdr:colOff>0</xdr:colOff>
      <xdr:row>550</xdr:row>
      <xdr:rowOff>1588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00000000-0008-0000-1500-00008E010000}"/>
            </a:ext>
          </a:extLst>
        </xdr:cNvPr>
        <xdr:cNvCxnSpPr/>
      </xdr:nvCxnSpPr>
      <xdr:spPr>
        <a:xfrm>
          <a:off x="66675" y="86620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544</xdr:row>
      <xdr:rowOff>0</xdr:rowOff>
    </xdr:from>
    <xdr:to>
      <xdr:col>4</xdr:col>
      <xdr:colOff>0</xdr:colOff>
      <xdr:row>544</xdr:row>
      <xdr:rowOff>1588</xdr:rowOff>
    </xdr:to>
    <xdr:cxnSp macro="">
      <xdr:nvCxnSpPr>
        <xdr:cNvPr id="399" name="직선 화살표 연결선 398">
          <a:extLst>
            <a:ext uri="{FF2B5EF4-FFF2-40B4-BE49-F238E27FC236}">
              <a16:creationId xmlns:a16="http://schemas.microsoft.com/office/drawing/2014/main" id="{00000000-0008-0000-1500-00008F010000}"/>
            </a:ext>
          </a:extLst>
        </xdr:cNvPr>
        <xdr:cNvCxnSpPr/>
      </xdr:nvCxnSpPr>
      <xdr:spPr>
        <a:xfrm>
          <a:off x="66675" y="85705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535</xdr:row>
      <xdr:rowOff>0</xdr:rowOff>
    </xdr:from>
    <xdr:to>
      <xdr:col>4</xdr:col>
      <xdr:colOff>0</xdr:colOff>
      <xdr:row>535</xdr:row>
      <xdr:rowOff>1588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00000000-0008-0000-1500-000090010000}"/>
            </a:ext>
          </a:extLst>
        </xdr:cNvPr>
        <xdr:cNvCxnSpPr/>
      </xdr:nvCxnSpPr>
      <xdr:spPr>
        <a:xfrm>
          <a:off x="66675" y="84334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496</xdr:row>
      <xdr:rowOff>19050</xdr:rowOff>
    </xdr:from>
    <xdr:to>
      <xdr:col>4</xdr:col>
      <xdr:colOff>0</xdr:colOff>
      <xdr:row>496</xdr:row>
      <xdr:rowOff>20638</xdr:rowOff>
    </xdr:to>
    <xdr:cxnSp macro="">
      <xdr:nvCxnSpPr>
        <xdr:cNvPr id="402" name="직선 화살표 연결선 401">
          <a:extLst>
            <a:ext uri="{FF2B5EF4-FFF2-40B4-BE49-F238E27FC236}">
              <a16:creationId xmlns:a16="http://schemas.microsoft.com/office/drawing/2014/main" id="{00000000-0008-0000-1500-000092010000}"/>
            </a:ext>
          </a:extLst>
        </xdr:cNvPr>
        <xdr:cNvCxnSpPr/>
      </xdr:nvCxnSpPr>
      <xdr:spPr>
        <a:xfrm>
          <a:off x="47625" y="73437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493</xdr:row>
      <xdr:rowOff>19050</xdr:rowOff>
    </xdr:from>
    <xdr:to>
      <xdr:col>4</xdr:col>
      <xdr:colOff>0</xdr:colOff>
      <xdr:row>493</xdr:row>
      <xdr:rowOff>20638</xdr:rowOff>
    </xdr:to>
    <xdr:cxnSp macro="">
      <xdr:nvCxnSpPr>
        <xdr:cNvPr id="403" name="직선 화살표 연결선 402">
          <a:extLst>
            <a:ext uri="{FF2B5EF4-FFF2-40B4-BE49-F238E27FC236}">
              <a16:creationId xmlns:a16="http://schemas.microsoft.com/office/drawing/2014/main" id="{00000000-0008-0000-1500-000093010000}"/>
            </a:ext>
          </a:extLst>
        </xdr:cNvPr>
        <xdr:cNvCxnSpPr/>
      </xdr:nvCxnSpPr>
      <xdr:spPr>
        <a:xfrm>
          <a:off x="47625" y="72980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488</xdr:row>
      <xdr:rowOff>19050</xdr:rowOff>
    </xdr:from>
    <xdr:to>
      <xdr:col>4</xdr:col>
      <xdr:colOff>0</xdr:colOff>
      <xdr:row>488</xdr:row>
      <xdr:rowOff>20638</xdr:rowOff>
    </xdr:to>
    <xdr:cxnSp macro="">
      <xdr:nvCxnSpPr>
        <xdr:cNvPr id="404" name="직선 화살표 연결선 403">
          <a:extLst>
            <a:ext uri="{FF2B5EF4-FFF2-40B4-BE49-F238E27FC236}">
              <a16:creationId xmlns:a16="http://schemas.microsoft.com/office/drawing/2014/main" id="{00000000-0008-0000-1500-000094010000}"/>
            </a:ext>
          </a:extLst>
        </xdr:cNvPr>
        <xdr:cNvCxnSpPr/>
      </xdr:nvCxnSpPr>
      <xdr:spPr>
        <a:xfrm>
          <a:off x="47625" y="72218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466</xdr:row>
      <xdr:rowOff>0</xdr:rowOff>
    </xdr:from>
    <xdr:to>
      <xdr:col>4</xdr:col>
      <xdr:colOff>0</xdr:colOff>
      <xdr:row>466</xdr:row>
      <xdr:rowOff>1588</xdr:rowOff>
    </xdr:to>
    <xdr:cxnSp macro="">
      <xdr:nvCxnSpPr>
        <xdr:cNvPr id="405" name="직선 화살표 연결선 404">
          <a:extLst>
            <a:ext uri="{FF2B5EF4-FFF2-40B4-BE49-F238E27FC236}">
              <a16:creationId xmlns:a16="http://schemas.microsoft.com/office/drawing/2014/main" id="{00000000-0008-0000-1500-000095010000}"/>
            </a:ext>
          </a:extLst>
        </xdr:cNvPr>
        <xdr:cNvCxnSpPr/>
      </xdr:nvCxnSpPr>
      <xdr:spPr>
        <a:xfrm>
          <a:off x="66675" y="7458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461</xdr:row>
      <xdr:rowOff>0</xdr:rowOff>
    </xdr:from>
    <xdr:to>
      <xdr:col>4</xdr:col>
      <xdr:colOff>0</xdr:colOff>
      <xdr:row>461</xdr:row>
      <xdr:rowOff>1588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00000000-0008-0000-1500-000096010000}"/>
            </a:ext>
          </a:extLst>
        </xdr:cNvPr>
        <xdr:cNvCxnSpPr/>
      </xdr:nvCxnSpPr>
      <xdr:spPr>
        <a:xfrm>
          <a:off x="66675" y="7381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452</xdr:row>
      <xdr:rowOff>0</xdr:rowOff>
    </xdr:from>
    <xdr:to>
      <xdr:col>4</xdr:col>
      <xdr:colOff>0</xdr:colOff>
      <xdr:row>452</xdr:row>
      <xdr:rowOff>1588</xdr:rowOff>
    </xdr:to>
    <xdr:cxnSp macro="">
      <xdr:nvCxnSpPr>
        <xdr:cNvPr id="407" name="직선 화살표 연결선 406">
          <a:extLst>
            <a:ext uri="{FF2B5EF4-FFF2-40B4-BE49-F238E27FC236}">
              <a16:creationId xmlns:a16="http://schemas.microsoft.com/office/drawing/2014/main" id="{00000000-0008-0000-1500-000097010000}"/>
            </a:ext>
          </a:extLst>
        </xdr:cNvPr>
        <xdr:cNvCxnSpPr/>
      </xdr:nvCxnSpPr>
      <xdr:spPr>
        <a:xfrm>
          <a:off x="66675" y="72447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455</xdr:row>
      <xdr:rowOff>0</xdr:rowOff>
    </xdr:from>
    <xdr:to>
      <xdr:col>4</xdr:col>
      <xdr:colOff>0</xdr:colOff>
      <xdr:row>455</xdr:row>
      <xdr:rowOff>1588</xdr:rowOff>
    </xdr:to>
    <xdr:cxnSp macro="">
      <xdr:nvCxnSpPr>
        <xdr:cNvPr id="408" name="직선 화살표 연결선 407">
          <a:extLst>
            <a:ext uri="{FF2B5EF4-FFF2-40B4-BE49-F238E27FC236}">
              <a16:creationId xmlns:a16="http://schemas.microsoft.com/office/drawing/2014/main" id="{00000000-0008-0000-1500-000098010000}"/>
            </a:ext>
          </a:extLst>
        </xdr:cNvPr>
        <xdr:cNvCxnSpPr/>
      </xdr:nvCxnSpPr>
      <xdr:spPr>
        <a:xfrm>
          <a:off x="66675" y="72904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458</xdr:row>
      <xdr:rowOff>0</xdr:rowOff>
    </xdr:from>
    <xdr:to>
      <xdr:col>4</xdr:col>
      <xdr:colOff>0</xdr:colOff>
      <xdr:row>458</xdr:row>
      <xdr:rowOff>1588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00000000-0008-0000-1500-000099010000}"/>
            </a:ext>
          </a:extLst>
        </xdr:cNvPr>
        <xdr:cNvCxnSpPr/>
      </xdr:nvCxnSpPr>
      <xdr:spPr>
        <a:xfrm>
          <a:off x="66675" y="73361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464</xdr:row>
      <xdr:rowOff>0</xdr:rowOff>
    </xdr:from>
    <xdr:to>
      <xdr:col>4</xdr:col>
      <xdr:colOff>0</xdr:colOff>
      <xdr:row>464</xdr:row>
      <xdr:rowOff>1588</xdr:rowOff>
    </xdr:to>
    <xdr:cxnSp macro="">
      <xdr:nvCxnSpPr>
        <xdr:cNvPr id="410" name="직선 화살표 연결선 409">
          <a:extLst>
            <a:ext uri="{FF2B5EF4-FFF2-40B4-BE49-F238E27FC236}">
              <a16:creationId xmlns:a16="http://schemas.microsoft.com/office/drawing/2014/main" id="{00000000-0008-0000-1500-00009A010000}"/>
            </a:ext>
          </a:extLst>
        </xdr:cNvPr>
        <xdr:cNvCxnSpPr/>
      </xdr:nvCxnSpPr>
      <xdr:spPr>
        <a:xfrm>
          <a:off x="66675" y="74275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442</xdr:row>
      <xdr:rowOff>0</xdr:rowOff>
    </xdr:from>
    <xdr:to>
      <xdr:col>4</xdr:col>
      <xdr:colOff>0</xdr:colOff>
      <xdr:row>442</xdr:row>
      <xdr:rowOff>1588</xdr:rowOff>
    </xdr:to>
    <xdr:cxnSp macro="">
      <xdr:nvCxnSpPr>
        <xdr:cNvPr id="411" name="직선 화살표 연결선 410">
          <a:extLst>
            <a:ext uri="{FF2B5EF4-FFF2-40B4-BE49-F238E27FC236}">
              <a16:creationId xmlns:a16="http://schemas.microsoft.com/office/drawing/2014/main" id="{00000000-0008-0000-1500-00009B010000}"/>
            </a:ext>
          </a:extLst>
        </xdr:cNvPr>
        <xdr:cNvCxnSpPr/>
      </xdr:nvCxnSpPr>
      <xdr:spPr>
        <a:xfrm>
          <a:off x="66675" y="7092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438</xdr:row>
      <xdr:rowOff>0</xdr:rowOff>
    </xdr:from>
    <xdr:to>
      <xdr:col>4</xdr:col>
      <xdr:colOff>0</xdr:colOff>
      <xdr:row>438</xdr:row>
      <xdr:rowOff>1588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00000000-0008-0000-1500-00009D010000}"/>
            </a:ext>
          </a:extLst>
        </xdr:cNvPr>
        <xdr:cNvCxnSpPr/>
      </xdr:nvCxnSpPr>
      <xdr:spPr>
        <a:xfrm>
          <a:off x="66675" y="7031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434</xdr:row>
      <xdr:rowOff>0</xdr:rowOff>
    </xdr:from>
    <xdr:to>
      <xdr:col>4</xdr:col>
      <xdr:colOff>0</xdr:colOff>
      <xdr:row>434</xdr:row>
      <xdr:rowOff>1588</xdr:rowOff>
    </xdr:to>
    <xdr:cxnSp macro="">
      <xdr:nvCxnSpPr>
        <xdr:cNvPr id="414" name="직선 화살표 연결선 413">
          <a:extLst>
            <a:ext uri="{FF2B5EF4-FFF2-40B4-BE49-F238E27FC236}">
              <a16:creationId xmlns:a16="http://schemas.microsoft.com/office/drawing/2014/main" id="{00000000-0008-0000-1500-00009E010000}"/>
            </a:ext>
          </a:extLst>
        </xdr:cNvPr>
        <xdr:cNvCxnSpPr/>
      </xdr:nvCxnSpPr>
      <xdr:spPr>
        <a:xfrm>
          <a:off x="66675" y="69703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00000000-0008-0000-1500-00009F010000}"/>
            </a:ext>
          </a:extLst>
        </xdr:cNvPr>
        <xdr:cNvCxnSpPr/>
      </xdr:nvCxnSpPr>
      <xdr:spPr>
        <a:xfrm>
          <a:off x="66675" y="7122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440</xdr:row>
      <xdr:rowOff>0</xdr:rowOff>
    </xdr:from>
    <xdr:to>
      <xdr:col>4</xdr:col>
      <xdr:colOff>0</xdr:colOff>
      <xdr:row>440</xdr:row>
      <xdr:rowOff>1588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00000000-0008-0000-1500-0000A0010000}"/>
            </a:ext>
          </a:extLst>
        </xdr:cNvPr>
        <xdr:cNvCxnSpPr/>
      </xdr:nvCxnSpPr>
      <xdr:spPr>
        <a:xfrm>
          <a:off x="66675" y="7061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432</xdr:row>
      <xdr:rowOff>0</xdr:rowOff>
    </xdr:from>
    <xdr:to>
      <xdr:col>4</xdr:col>
      <xdr:colOff>0</xdr:colOff>
      <xdr:row>432</xdr:row>
      <xdr:rowOff>1588</xdr:rowOff>
    </xdr:to>
    <xdr:cxnSp macro="">
      <xdr:nvCxnSpPr>
        <xdr:cNvPr id="417" name="직선 화살표 연결선 416">
          <a:extLst>
            <a:ext uri="{FF2B5EF4-FFF2-40B4-BE49-F238E27FC236}">
              <a16:creationId xmlns:a16="http://schemas.microsoft.com/office/drawing/2014/main" id="{00000000-0008-0000-1500-0000A1010000}"/>
            </a:ext>
          </a:extLst>
        </xdr:cNvPr>
        <xdr:cNvCxnSpPr/>
      </xdr:nvCxnSpPr>
      <xdr:spPr>
        <a:xfrm>
          <a:off x="66675" y="6939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422</xdr:row>
      <xdr:rowOff>0</xdr:rowOff>
    </xdr:from>
    <xdr:to>
      <xdr:col>4</xdr:col>
      <xdr:colOff>0</xdr:colOff>
      <xdr:row>422</xdr:row>
      <xdr:rowOff>1588</xdr:rowOff>
    </xdr:to>
    <xdr:cxnSp macro="">
      <xdr:nvCxnSpPr>
        <xdr:cNvPr id="418" name="직선 화살표 연결선 417">
          <a:extLst>
            <a:ext uri="{FF2B5EF4-FFF2-40B4-BE49-F238E27FC236}">
              <a16:creationId xmlns:a16="http://schemas.microsoft.com/office/drawing/2014/main" id="{00000000-0008-0000-1500-0000A2010000}"/>
            </a:ext>
          </a:extLst>
        </xdr:cNvPr>
        <xdr:cNvCxnSpPr/>
      </xdr:nvCxnSpPr>
      <xdr:spPr>
        <a:xfrm>
          <a:off x="66675" y="67875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424</xdr:row>
      <xdr:rowOff>0</xdr:rowOff>
    </xdr:from>
    <xdr:to>
      <xdr:col>4</xdr:col>
      <xdr:colOff>0</xdr:colOff>
      <xdr:row>424</xdr:row>
      <xdr:rowOff>1588</xdr:rowOff>
    </xdr:to>
    <xdr:cxnSp macro="">
      <xdr:nvCxnSpPr>
        <xdr:cNvPr id="419" name="직선 화살표 연결선 418">
          <a:extLst>
            <a:ext uri="{FF2B5EF4-FFF2-40B4-BE49-F238E27FC236}">
              <a16:creationId xmlns:a16="http://schemas.microsoft.com/office/drawing/2014/main" id="{00000000-0008-0000-1500-0000A3010000}"/>
            </a:ext>
          </a:extLst>
        </xdr:cNvPr>
        <xdr:cNvCxnSpPr/>
      </xdr:nvCxnSpPr>
      <xdr:spPr>
        <a:xfrm>
          <a:off x="66675" y="68179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404</xdr:row>
      <xdr:rowOff>0</xdr:rowOff>
    </xdr:from>
    <xdr:to>
      <xdr:col>4</xdr:col>
      <xdr:colOff>0</xdr:colOff>
      <xdr:row>404</xdr:row>
      <xdr:rowOff>1588</xdr:rowOff>
    </xdr:to>
    <xdr:cxnSp macro="">
      <xdr:nvCxnSpPr>
        <xdr:cNvPr id="420" name="직선 화살표 연결선 419">
          <a:extLst>
            <a:ext uri="{FF2B5EF4-FFF2-40B4-BE49-F238E27FC236}">
              <a16:creationId xmlns:a16="http://schemas.microsoft.com/office/drawing/2014/main" id="{00000000-0008-0000-1500-0000A4010000}"/>
            </a:ext>
          </a:extLst>
        </xdr:cNvPr>
        <xdr:cNvCxnSpPr/>
      </xdr:nvCxnSpPr>
      <xdr:spPr>
        <a:xfrm>
          <a:off x="66675" y="65131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391</xdr:row>
      <xdr:rowOff>0</xdr:rowOff>
    </xdr:from>
    <xdr:to>
      <xdr:col>4</xdr:col>
      <xdr:colOff>0</xdr:colOff>
      <xdr:row>391</xdr:row>
      <xdr:rowOff>1588</xdr:rowOff>
    </xdr:to>
    <xdr:cxnSp macro="">
      <xdr:nvCxnSpPr>
        <xdr:cNvPr id="421" name="직선 화살표 연결선 420">
          <a:extLst>
            <a:ext uri="{FF2B5EF4-FFF2-40B4-BE49-F238E27FC236}">
              <a16:creationId xmlns:a16="http://schemas.microsoft.com/office/drawing/2014/main" id="{00000000-0008-0000-1500-0000A5010000}"/>
            </a:ext>
          </a:extLst>
        </xdr:cNvPr>
        <xdr:cNvCxnSpPr/>
      </xdr:nvCxnSpPr>
      <xdr:spPr>
        <a:xfrm>
          <a:off x="66675" y="6315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394</xdr:row>
      <xdr:rowOff>0</xdr:rowOff>
    </xdr:from>
    <xdr:to>
      <xdr:col>4</xdr:col>
      <xdr:colOff>0</xdr:colOff>
      <xdr:row>394</xdr:row>
      <xdr:rowOff>1588</xdr:rowOff>
    </xdr:to>
    <xdr:cxnSp macro="">
      <xdr:nvCxnSpPr>
        <xdr:cNvPr id="422" name="직선 화살표 연결선 421">
          <a:extLst>
            <a:ext uri="{FF2B5EF4-FFF2-40B4-BE49-F238E27FC236}">
              <a16:creationId xmlns:a16="http://schemas.microsoft.com/office/drawing/2014/main" id="{00000000-0008-0000-1500-0000A6010000}"/>
            </a:ext>
          </a:extLst>
        </xdr:cNvPr>
        <xdr:cNvCxnSpPr/>
      </xdr:nvCxnSpPr>
      <xdr:spPr>
        <a:xfrm>
          <a:off x="66675" y="6360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407</xdr:row>
      <xdr:rowOff>0</xdr:rowOff>
    </xdr:from>
    <xdr:to>
      <xdr:col>4</xdr:col>
      <xdr:colOff>0</xdr:colOff>
      <xdr:row>407</xdr:row>
      <xdr:rowOff>1588</xdr:rowOff>
    </xdr:to>
    <xdr:cxnSp macro="">
      <xdr:nvCxnSpPr>
        <xdr:cNvPr id="423" name="직선 화살표 연결선 422">
          <a:extLst>
            <a:ext uri="{FF2B5EF4-FFF2-40B4-BE49-F238E27FC236}">
              <a16:creationId xmlns:a16="http://schemas.microsoft.com/office/drawing/2014/main" id="{00000000-0008-0000-1500-0000A7010000}"/>
            </a:ext>
          </a:extLst>
        </xdr:cNvPr>
        <xdr:cNvCxnSpPr/>
      </xdr:nvCxnSpPr>
      <xdr:spPr>
        <a:xfrm>
          <a:off x="66675" y="65589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337</xdr:row>
      <xdr:rowOff>0</xdr:rowOff>
    </xdr:from>
    <xdr:to>
      <xdr:col>4</xdr:col>
      <xdr:colOff>0</xdr:colOff>
      <xdr:row>337</xdr:row>
      <xdr:rowOff>1588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00000000-0008-0000-1500-0000AA010000}"/>
            </a:ext>
          </a:extLst>
        </xdr:cNvPr>
        <xdr:cNvCxnSpPr/>
      </xdr:nvCxnSpPr>
      <xdr:spPr>
        <a:xfrm>
          <a:off x="66675" y="55149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339</xdr:row>
      <xdr:rowOff>0</xdr:rowOff>
    </xdr:from>
    <xdr:to>
      <xdr:col>4</xdr:col>
      <xdr:colOff>0</xdr:colOff>
      <xdr:row>339</xdr:row>
      <xdr:rowOff>1588</xdr:rowOff>
    </xdr:to>
    <xdr:cxnSp macro="">
      <xdr:nvCxnSpPr>
        <xdr:cNvPr id="427" name="직선 화살표 연결선 426">
          <a:extLst>
            <a:ext uri="{FF2B5EF4-FFF2-40B4-BE49-F238E27FC236}">
              <a16:creationId xmlns:a16="http://schemas.microsoft.com/office/drawing/2014/main" id="{00000000-0008-0000-1500-0000AB010000}"/>
            </a:ext>
          </a:extLst>
        </xdr:cNvPr>
        <xdr:cNvCxnSpPr/>
      </xdr:nvCxnSpPr>
      <xdr:spPr>
        <a:xfrm>
          <a:off x="66675" y="55454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280</xdr:row>
      <xdr:rowOff>0</xdr:rowOff>
    </xdr:from>
    <xdr:to>
      <xdr:col>4</xdr:col>
      <xdr:colOff>0</xdr:colOff>
      <xdr:row>280</xdr:row>
      <xdr:rowOff>1588</xdr:rowOff>
    </xdr:to>
    <xdr:cxnSp macro="">
      <xdr:nvCxnSpPr>
        <xdr:cNvPr id="435" name="직선 화살표 연결선 434">
          <a:extLst>
            <a:ext uri="{FF2B5EF4-FFF2-40B4-BE49-F238E27FC236}">
              <a16:creationId xmlns:a16="http://schemas.microsoft.com/office/drawing/2014/main" id="{00000000-0008-0000-1500-0000B3010000}"/>
            </a:ext>
          </a:extLst>
        </xdr:cNvPr>
        <xdr:cNvCxnSpPr/>
      </xdr:nvCxnSpPr>
      <xdr:spPr>
        <a:xfrm>
          <a:off x="66675" y="41738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289</xdr:row>
      <xdr:rowOff>0</xdr:rowOff>
    </xdr:from>
    <xdr:to>
      <xdr:col>4</xdr:col>
      <xdr:colOff>0</xdr:colOff>
      <xdr:row>289</xdr:row>
      <xdr:rowOff>1588</xdr:rowOff>
    </xdr:to>
    <xdr:cxnSp macro="">
      <xdr:nvCxnSpPr>
        <xdr:cNvPr id="436" name="직선 화살표 연결선 435">
          <a:extLst>
            <a:ext uri="{FF2B5EF4-FFF2-40B4-BE49-F238E27FC236}">
              <a16:creationId xmlns:a16="http://schemas.microsoft.com/office/drawing/2014/main" id="{00000000-0008-0000-1500-0000B4010000}"/>
            </a:ext>
          </a:extLst>
        </xdr:cNvPr>
        <xdr:cNvCxnSpPr/>
      </xdr:nvCxnSpPr>
      <xdr:spPr>
        <a:xfrm>
          <a:off x="66675" y="43110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291</xdr:row>
      <xdr:rowOff>0</xdr:rowOff>
    </xdr:from>
    <xdr:to>
      <xdr:col>4</xdr:col>
      <xdr:colOff>0</xdr:colOff>
      <xdr:row>291</xdr:row>
      <xdr:rowOff>1588</xdr:rowOff>
    </xdr:to>
    <xdr:cxnSp macro="">
      <xdr:nvCxnSpPr>
        <xdr:cNvPr id="437" name="직선 화살표 연결선 436">
          <a:extLst>
            <a:ext uri="{FF2B5EF4-FFF2-40B4-BE49-F238E27FC236}">
              <a16:creationId xmlns:a16="http://schemas.microsoft.com/office/drawing/2014/main" id="{00000000-0008-0000-1500-0000B5010000}"/>
            </a:ext>
          </a:extLst>
        </xdr:cNvPr>
        <xdr:cNvCxnSpPr/>
      </xdr:nvCxnSpPr>
      <xdr:spPr>
        <a:xfrm>
          <a:off x="66675" y="43414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201</xdr:row>
      <xdr:rowOff>0</xdr:rowOff>
    </xdr:from>
    <xdr:to>
      <xdr:col>4</xdr:col>
      <xdr:colOff>0</xdr:colOff>
      <xdr:row>201</xdr:row>
      <xdr:rowOff>1588</xdr:rowOff>
    </xdr:to>
    <xdr:cxnSp macro="">
      <xdr:nvCxnSpPr>
        <xdr:cNvPr id="439" name="직선 화살표 연결선 438">
          <a:extLst>
            <a:ext uri="{FF2B5EF4-FFF2-40B4-BE49-F238E27FC236}">
              <a16:creationId xmlns:a16="http://schemas.microsoft.com/office/drawing/2014/main" id="{00000000-0008-0000-1500-0000B7010000}"/>
            </a:ext>
          </a:extLst>
        </xdr:cNvPr>
        <xdr:cNvCxnSpPr/>
      </xdr:nvCxnSpPr>
      <xdr:spPr>
        <a:xfrm>
          <a:off x="66675" y="29641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196</xdr:row>
      <xdr:rowOff>0</xdr:rowOff>
    </xdr:from>
    <xdr:to>
      <xdr:col>4</xdr:col>
      <xdr:colOff>0</xdr:colOff>
      <xdr:row>196</xdr:row>
      <xdr:rowOff>1588</xdr:rowOff>
    </xdr:to>
    <xdr:cxnSp macro="">
      <xdr:nvCxnSpPr>
        <xdr:cNvPr id="440" name="직선 화살표 연결선 439">
          <a:extLst>
            <a:ext uri="{FF2B5EF4-FFF2-40B4-BE49-F238E27FC236}">
              <a16:creationId xmlns:a16="http://schemas.microsoft.com/office/drawing/2014/main" id="{00000000-0008-0000-1500-0000B8010000}"/>
            </a:ext>
          </a:extLst>
        </xdr:cNvPr>
        <xdr:cNvCxnSpPr/>
      </xdr:nvCxnSpPr>
      <xdr:spPr>
        <a:xfrm>
          <a:off x="66675" y="2887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</xdr:row>
      <xdr:rowOff>0</xdr:rowOff>
    </xdr:from>
    <xdr:to>
      <xdr:col>4</xdr:col>
      <xdr:colOff>0</xdr:colOff>
      <xdr:row>192</xdr:row>
      <xdr:rowOff>1588</xdr:rowOff>
    </xdr:to>
    <xdr:cxnSp macro="">
      <xdr:nvCxnSpPr>
        <xdr:cNvPr id="441" name="직선 화살표 연결선 440">
          <a:extLst>
            <a:ext uri="{FF2B5EF4-FFF2-40B4-BE49-F238E27FC236}">
              <a16:creationId xmlns:a16="http://schemas.microsoft.com/office/drawing/2014/main" id="{00000000-0008-0000-1500-0000B9010000}"/>
            </a:ext>
          </a:extLst>
        </xdr:cNvPr>
        <xdr:cNvCxnSpPr/>
      </xdr:nvCxnSpPr>
      <xdr:spPr>
        <a:xfrm>
          <a:off x="66675" y="2827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186</xdr:row>
      <xdr:rowOff>0</xdr:rowOff>
    </xdr:from>
    <xdr:to>
      <xdr:col>4</xdr:col>
      <xdr:colOff>0</xdr:colOff>
      <xdr:row>186</xdr:row>
      <xdr:rowOff>1588</xdr:rowOff>
    </xdr:to>
    <xdr:cxnSp macro="">
      <xdr:nvCxnSpPr>
        <xdr:cNvPr id="442" name="직선 화살표 연결선 441">
          <a:extLst>
            <a:ext uri="{FF2B5EF4-FFF2-40B4-BE49-F238E27FC236}">
              <a16:creationId xmlns:a16="http://schemas.microsoft.com/office/drawing/2014/main" id="{00000000-0008-0000-1500-0000BA010000}"/>
            </a:ext>
          </a:extLst>
        </xdr:cNvPr>
        <xdr:cNvCxnSpPr/>
      </xdr:nvCxnSpPr>
      <xdr:spPr>
        <a:xfrm>
          <a:off x="66675" y="2735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189</xdr:row>
      <xdr:rowOff>0</xdr:rowOff>
    </xdr:from>
    <xdr:to>
      <xdr:col>4</xdr:col>
      <xdr:colOff>0</xdr:colOff>
      <xdr:row>189</xdr:row>
      <xdr:rowOff>1588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00000000-0008-0000-1500-0000BB010000}"/>
            </a:ext>
          </a:extLst>
        </xdr:cNvPr>
        <xdr:cNvCxnSpPr/>
      </xdr:nvCxnSpPr>
      <xdr:spPr>
        <a:xfrm>
          <a:off x="66675" y="27813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0</xdr:colOff>
      <xdr:row>173</xdr:row>
      <xdr:rowOff>1588</xdr:rowOff>
    </xdr:to>
    <xdr:cxnSp macro="">
      <xdr:nvCxnSpPr>
        <xdr:cNvPr id="444" name="직선 화살표 연결선 443">
          <a:extLst>
            <a:ext uri="{FF2B5EF4-FFF2-40B4-BE49-F238E27FC236}">
              <a16:creationId xmlns:a16="http://schemas.microsoft.com/office/drawing/2014/main" id="{00000000-0008-0000-1500-0000BC010000}"/>
            </a:ext>
          </a:extLst>
        </xdr:cNvPr>
        <xdr:cNvCxnSpPr/>
      </xdr:nvCxnSpPr>
      <xdr:spPr>
        <a:xfrm>
          <a:off x="66675" y="2537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177</xdr:row>
      <xdr:rowOff>0</xdr:rowOff>
    </xdr:from>
    <xdr:to>
      <xdr:col>4</xdr:col>
      <xdr:colOff>0</xdr:colOff>
      <xdr:row>177</xdr:row>
      <xdr:rowOff>1588</xdr:rowOff>
    </xdr:to>
    <xdr:cxnSp macro="">
      <xdr:nvCxnSpPr>
        <xdr:cNvPr id="445" name="직선 화살표 연결선 444">
          <a:extLst>
            <a:ext uri="{FF2B5EF4-FFF2-40B4-BE49-F238E27FC236}">
              <a16:creationId xmlns:a16="http://schemas.microsoft.com/office/drawing/2014/main" id="{00000000-0008-0000-1500-0000BD010000}"/>
            </a:ext>
          </a:extLst>
        </xdr:cNvPr>
        <xdr:cNvCxnSpPr/>
      </xdr:nvCxnSpPr>
      <xdr:spPr>
        <a:xfrm>
          <a:off x="66675" y="2598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170</xdr:row>
      <xdr:rowOff>0</xdr:rowOff>
    </xdr:from>
    <xdr:to>
      <xdr:col>4</xdr:col>
      <xdr:colOff>0</xdr:colOff>
      <xdr:row>170</xdr:row>
      <xdr:rowOff>1588</xdr:rowOff>
    </xdr:to>
    <xdr:cxnSp macro="">
      <xdr:nvCxnSpPr>
        <xdr:cNvPr id="446" name="직선 화살표 연결선 445">
          <a:extLst>
            <a:ext uri="{FF2B5EF4-FFF2-40B4-BE49-F238E27FC236}">
              <a16:creationId xmlns:a16="http://schemas.microsoft.com/office/drawing/2014/main" id="{00000000-0008-0000-1500-0000BE010000}"/>
            </a:ext>
          </a:extLst>
        </xdr:cNvPr>
        <xdr:cNvCxnSpPr/>
      </xdr:nvCxnSpPr>
      <xdr:spPr>
        <a:xfrm>
          <a:off x="66675" y="24917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</xdr:row>
      <xdr:rowOff>0</xdr:rowOff>
    </xdr:from>
    <xdr:to>
      <xdr:col>4</xdr:col>
      <xdr:colOff>0</xdr:colOff>
      <xdr:row>153</xdr:row>
      <xdr:rowOff>1588</xdr:rowOff>
    </xdr:to>
    <xdr:cxnSp macro="">
      <xdr:nvCxnSpPr>
        <xdr:cNvPr id="447" name="직선 화살표 연결선 446">
          <a:extLst>
            <a:ext uri="{FF2B5EF4-FFF2-40B4-BE49-F238E27FC236}">
              <a16:creationId xmlns:a16="http://schemas.microsoft.com/office/drawing/2014/main" id="{00000000-0008-0000-1500-0000BF010000}"/>
            </a:ext>
          </a:extLst>
        </xdr:cNvPr>
        <xdr:cNvCxnSpPr/>
      </xdr:nvCxnSpPr>
      <xdr:spPr>
        <a:xfrm>
          <a:off x="66675" y="2232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</xdr:row>
      <xdr:rowOff>9525</xdr:rowOff>
    </xdr:from>
    <xdr:to>
      <xdr:col>4</xdr:col>
      <xdr:colOff>0</xdr:colOff>
      <xdr:row>156</xdr:row>
      <xdr:rowOff>11113</xdr:rowOff>
    </xdr:to>
    <xdr:cxnSp macro="">
      <xdr:nvCxnSpPr>
        <xdr:cNvPr id="448" name="직선 화살표 연결선 447">
          <a:extLst>
            <a:ext uri="{FF2B5EF4-FFF2-40B4-BE49-F238E27FC236}">
              <a16:creationId xmlns:a16="http://schemas.microsoft.com/office/drawing/2014/main" id="{00000000-0008-0000-1500-0000C0010000}"/>
            </a:ext>
          </a:extLst>
        </xdr:cNvPr>
        <xdr:cNvCxnSpPr/>
      </xdr:nvCxnSpPr>
      <xdr:spPr>
        <a:xfrm>
          <a:off x="66675" y="227933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</xdr:row>
      <xdr:rowOff>0</xdr:rowOff>
    </xdr:from>
    <xdr:to>
      <xdr:col>4</xdr:col>
      <xdr:colOff>0</xdr:colOff>
      <xdr:row>136</xdr:row>
      <xdr:rowOff>1588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00000000-0008-0000-1500-0000C1010000}"/>
            </a:ext>
          </a:extLst>
        </xdr:cNvPr>
        <xdr:cNvCxnSpPr/>
      </xdr:nvCxnSpPr>
      <xdr:spPr>
        <a:xfrm>
          <a:off x="66675" y="1973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</xdr:row>
      <xdr:rowOff>0</xdr:rowOff>
    </xdr:from>
    <xdr:to>
      <xdr:col>4</xdr:col>
      <xdr:colOff>0</xdr:colOff>
      <xdr:row>144</xdr:row>
      <xdr:rowOff>1588</xdr:rowOff>
    </xdr:to>
    <xdr:cxnSp macro="">
      <xdr:nvCxnSpPr>
        <xdr:cNvPr id="450" name="직선 화살표 연결선 449">
          <a:extLst>
            <a:ext uri="{FF2B5EF4-FFF2-40B4-BE49-F238E27FC236}">
              <a16:creationId xmlns:a16="http://schemas.microsoft.com/office/drawing/2014/main" id="{00000000-0008-0000-1500-0000C2010000}"/>
            </a:ext>
          </a:extLst>
        </xdr:cNvPr>
        <xdr:cNvCxnSpPr/>
      </xdr:nvCxnSpPr>
      <xdr:spPr>
        <a:xfrm>
          <a:off x="66675" y="2095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</xdr:row>
      <xdr:rowOff>0</xdr:rowOff>
    </xdr:from>
    <xdr:to>
      <xdr:col>4</xdr:col>
      <xdr:colOff>0</xdr:colOff>
      <xdr:row>142</xdr:row>
      <xdr:rowOff>1588</xdr:rowOff>
    </xdr:to>
    <xdr:cxnSp macro="">
      <xdr:nvCxnSpPr>
        <xdr:cNvPr id="451" name="직선 화살표 연결선 450">
          <a:extLst>
            <a:ext uri="{FF2B5EF4-FFF2-40B4-BE49-F238E27FC236}">
              <a16:creationId xmlns:a16="http://schemas.microsoft.com/office/drawing/2014/main" id="{00000000-0008-0000-1500-0000C3010000}"/>
            </a:ext>
          </a:extLst>
        </xdr:cNvPr>
        <xdr:cNvCxnSpPr/>
      </xdr:nvCxnSpPr>
      <xdr:spPr>
        <a:xfrm>
          <a:off x="66675" y="2065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133</xdr:row>
      <xdr:rowOff>0</xdr:rowOff>
    </xdr:from>
    <xdr:to>
      <xdr:col>4</xdr:col>
      <xdr:colOff>0</xdr:colOff>
      <xdr:row>133</xdr:row>
      <xdr:rowOff>1588</xdr:rowOff>
    </xdr:to>
    <xdr:cxnSp macro="">
      <xdr:nvCxnSpPr>
        <xdr:cNvPr id="452" name="직선 화살표 연결선 451">
          <a:extLst>
            <a:ext uri="{FF2B5EF4-FFF2-40B4-BE49-F238E27FC236}">
              <a16:creationId xmlns:a16="http://schemas.microsoft.com/office/drawing/2014/main" id="{00000000-0008-0000-1500-0000C4010000}"/>
            </a:ext>
          </a:extLst>
        </xdr:cNvPr>
        <xdr:cNvCxnSpPr/>
      </xdr:nvCxnSpPr>
      <xdr:spPr>
        <a:xfrm>
          <a:off x="66675" y="1927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</xdr:row>
      <xdr:rowOff>0</xdr:rowOff>
    </xdr:from>
    <xdr:to>
      <xdr:col>4</xdr:col>
      <xdr:colOff>0</xdr:colOff>
      <xdr:row>119</xdr:row>
      <xdr:rowOff>1588</xdr:rowOff>
    </xdr:to>
    <xdr:cxnSp macro="">
      <xdr:nvCxnSpPr>
        <xdr:cNvPr id="453" name="직선 화살표 연결선 452">
          <a:extLst>
            <a:ext uri="{FF2B5EF4-FFF2-40B4-BE49-F238E27FC236}">
              <a16:creationId xmlns:a16="http://schemas.microsoft.com/office/drawing/2014/main" id="{00000000-0008-0000-1500-0000C5010000}"/>
            </a:ext>
          </a:extLst>
        </xdr:cNvPr>
        <xdr:cNvCxnSpPr/>
      </xdr:nvCxnSpPr>
      <xdr:spPr>
        <a:xfrm>
          <a:off x="66675" y="17145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4</xdr:col>
      <xdr:colOff>0</xdr:colOff>
      <xdr:row>123</xdr:row>
      <xdr:rowOff>1588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00000000-0008-0000-1500-0000C6010000}"/>
            </a:ext>
          </a:extLst>
        </xdr:cNvPr>
        <xdr:cNvCxnSpPr/>
      </xdr:nvCxnSpPr>
      <xdr:spPr>
        <a:xfrm>
          <a:off x="66675" y="1775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455" name="직선 화살표 연결선 454">
          <a:extLst>
            <a:ext uri="{FF2B5EF4-FFF2-40B4-BE49-F238E27FC236}">
              <a16:creationId xmlns:a16="http://schemas.microsoft.com/office/drawing/2014/main" id="{00000000-0008-0000-1500-0000C7010000}"/>
            </a:ext>
          </a:extLst>
        </xdr:cNvPr>
        <xdr:cNvCxnSpPr/>
      </xdr:nvCxnSpPr>
      <xdr:spPr>
        <a:xfrm>
          <a:off x="66675" y="180594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</xdr:row>
      <xdr:rowOff>0</xdr:rowOff>
    </xdr:from>
    <xdr:to>
      <xdr:col>4</xdr:col>
      <xdr:colOff>0</xdr:colOff>
      <xdr:row>117</xdr:row>
      <xdr:rowOff>1588</xdr:rowOff>
    </xdr:to>
    <xdr:cxnSp macro="">
      <xdr:nvCxnSpPr>
        <xdr:cNvPr id="456" name="직선 화살표 연결선 455">
          <a:extLst>
            <a:ext uri="{FF2B5EF4-FFF2-40B4-BE49-F238E27FC236}">
              <a16:creationId xmlns:a16="http://schemas.microsoft.com/office/drawing/2014/main" id="{00000000-0008-0000-1500-0000C8010000}"/>
            </a:ext>
          </a:extLst>
        </xdr:cNvPr>
        <xdr:cNvCxnSpPr/>
      </xdr:nvCxnSpPr>
      <xdr:spPr>
        <a:xfrm>
          <a:off x="66675" y="16840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</xdr:row>
      <xdr:rowOff>0</xdr:rowOff>
    </xdr:from>
    <xdr:to>
      <xdr:col>4</xdr:col>
      <xdr:colOff>0</xdr:colOff>
      <xdr:row>109</xdr:row>
      <xdr:rowOff>1588</xdr:rowOff>
    </xdr:to>
    <xdr:cxnSp macro="">
      <xdr:nvCxnSpPr>
        <xdr:cNvPr id="457" name="직선 화살표 연결선 456">
          <a:extLst>
            <a:ext uri="{FF2B5EF4-FFF2-40B4-BE49-F238E27FC236}">
              <a16:creationId xmlns:a16="http://schemas.microsoft.com/office/drawing/2014/main" id="{00000000-0008-0000-1500-0000C9010000}"/>
            </a:ext>
          </a:extLst>
        </xdr:cNvPr>
        <xdr:cNvCxnSpPr/>
      </xdr:nvCxnSpPr>
      <xdr:spPr>
        <a:xfrm>
          <a:off x="66675" y="15621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</xdr:row>
      <xdr:rowOff>0</xdr:rowOff>
    </xdr:from>
    <xdr:to>
      <xdr:col>4</xdr:col>
      <xdr:colOff>0</xdr:colOff>
      <xdr:row>107</xdr:row>
      <xdr:rowOff>1588</xdr:rowOff>
    </xdr:to>
    <xdr:cxnSp macro="">
      <xdr:nvCxnSpPr>
        <xdr:cNvPr id="458" name="직선 화살표 연결선 457">
          <a:extLst>
            <a:ext uri="{FF2B5EF4-FFF2-40B4-BE49-F238E27FC236}">
              <a16:creationId xmlns:a16="http://schemas.microsoft.com/office/drawing/2014/main" id="{00000000-0008-0000-1500-0000CA010000}"/>
            </a:ext>
          </a:extLst>
        </xdr:cNvPr>
        <xdr:cNvCxnSpPr/>
      </xdr:nvCxnSpPr>
      <xdr:spPr>
        <a:xfrm>
          <a:off x="66675" y="15316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4</xdr:col>
      <xdr:colOff>0</xdr:colOff>
      <xdr:row>91</xdr:row>
      <xdr:rowOff>1588</xdr:rowOff>
    </xdr:to>
    <xdr:cxnSp macro="">
      <xdr:nvCxnSpPr>
        <xdr:cNvPr id="459" name="직선 화살표 연결선 458">
          <a:extLst>
            <a:ext uri="{FF2B5EF4-FFF2-40B4-BE49-F238E27FC236}">
              <a16:creationId xmlns:a16="http://schemas.microsoft.com/office/drawing/2014/main" id="{00000000-0008-0000-1500-0000CB010000}"/>
            </a:ext>
          </a:extLst>
        </xdr:cNvPr>
        <xdr:cNvCxnSpPr/>
      </xdr:nvCxnSpPr>
      <xdr:spPr>
        <a:xfrm>
          <a:off x="66675" y="11353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93</xdr:row>
      <xdr:rowOff>0</xdr:rowOff>
    </xdr:from>
    <xdr:to>
      <xdr:col>4</xdr:col>
      <xdr:colOff>0</xdr:colOff>
      <xdr:row>93</xdr:row>
      <xdr:rowOff>1588</xdr:rowOff>
    </xdr:to>
    <xdr:cxnSp macro="">
      <xdr:nvCxnSpPr>
        <xdr:cNvPr id="461" name="직선 화살표 연결선 460">
          <a:extLst>
            <a:ext uri="{FF2B5EF4-FFF2-40B4-BE49-F238E27FC236}">
              <a16:creationId xmlns:a16="http://schemas.microsoft.com/office/drawing/2014/main" id="{00000000-0008-0000-1500-0000CD010000}"/>
            </a:ext>
          </a:extLst>
        </xdr:cNvPr>
        <xdr:cNvCxnSpPr/>
      </xdr:nvCxnSpPr>
      <xdr:spPr>
        <a:xfrm>
          <a:off x="66675" y="11658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</xdr:row>
      <xdr:rowOff>0</xdr:rowOff>
    </xdr:from>
    <xdr:to>
      <xdr:col>4</xdr:col>
      <xdr:colOff>0</xdr:colOff>
      <xdr:row>66</xdr:row>
      <xdr:rowOff>1588</xdr:rowOff>
    </xdr:to>
    <xdr:cxnSp macro="">
      <xdr:nvCxnSpPr>
        <xdr:cNvPr id="463" name="직선 화살표 연결선 462">
          <a:extLst>
            <a:ext uri="{FF2B5EF4-FFF2-40B4-BE49-F238E27FC236}">
              <a16:creationId xmlns:a16="http://schemas.microsoft.com/office/drawing/2014/main" id="{00000000-0008-0000-1500-0000CF010000}"/>
            </a:ext>
          </a:extLst>
        </xdr:cNvPr>
        <xdr:cNvCxnSpPr/>
      </xdr:nvCxnSpPr>
      <xdr:spPr>
        <a:xfrm>
          <a:off x="66675" y="7543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0</xdr:rowOff>
    </xdr:from>
    <xdr:to>
      <xdr:col>4</xdr:col>
      <xdr:colOff>0</xdr:colOff>
      <xdr:row>71</xdr:row>
      <xdr:rowOff>1588</xdr:rowOff>
    </xdr:to>
    <xdr:cxnSp macro="">
      <xdr:nvCxnSpPr>
        <xdr:cNvPr id="464" name="직선 화살표 연결선 463">
          <a:extLst>
            <a:ext uri="{FF2B5EF4-FFF2-40B4-BE49-F238E27FC236}">
              <a16:creationId xmlns:a16="http://schemas.microsoft.com/office/drawing/2014/main" id="{00000000-0008-0000-1500-0000D0010000}"/>
            </a:ext>
          </a:extLst>
        </xdr:cNvPr>
        <xdr:cNvCxnSpPr/>
      </xdr:nvCxnSpPr>
      <xdr:spPr>
        <a:xfrm>
          <a:off x="66675" y="8305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81</xdr:row>
      <xdr:rowOff>0</xdr:rowOff>
    </xdr:from>
    <xdr:to>
      <xdr:col>4</xdr:col>
      <xdr:colOff>0</xdr:colOff>
      <xdr:row>81</xdr:row>
      <xdr:rowOff>1588</xdr:rowOff>
    </xdr:to>
    <xdr:cxnSp macro="">
      <xdr:nvCxnSpPr>
        <xdr:cNvPr id="465" name="직선 화살표 연결선 464">
          <a:extLst>
            <a:ext uri="{FF2B5EF4-FFF2-40B4-BE49-F238E27FC236}">
              <a16:creationId xmlns:a16="http://schemas.microsoft.com/office/drawing/2014/main" id="{00000000-0008-0000-1500-0000D1010000}"/>
            </a:ext>
          </a:extLst>
        </xdr:cNvPr>
        <xdr:cNvCxnSpPr/>
      </xdr:nvCxnSpPr>
      <xdr:spPr>
        <a:xfrm>
          <a:off x="66675" y="9829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</xdr:row>
      <xdr:rowOff>0</xdr:rowOff>
    </xdr:from>
    <xdr:to>
      <xdr:col>4</xdr:col>
      <xdr:colOff>0</xdr:colOff>
      <xdr:row>83</xdr:row>
      <xdr:rowOff>1588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0000000-0008-0000-1500-0000D2010000}"/>
            </a:ext>
          </a:extLst>
        </xdr:cNvPr>
        <xdr:cNvCxnSpPr/>
      </xdr:nvCxnSpPr>
      <xdr:spPr>
        <a:xfrm>
          <a:off x="66675" y="10134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73</xdr:row>
      <xdr:rowOff>0</xdr:rowOff>
    </xdr:from>
    <xdr:to>
      <xdr:col>4</xdr:col>
      <xdr:colOff>0</xdr:colOff>
      <xdr:row>73</xdr:row>
      <xdr:rowOff>1588</xdr:rowOff>
    </xdr:to>
    <xdr:cxnSp macro="">
      <xdr:nvCxnSpPr>
        <xdr:cNvPr id="467" name="직선 화살표 연결선 466">
          <a:extLst>
            <a:ext uri="{FF2B5EF4-FFF2-40B4-BE49-F238E27FC236}">
              <a16:creationId xmlns:a16="http://schemas.microsoft.com/office/drawing/2014/main" id="{00000000-0008-0000-1500-0000D3010000}"/>
            </a:ext>
          </a:extLst>
        </xdr:cNvPr>
        <xdr:cNvCxnSpPr/>
      </xdr:nvCxnSpPr>
      <xdr:spPr>
        <a:xfrm>
          <a:off x="66675" y="8610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4</xdr:col>
      <xdr:colOff>0</xdr:colOff>
      <xdr:row>64</xdr:row>
      <xdr:rowOff>1588</xdr:rowOff>
    </xdr:to>
    <xdr:cxnSp macro="">
      <xdr:nvCxnSpPr>
        <xdr:cNvPr id="468" name="직선 화살표 연결선 467">
          <a:extLst>
            <a:ext uri="{FF2B5EF4-FFF2-40B4-BE49-F238E27FC236}">
              <a16:creationId xmlns:a16="http://schemas.microsoft.com/office/drawing/2014/main" id="{00000000-0008-0000-1500-0000D4010000}"/>
            </a:ext>
          </a:extLst>
        </xdr:cNvPr>
        <xdr:cNvCxnSpPr/>
      </xdr:nvCxnSpPr>
      <xdr:spPr>
        <a:xfrm>
          <a:off x="66675" y="7239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2000250</xdr:colOff>
      <xdr:row>324</xdr:row>
      <xdr:rowOff>19050</xdr:rowOff>
    </xdr:from>
    <xdr:to>
      <xdr:col>6</xdr:col>
      <xdr:colOff>579543</xdr:colOff>
      <xdr:row>332</xdr:row>
      <xdr:rowOff>47625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46939200"/>
          <a:ext cx="2446443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2038352</xdr:colOff>
      <xdr:row>703</xdr:row>
      <xdr:rowOff>8295</xdr:rowOff>
    </xdr:from>
    <xdr:to>
      <xdr:col>6</xdr:col>
      <xdr:colOff>580345</xdr:colOff>
      <xdr:row>711</xdr:row>
      <xdr:rowOff>32523</xdr:rowOff>
    </xdr:to>
    <xdr:pic>
      <xdr:nvPicPr>
        <xdr:cNvPr id="218" name="그림 217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7" y="104154645"/>
          <a:ext cx="2409143" cy="1243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4</xdr:col>
      <xdr:colOff>0</xdr:colOff>
      <xdr:row>358</xdr:row>
      <xdr:rowOff>1588</xdr:rowOff>
    </xdr:to>
    <xdr:cxnSp macro="">
      <xdr:nvCxnSpPr>
        <xdr:cNvPr id="222" name="직선 화살표 연결선 221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CxnSpPr/>
      </xdr:nvCxnSpPr>
      <xdr:spPr>
        <a:xfrm>
          <a:off x="47625" y="48901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360</xdr:row>
      <xdr:rowOff>0</xdr:rowOff>
    </xdr:from>
    <xdr:to>
      <xdr:col>4</xdr:col>
      <xdr:colOff>0</xdr:colOff>
      <xdr:row>360</xdr:row>
      <xdr:rowOff>1588</xdr:rowOff>
    </xdr:to>
    <xdr:cxnSp macro="">
      <xdr:nvCxnSpPr>
        <xdr:cNvPr id="227" name="직선 화살표 연결선 226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CxnSpPr/>
      </xdr:nvCxnSpPr>
      <xdr:spPr>
        <a:xfrm>
          <a:off x="47625" y="49206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737</xdr:row>
      <xdr:rowOff>0</xdr:rowOff>
    </xdr:from>
    <xdr:to>
      <xdr:col>4</xdr:col>
      <xdr:colOff>0</xdr:colOff>
      <xdr:row>737</xdr:row>
      <xdr:rowOff>1588</xdr:rowOff>
    </xdr:to>
    <xdr:cxnSp macro="">
      <xdr:nvCxnSpPr>
        <xdr:cNvPr id="228" name="직선 화살표 연결선 227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CxnSpPr/>
      </xdr:nvCxnSpPr>
      <xdr:spPr>
        <a:xfrm>
          <a:off x="47625" y="52101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739</xdr:row>
      <xdr:rowOff>0</xdr:rowOff>
    </xdr:from>
    <xdr:to>
      <xdr:col>4</xdr:col>
      <xdr:colOff>0</xdr:colOff>
      <xdr:row>739</xdr:row>
      <xdr:rowOff>1588</xdr:rowOff>
    </xdr:to>
    <xdr:cxnSp macro="">
      <xdr:nvCxnSpPr>
        <xdr:cNvPr id="229" name="직선 화살표 연결선 228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CxnSpPr/>
      </xdr:nvCxnSpPr>
      <xdr:spPr>
        <a:xfrm>
          <a:off x="47625" y="52406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190500</xdr:colOff>
      <xdr:row>10</xdr:row>
      <xdr:rowOff>41051</xdr:rowOff>
    </xdr:from>
    <xdr:to>
      <xdr:col>8</xdr:col>
      <xdr:colOff>542925</xdr:colOff>
      <xdr:row>24</xdr:row>
      <xdr:rowOff>16565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0196" y="1879790"/>
          <a:ext cx="7243555" cy="2087579"/>
        </a:xfrm>
        <a:prstGeom prst="rect">
          <a:avLst/>
        </a:prstGeom>
      </xdr:spPr>
    </xdr:pic>
    <xdr:clientData/>
  </xdr:twoCellAnchor>
  <xdr:twoCellAnchor editAs="oneCell">
    <xdr:from>
      <xdr:col>5</xdr:col>
      <xdr:colOff>24849</xdr:colOff>
      <xdr:row>496</xdr:row>
      <xdr:rowOff>140807</xdr:rowOff>
    </xdr:from>
    <xdr:to>
      <xdr:col>5</xdr:col>
      <xdr:colOff>2476501</xdr:colOff>
      <xdr:row>501</xdr:row>
      <xdr:rowOff>98126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63588" y="74452372"/>
          <a:ext cx="2451652" cy="7027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820</xdr:row>
      <xdr:rowOff>9525</xdr:rowOff>
    </xdr:from>
    <xdr:to>
      <xdr:col>3</xdr:col>
      <xdr:colOff>571500</xdr:colOff>
      <xdr:row>820</xdr:row>
      <xdr:rowOff>9525</xdr:rowOff>
    </xdr:to>
    <xdr:cxnSp macro="">
      <xdr:nvCxnSpPr>
        <xdr:cNvPr id="217" name="직선 화살표 연결선 216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CxnSpPr/>
      </xdr:nvCxnSpPr>
      <xdr:spPr>
        <a:xfrm>
          <a:off x="47625" y="65246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822</xdr:row>
      <xdr:rowOff>9525</xdr:rowOff>
    </xdr:from>
    <xdr:to>
      <xdr:col>4</xdr:col>
      <xdr:colOff>0</xdr:colOff>
      <xdr:row>822</xdr:row>
      <xdr:rowOff>9525</xdr:rowOff>
    </xdr:to>
    <xdr:cxnSp macro="">
      <xdr:nvCxnSpPr>
        <xdr:cNvPr id="230" name="직선 화살표 연결선 229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CxnSpPr/>
      </xdr:nvCxnSpPr>
      <xdr:spPr>
        <a:xfrm>
          <a:off x="57150" y="68294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883</xdr:row>
      <xdr:rowOff>0</xdr:rowOff>
    </xdr:from>
    <xdr:to>
      <xdr:col>4</xdr:col>
      <xdr:colOff>0</xdr:colOff>
      <xdr:row>883</xdr:row>
      <xdr:rowOff>1588</xdr:rowOff>
    </xdr:to>
    <xdr:cxnSp macro="">
      <xdr:nvCxnSpPr>
        <xdr:cNvPr id="237" name="직선 화살표 연결선 236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CxnSpPr/>
      </xdr:nvCxnSpPr>
      <xdr:spPr>
        <a:xfrm>
          <a:off x="47625" y="4665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889</xdr:row>
      <xdr:rowOff>0</xdr:rowOff>
    </xdr:from>
    <xdr:to>
      <xdr:col>4</xdr:col>
      <xdr:colOff>0</xdr:colOff>
      <xdr:row>889</xdr:row>
      <xdr:rowOff>1588</xdr:rowOff>
    </xdr:to>
    <xdr:cxnSp macro="">
      <xdr:nvCxnSpPr>
        <xdr:cNvPr id="238" name="직선 화살표 연결선 237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CxnSpPr/>
      </xdr:nvCxnSpPr>
      <xdr:spPr>
        <a:xfrm>
          <a:off x="47625" y="4756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917</xdr:row>
      <xdr:rowOff>0</xdr:rowOff>
    </xdr:from>
    <xdr:to>
      <xdr:col>4</xdr:col>
      <xdr:colOff>0</xdr:colOff>
      <xdr:row>917</xdr:row>
      <xdr:rowOff>1588</xdr:rowOff>
    </xdr:to>
    <xdr:cxnSp macro="">
      <xdr:nvCxnSpPr>
        <xdr:cNvPr id="294" name="직선 화살표 연결선 293">
          <a:extLst>
            <a:ext uri="{FF2B5EF4-FFF2-40B4-BE49-F238E27FC236}">
              <a16:creationId xmlns:a16="http://schemas.microsoft.com/office/drawing/2014/main" id="{00000000-0008-0000-1500-000026010000}"/>
            </a:ext>
          </a:extLst>
        </xdr:cNvPr>
        <xdr:cNvCxnSpPr/>
      </xdr:nvCxnSpPr>
      <xdr:spPr>
        <a:xfrm>
          <a:off x="47625" y="5183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919</xdr:row>
      <xdr:rowOff>0</xdr:rowOff>
    </xdr:from>
    <xdr:to>
      <xdr:col>4</xdr:col>
      <xdr:colOff>0</xdr:colOff>
      <xdr:row>919</xdr:row>
      <xdr:rowOff>1588</xdr:rowOff>
    </xdr:to>
    <xdr:cxnSp macro="">
      <xdr:nvCxnSpPr>
        <xdr:cNvPr id="295" name="직선 화살표 연결선 294">
          <a:extLst>
            <a:ext uri="{FF2B5EF4-FFF2-40B4-BE49-F238E27FC236}">
              <a16:creationId xmlns:a16="http://schemas.microsoft.com/office/drawing/2014/main" id="{00000000-0008-0000-1500-000027010000}"/>
            </a:ext>
          </a:extLst>
        </xdr:cNvPr>
        <xdr:cNvCxnSpPr/>
      </xdr:nvCxnSpPr>
      <xdr:spPr>
        <a:xfrm>
          <a:off x="47625" y="521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869</xdr:row>
      <xdr:rowOff>0</xdr:rowOff>
    </xdr:from>
    <xdr:to>
      <xdr:col>4</xdr:col>
      <xdr:colOff>0</xdr:colOff>
      <xdr:row>869</xdr:row>
      <xdr:rowOff>1588</xdr:rowOff>
    </xdr:to>
    <xdr:cxnSp macro="">
      <xdr:nvCxnSpPr>
        <xdr:cNvPr id="297" name="직선 화살표 연결선 296">
          <a:extLst>
            <a:ext uri="{FF2B5EF4-FFF2-40B4-BE49-F238E27FC236}">
              <a16:creationId xmlns:a16="http://schemas.microsoft.com/office/drawing/2014/main" id="{00000000-0008-0000-1500-000029010000}"/>
            </a:ext>
          </a:extLst>
        </xdr:cNvPr>
        <xdr:cNvCxnSpPr/>
      </xdr:nvCxnSpPr>
      <xdr:spPr>
        <a:xfrm>
          <a:off x="47625" y="445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871</xdr:row>
      <xdr:rowOff>0</xdr:rowOff>
    </xdr:from>
    <xdr:to>
      <xdr:col>4</xdr:col>
      <xdr:colOff>0</xdr:colOff>
      <xdr:row>871</xdr:row>
      <xdr:rowOff>1588</xdr:rowOff>
    </xdr:to>
    <xdr:cxnSp macro="">
      <xdr:nvCxnSpPr>
        <xdr:cNvPr id="298" name="직선 화살표 연결선 297">
          <a:extLst>
            <a:ext uri="{FF2B5EF4-FFF2-40B4-BE49-F238E27FC236}">
              <a16:creationId xmlns:a16="http://schemas.microsoft.com/office/drawing/2014/main" id="{00000000-0008-0000-1500-00002A010000}"/>
            </a:ext>
          </a:extLst>
        </xdr:cNvPr>
        <xdr:cNvCxnSpPr/>
      </xdr:nvCxnSpPr>
      <xdr:spPr>
        <a:xfrm>
          <a:off x="47625" y="448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865</xdr:row>
      <xdr:rowOff>0</xdr:rowOff>
    </xdr:from>
    <xdr:to>
      <xdr:col>4</xdr:col>
      <xdr:colOff>0</xdr:colOff>
      <xdr:row>865</xdr:row>
      <xdr:rowOff>1588</xdr:rowOff>
    </xdr:to>
    <xdr:cxnSp macro="">
      <xdr:nvCxnSpPr>
        <xdr:cNvPr id="307" name="직선 화살표 연결선 306">
          <a:extLst>
            <a:ext uri="{FF2B5EF4-FFF2-40B4-BE49-F238E27FC236}">
              <a16:creationId xmlns:a16="http://schemas.microsoft.com/office/drawing/2014/main" id="{00000000-0008-0000-1500-000033010000}"/>
            </a:ext>
          </a:extLst>
        </xdr:cNvPr>
        <xdr:cNvCxnSpPr/>
      </xdr:nvCxnSpPr>
      <xdr:spPr>
        <a:xfrm>
          <a:off x="47625" y="2967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859</xdr:row>
      <xdr:rowOff>0</xdr:rowOff>
    </xdr:from>
    <xdr:to>
      <xdr:col>4</xdr:col>
      <xdr:colOff>0</xdr:colOff>
      <xdr:row>859</xdr:row>
      <xdr:rowOff>1588</xdr:rowOff>
    </xdr:to>
    <xdr:cxnSp macro="">
      <xdr:nvCxnSpPr>
        <xdr:cNvPr id="312" name="직선 화살표 연결선 311">
          <a:extLst>
            <a:ext uri="{FF2B5EF4-FFF2-40B4-BE49-F238E27FC236}">
              <a16:creationId xmlns:a16="http://schemas.microsoft.com/office/drawing/2014/main" id="{00000000-0008-0000-1500-000038010000}"/>
            </a:ext>
          </a:extLst>
        </xdr:cNvPr>
        <xdr:cNvCxnSpPr/>
      </xdr:nvCxnSpPr>
      <xdr:spPr>
        <a:xfrm>
          <a:off x="47625" y="28765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862</xdr:row>
      <xdr:rowOff>0</xdr:rowOff>
    </xdr:from>
    <xdr:to>
      <xdr:col>4</xdr:col>
      <xdr:colOff>0</xdr:colOff>
      <xdr:row>862</xdr:row>
      <xdr:rowOff>1588</xdr:rowOff>
    </xdr:to>
    <xdr:cxnSp macro="">
      <xdr:nvCxnSpPr>
        <xdr:cNvPr id="313" name="직선 화살표 연결선 312">
          <a:extLst>
            <a:ext uri="{FF2B5EF4-FFF2-40B4-BE49-F238E27FC236}">
              <a16:creationId xmlns:a16="http://schemas.microsoft.com/office/drawing/2014/main" id="{00000000-0008-0000-1500-000039010000}"/>
            </a:ext>
          </a:extLst>
        </xdr:cNvPr>
        <xdr:cNvCxnSpPr/>
      </xdr:nvCxnSpPr>
      <xdr:spPr>
        <a:xfrm>
          <a:off x="47625" y="29222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851</xdr:row>
      <xdr:rowOff>0</xdr:rowOff>
    </xdr:from>
    <xdr:to>
      <xdr:col>4</xdr:col>
      <xdr:colOff>0</xdr:colOff>
      <xdr:row>851</xdr:row>
      <xdr:rowOff>1588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00000000-0008-0000-1500-00003A010000}"/>
            </a:ext>
          </a:extLst>
        </xdr:cNvPr>
        <xdr:cNvCxnSpPr/>
      </xdr:nvCxnSpPr>
      <xdr:spPr>
        <a:xfrm>
          <a:off x="47625" y="2678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855</xdr:row>
      <xdr:rowOff>0</xdr:rowOff>
    </xdr:from>
    <xdr:to>
      <xdr:col>4</xdr:col>
      <xdr:colOff>0</xdr:colOff>
      <xdr:row>855</xdr:row>
      <xdr:rowOff>1588</xdr:rowOff>
    </xdr:to>
    <xdr:cxnSp macro="">
      <xdr:nvCxnSpPr>
        <xdr:cNvPr id="315" name="직선 화살표 연결선 314">
          <a:extLst>
            <a:ext uri="{FF2B5EF4-FFF2-40B4-BE49-F238E27FC236}">
              <a16:creationId xmlns:a16="http://schemas.microsoft.com/office/drawing/2014/main" id="{00000000-0008-0000-1500-00003B010000}"/>
            </a:ext>
          </a:extLst>
        </xdr:cNvPr>
        <xdr:cNvCxnSpPr/>
      </xdr:nvCxnSpPr>
      <xdr:spPr>
        <a:xfrm>
          <a:off x="47625" y="27393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848</xdr:row>
      <xdr:rowOff>0</xdr:rowOff>
    </xdr:from>
    <xdr:to>
      <xdr:col>4</xdr:col>
      <xdr:colOff>0</xdr:colOff>
      <xdr:row>848</xdr:row>
      <xdr:rowOff>1588</xdr:rowOff>
    </xdr:to>
    <xdr:cxnSp macro="">
      <xdr:nvCxnSpPr>
        <xdr:cNvPr id="316" name="직선 화살표 연결선 315">
          <a:extLst>
            <a:ext uri="{FF2B5EF4-FFF2-40B4-BE49-F238E27FC236}">
              <a16:creationId xmlns:a16="http://schemas.microsoft.com/office/drawing/2014/main" id="{00000000-0008-0000-1500-00003C010000}"/>
            </a:ext>
          </a:extLst>
        </xdr:cNvPr>
        <xdr:cNvCxnSpPr/>
      </xdr:nvCxnSpPr>
      <xdr:spPr>
        <a:xfrm>
          <a:off x="47625" y="26327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836</xdr:row>
      <xdr:rowOff>0</xdr:rowOff>
    </xdr:from>
    <xdr:to>
      <xdr:col>4</xdr:col>
      <xdr:colOff>0</xdr:colOff>
      <xdr:row>836</xdr:row>
      <xdr:rowOff>1588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00000000-0008-0000-1500-000046010000}"/>
            </a:ext>
          </a:extLst>
        </xdr:cNvPr>
        <xdr:cNvCxnSpPr/>
      </xdr:nvCxnSpPr>
      <xdr:spPr>
        <a:xfrm>
          <a:off x="47625" y="1855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840</xdr:row>
      <xdr:rowOff>0</xdr:rowOff>
    </xdr:from>
    <xdr:to>
      <xdr:col>4</xdr:col>
      <xdr:colOff>0</xdr:colOff>
      <xdr:row>840</xdr:row>
      <xdr:rowOff>1588</xdr:rowOff>
    </xdr:to>
    <xdr:cxnSp macro="">
      <xdr:nvCxnSpPr>
        <xdr:cNvPr id="327" name="직선 화살표 연결선 326">
          <a:extLst>
            <a:ext uri="{FF2B5EF4-FFF2-40B4-BE49-F238E27FC236}">
              <a16:creationId xmlns:a16="http://schemas.microsoft.com/office/drawing/2014/main" id="{00000000-0008-0000-1500-000047010000}"/>
            </a:ext>
          </a:extLst>
        </xdr:cNvPr>
        <xdr:cNvCxnSpPr/>
      </xdr:nvCxnSpPr>
      <xdr:spPr>
        <a:xfrm>
          <a:off x="47625" y="1916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842</xdr:row>
      <xdr:rowOff>0</xdr:rowOff>
    </xdr:from>
    <xdr:to>
      <xdr:col>4</xdr:col>
      <xdr:colOff>0</xdr:colOff>
      <xdr:row>842</xdr:row>
      <xdr:rowOff>1588</xdr:rowOff>
    </xdr:to>
    <xdr:cxnSp macro="">
      <xdr:nvCxnSpPr>
        <xdr:cNvPr id="328" name="직선 화살표 연결선 327">
          <a:extLst>
            <a:ext uri="{FF2B5EF4-FFF2-40B4-BE49-F238E27FC236}">
              <a16:creationId xmlns:a16="http://schemas.microsoft.com/office/drawing/2014/main" id="{00000000-0008-0000-1500-000048010000}"/>
            </a:ext>
          </a:extLst>
        </xdr:cNvPr>
        <xdr:cNvCxnSpPr/>
      </xdr:nvCxnSpPr>
      <xdr:spPr>
        <a:xfrm>
          <a:off x="47625" y="19469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834</xdr:row>
      <xdr:rowOff>0</xdr:rowOff>
    </xdr:from>
    <xdr:to>
      <xdr:col>4</xdr:col>
      <xdr:colOff>0</xdr:colOff>
      <xdr:row>834</xdr:row>
      <xdr:rowOff>1588</xdr:rowOff>
    </xdr:to>
    <xdr:cxnSp macro="">
      <xdr:nvCxnSpPr>
        <xdr:cNvPr id="329" name="직선 화살표 연결선 328">
          <a:extLst>
            <a:ext uri="{FF2B5EF4-FFF2-40B4-BE49-F238E27FC236}">
              <a16:creationId xmlns:a16="http://schemas.microsoft.com/office/drawing/2014/main" id="{00000000-0008-0000-1500-000049010000}"/>
            </a:ext>
          </a:extLst>
        </xdr:cNvPr>
        <xdr:cNvCxnSpPr/>
      </xdr:nvCxnSpPr>
      <xdr:spPr>
        <a:xfrm>
          <a:off x="47625" y="1824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938</xdr:row>
      <xdr:rowOff>0</xdr:rowOff>
    </xdr:from>
    <xdr:to>
      <xdr:col>4</xdr:col>
      <xdr:colOff>0</xdr:colOff>
      <xdr:row>938</xdr:row>
      <xdr:rowOff>1588</xdr:rowOff>
    </xdr:to>
    <xdr:cxnSp macro="">
      <xdr:nvCxnSpPr>
        <xdr:cNvPr id="341" name="직선 화살표 연결선 340">
          <a:extLst>
            <a:ext uri="{FF2B5EF4-FFF2-40B4-BE49-F238E27FC236}">
              <a16:creationId xmlns:a16="http://schemas.microsoft.com/office/drawing/2014/main" id="{00000000-0008-0000-1500-000055010000}"/>
            </a:ext>
          </a:extLst>
        </xdr:cNvPr>
        <xdr:cNvCxnSpPr/>
      </xdr:nvCxnSpPr>
      <xdr:spPr>
        <a:xfrm>
          <a:off x="47625" y="5503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940</xdr:row>
      <xdr:rowOff>0</xdr:rowOff>
    </xdr:from>
    <xdr:to>
      <xdr:col>4</xdr:col>
      <xdr:colOff>0</xdr:colOff>
      <xdr:row>940</xdr:row>
      <xdr:rowOff>1588</xdr:rowOff>
    </xdr:to>
    <xdr:cxnSp macro="">
      <xdr:nvCxnSpPr>
        <xdr:cNvPr id="344" name="직선 화살표 연결선 343">
          <a:extLst>
            <a:ext uri="{FF2B5EF4-FFF2-40B4-BE49-F238E27FC236}">
              <a16:creationId xmlns:a16="http://schemas.microsoft.com/office/drawing/2014/main" id="{00000000-0008-0000-1500-000058010000}"/>
            </a:ext>
          </a:extLst>
        </xdr:cNvPr>
        <xdr:cNvCxnSpPr/>
      </xdr:nvCxnSpPr>
      <xdr:spPr>
        <a:xfrm>
          <a:off x="47625" y="5534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2343150</xdr:colOff>
      <xdr:row>824</xdr:row>
      <xdr:rowOff>133350</xdr:rowOff>
    </xdr:from>
    <xdr:to>
      <xdr:col>6</xdr:col>
      <xdr:colOff>552450</xdr:colOff>
      <xdr:row>838</xdr:row>
      <xdr:rowOff>22225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81475" y="126415800"/>
          <a:ext cx="2066925" cy="2022475"/>
        </a:xfrm>
        <a:prstGeom prst="rect">
          <a:avLst/>
        </a:prstGeom>
      </xdr:spPr>
    </xdr:pic>
    <xdr:clientData/>
  </xdr:twoCellAnchor>
  <xdr:twoCellAnchor editAs="oneCell">
    <xdr:from>
      <xdr:col>5</xdr:col>
      <xdr:colOff>2409825</xdr:colOff>
      <xdr:row>842</xdr:row>
      <xdr:rowOff>142875</xdr:rowOff>
    </xdr:from>
    <xdr:to>
      <xdr:col>6</xdr:col>
      <xdr:colOff>409575</xdr:colOff>
      <xdr:row>854</xdr:row>
      <xdr:rowOff>131506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48150" y="129168525"/>
          <a:ext cx="1857375" cy="1817431"/>
        </a:xfrm>
        <a:prstGeom prst="rect">
          <a:avLst/>
        </a:prstGeom>
      </xdr:spPr>
    </xdr:pic>
    <xdr:clientData/>
  </xdr:twoCellAnchor>
  <xdr:twoCellAnchor editAs="oneCell">
    <xdr:from>
      <xdr:col>5</xdr:col>
      <xdr:colOff>2638426</xdr:colOff>
      <xdr:row>867</xdr:row>
      <xdr:rowOff>38100</xdr:rowOff>
    </xdr:from>
    <xdr:to>
      <xdr:col>6</xdr:col>
      <xdr:colOff>542385</xdr:colOff>
      <xdr:row>878</xdr:row>
      <xdr:rowOff>85400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76751" y="132873750"/>
          <a:ext cx="1761584" cy="1723700"/>
        </a:xfrm>
        <a:prstGeom prst="rect">
          <a:avLst/>
        </a:prstGeom>
      </xdr:spPr>
    </xdr:pic>
    <xdr:clientData/>
  </xdr:twoCellAnchor>
  <xdr:twoCellAnchor editAs="oneCell">
    <xdr:from>
      <xdr:col>5</xdr:col>
      <xdr:colOff>2659778</xdr:colOff>
      <xdr:row>881</xdr:row>
      <xdr:rowOff>47624</xdr:rowOff>
    </xdr:from>
    <xdr:to>
      <xdr:col>6</xdr:col>
      <xdr:colOff>544600</xdr:colOff>
      <xdr:row>892</xdr:row>
      <xdr:rowOff>76199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98103" y="135016874"/>
          <a:ext cx="1742447" cy="1704975"/>
        </a:xfrm>
        <a:prstGeom prst="rect">
          <a:avLst/>
        </a:prstGeom>
      </xdr:spPr>
    </xdr:pic>
    <xdr:clientData/>
  </xdr:twoCellAnchor>
  <xdr:twoCellAnchor editAs="oneCell">
    <xdr:from>
      <xdr:col>5</xdr:col>
      <xdr:colOff>2209801</xdr:colOff>
      <xdr:row>901</xdr:row>
      <xdr:rowOff>85724</xdr:rowOff>
    </xdr:from>
    <xdr:to>
      <xdr:col>6</xdr:col>
      <xdr:colOff>552450</xdr:colOff>
      <xdr:row>912</xdr:row>
      <xdr:rowOff>15405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48126" y="138102974"/>
          <a:ext cx="2200274" cy="160608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963</xdr:row>
      <xdr:rowOff>9525</xdr:rowOff>
    </xdr:from>
    <xdr:to>
      <xdr:col>3</xdr:col>
      <xdr:colOff>571500</xdr:colOff>
      <xdr:row>963</xdr:row>
      <xdr:rowOff>9525</xdr:rowOff>
    </xdr:to>
    <xdr:cxnSp macro="">
      <xdr:nvCxnSpPr>
        <xdr:cNvPr id="345" name="직선 화살표 연결선 344">
          <a:extLst>
            <a:ext uri="{FF2B5EF4-FFF2-40B4-BE49-F238E27FC236}">
              <a16:creationId xmlns:a16="http://schemas.microsoft.com/office/drawing/2014/main" id="{00000000-0008-0000-1500-000059010000}"/>
            </a:ext>
          </a:extLst>
        </xdr:cNvPr>
        <xdr:cNvCxnSpPr/>
      </xdr:nvCxnSpPr>
      <xdr:spPr>
        <a:xfrm>
          <a:off x="47625" y="65246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965</xdr:row>
      <xdr:rowOff>9525</xdr:rowOff>
    </xdr:from>
    <xdr:to>
      <xdr:col>4</xdr:col>
      <xdr:colOff>0</xdr:colOff>
      <xdr:row>965</xdr:row>
      <xdr:rowOff>9525</xdr:rowOff>
    </xdr:to>
    <xdr:cxnSp macro="">
      <xdr:nvCxnSpPr>
        <xdr:cNvPr id="346" name="직선 화살표 연결선 345">
          <a:extLst>
            <a:ext uri="{FF2B5EF4-FFF2-40B4-BE49-F238E27FC236}">
              <a16:creationId xmlns:a16="http://schemas.microsoft.com/office/drawing/2014/main" id="{00000000-0008-0000-1500-00005A010000}"/>
            </a:ext>
          </a:extLst>
        </xdr:cNvPr>
        <xdr:cNvCxnSpPr/>
      </xdr:nvCxnSpPr>
      <xdr:spPr>
        <a:xfrm>
          <a:off x="57150" y="682942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1121</xdr:row>
      <xdr:rowOff>0</xdr:rowOff>
    </xdr:from>
    <xdr:to>
      <xdr:col>4</xdr:col>
      <xdr:colOff>0</xdr:colOff>
      <xdr:row>1121</xdr:row>
      <xdr:rowOff>1588</xdr:rowOff>
    </xdr:to>
    <xdr:cxnSp macro="">
      <xdr:nvCxnSpPr>
        <xdr:cNvPr id="349" name="직선 화살표 연결선 348">
          <a:extLst>
            <a:ext uri="{FF2B5EF4-FFF2-40B4-BE49-F238E27FC236}">
              <a16:creationId xmlns:a16="http://schemas.microsoft.com/office/drawing/2014/main" id="{00000000-0008-0000-1500-00005D010000}"/>
            </a:ext>
          </a:extLst>
        </xdr:cNvPr>
        <xdr:cNvCxnSpPr/>
      </xdr:nvCxnSpPr>
      <xdr:spPr>
        <a:xfrm>
          <a:off x="47625" y="3059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1143</xdr:row>
      <xdr:rowOff>0</xdr:rowOff>
    </xdr:from>
    <xdr:to>
      <xdr:col>4</xdr:col>
      <xdr:colOff>0</xdr:colOff>
      <xdr:row>1143</xdr:row>
      <xdr:rowOff>1588</xdr:rowOff>
    </xdr:to>
    <xdr:cxnSp macro="">
      <xdr:nvCxnSpPr>
        <xdr:cNvPr id="350" name="직선 화살표 연결선 349">
          <a:extLst>
            <a:ext uri="{FF2B5EF4-FFF2-40B4-BE49-F238E27FC236}">
              <a16:creationId xmlns:a16="http://schemas.microsoft.com/office/drawing/2014/main" id="{00000000-0008-0000-1500-00005E010000}"/>
            </a:ext>
          </a:extLst>
        </xdr:cNvPr>
        <xdr:cNvCxnSpPr/>
      </xdr:nvCxnSpPr>
      <xdr:spPr>
        <a:xfrm>
          <a:off x="47625" y="3400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1145</xdr:row>
      <xdr:rowOff>0</xdr:rowOff>
    </xdr:from>
    <xdr:to>
      <xdr:col>4</xdr:col>
      <xdr:colOff>0</xdr:colOff>
      <xdr:row>1145</xdr:row>
      <xdr:rowOff>1588</xdr:rowOff>
    </xdr:to>
    <xdr:cxnSp macro="">
      <xdr:nvCxnSpPr>
        <xdr:cNvPr id="351" name="직선 화살표 연결선 350">
          <a:extLst>
            <a:ext uri="{FF2B5EF4-FFF2-40B4-BE49-F238E27FC236}">
              <a16:creationId xmlns:a16="http://schemas.microsoft.com/office/drawing/2014/main" id="{00000000-0008-0000-1500-00005F010000}"/>
            </a:ext>
          </a:extLst>
        </xdr:cNvPr>
        <xdr:cNvCxnSpPr/>
      </xdr:nvCxnSpPr>
      <xdr:spPr>
        <a:xfrm>
          <a:off x="47625" y="3430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1226</xdr:row>
      <xdr:rowOff>0</xdr:rowOff>
    </xdr:from>
    <xdr:to>
      <xdr:col>4</xdr:col>
      <xdr:colOff>0</xdr:colOff>
      <xdr:row>1226</xdr:row>
      <xdr:rowOff>1588</xdr:rowOff>
    </xdr:to>
    <xdr:cxnSp macro="">
      <xdr:nvCxnSpPr>
        <xdr:cNvPr id="352" name="직선 화살표 연결선 351">
          <a:extLst>
            <a:ext uri="{FF2B5EF4-FFF2-40B4-BE49-F238E27FC236}">
              <a16:creationId xmlns:a16="http://schemas.microsoft.com/office/drawing/2014/main" id="{00000000-0008-0000-1500-000060010000}"/>
            </a:ext>
          </a:extLst>
        </xdr:cNvPr>
        <xdr:cNvCxnSpPr/>
      </xdr:nvCxnSpPr>
      <xdr:spPr>
        <a:xfrm>
          <a:off x="47625" y="46653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1232</xdr:row>
      <xdr:rowOff>0</xdr:rowOff>
    </xdr:from>
    <xdr:to>
      <xdr:col>4</xdr:col>
      <xdr:colOff>0</xdr:colOff>
      <xdr:row>1232</xdr:row>
      <xdr:rowOff>1588</xdr:rowOff>
    </xdr:to>
    <xdr:cxnSp macro="">
      <xdr:nvCxnSpPr>
        <xdr:cNvPr id="353" name="직선 화살표 연결선 352">
          <a:extLst>
            <a:ext uri="{FF2B5EF4-FFF2-40B4-BE49-F238E27FC236}">
              <a16:creationId xmlns:a16="http://schemas.microsoft.com/office/drawing/2014/main" id="{00000000-0008-0000-1500-000061010000}"/>
            </a:ext>
          </a:extLst>
        </xdr:cNvPr>
        <xdr:cNvCxnSpPr/>
      </xdr:nvCxnSpPr>
      <xdr:spPr>
        <a:xfrm>
          <a:off x="47625" y="4756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1150</xdr:row>
      <xdr:rowOff>0</xdr:rowOff>
    </xdr:from>
    <xdr:to>
      <xdr:col>4</xdr:col>
      <xdr:colOff>0</xdr:colOff>
      <xdr:row>1150</xdr:row>
      <xdr:rowOff>1588</xdr:rowOff>
    </xdr:to>
    <xdr:cxnSp macro="">
      <xdr:nvCxnSpPr>
        <xdr:cNvPr id="354" name="직선 화살표 연결선 353">
          <a:extLst>
            <a:ext uri="{FF2B5EF4-FFF2-40B4-BE49-F238E27FC236}">
              <a16:creationId xmlns:a16="http://schemas.microsoft.com/office/drawing/2014/main" id="{00000000-0008-0000-1500-000062010000}"/>
            </a:ext>
          </a:extLst>
        </xdr:cNvPr>
        <xdr:cNvCxnSpPr/>
      </xdr:nvCxnSpPr>
      <xdr:spPr>
        <a:xfrm>
          <a:off x="47625" y="3507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1152</xdr:row>
      <xdr:rowOff>0</xdr:rowOff>
    </xdr:from>
    <xdr:to>
      <xdr:col>4</xdr:col>
      <xdr:colOff>0</xdr:colOff>
      <xdr:row>1152</xdr:row>
      <xdr:rowOff>1588</xdr:rowOff>
    </xdr:to>
    <xdr:cxnSp macro="">
      <xdr:nvCxnSpPr>
        <xdr:cNvPr id="355" name="직선 화살표 연결선 354">
          <a:extLst>
            <a:ext uri="{FF2B5EF4-FFF2-40B4-BE49-F238E27FC236}">
              <a16:creationId xmlns:a16="http://schemas.microsoft.com/office/drawing/2014/main" id="{00000000-0008-0000-1500-000063010000}"/>
            </a:ext>
          </a:extLst>
        </xdr:cNvPr>
        <xdr:cNvCxnSpPr/>
      </xdr:nvCxnSpPr>
      <xdr:spPr>
        <a:xfrm>
          <a:off x="47625" y="3537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1155</xdr:row>
      <xdr:rowOff>0</xdr:rowOff>
    </xdr:from>
    <xdr:to>
      <xdr:col>4</xdr:col>
      <xdr:colOff>0</xdr:colOff>
      <xdr:row>1155</xdr:row>
      <xdr:rowOff>1588</xdr:rowOff>
    </xdr:to>
    <xdr:cxnSp macro="">
      <xdr:nvCxnSpPr>
        <xdr:cNvPr id="356" name="직선 화살표 연결선 355">
          <a:extLst>
            <a:ext uri="{FF2B5EF4-FFF2-40B4-BE49-F238E27FC236}">
              <a16:creationId xmlns:a16="http://schemas.microsoft.com/office/drawing/2014/main" id="{00000000-0008-0000-1500-000064010000}"/>
            </a:ext>
          </a:extLst>
        </xdr:cNvPr>
        <xdr:cNvCxnSpPr/>
      </xdr:nvCxnSpPr>
      <xdr:spPr>
        <a:xfrm>
          <a:off x="47625" y="3583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1157</xdr:row>
      <xdr:rowOff>0</xdr:rowOff>
    </xdr:from>
    <xdr:to>
      <xdr:col>4</xdr:col>
      <xdr:colOff>0</xdr:colOff>
      <xdr:row>1157</xdr:row>
      <xdr:rowOff>1588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00000000-0008-0000-1500-000065010000}"/>
            </a:ext>
          </a:extLst>
        </xdr:cNvPr>
        <xdr:cNvCxnSpPr/>
      </xdr:nvCxnSpPr>
      <xdr:spPr>
        <a:xfrm>
          <a:off x="47625" y="3613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1168</xdr:row>
      <xdr:rowOff>0</xdr:rowOff>
    </xdr:from>
    <xdr:to>
      <xdr:col>4</xdr:col>
      <xdr:colOff>0</xdr:colOff>
      <xdr:row>1168</xdr:row>
      <xdr:rowOff>1588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00000000-0008-0000-1500-000067010000}"/>
            </a:ext>
          </a:extLst>
        </xdr:cNvPr>
        <xdr:cNvCxnSpPr/>
      </xdr:nvCxnSpPr>
      <xdr:spPr>
        <a:xfrm>
          <a:off x="47625" y="3781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1170</xdr:row>
      <xdr:rowOff>0</xdr:rowOff>
    </xdr:from>
    <xdr:to>
      <xdr:col>4</xdr:col>
      <xdr:colOff>0</xdr:colOff>
      <xdr:row>1170</xdr:row>
      <xdr:rowOff>1588</xdr:rowOff>
    </xdr:to>
    <xdr:cxnSp macro="">
      <xdr:nvCxnSpPr>
        <xdr:cNvPr id="360" name="직선 화살표 연결선 359">
          <a:extLst>
            <a:ext uri="{FF2B5EF4-FFF2-40B4-BE49-F238E27FC236}">
              <a16:creationId xmlns:a16="http://schemas.microsoft.com/office/drawing/2014/main" id="{00000000-0008-0000-1500-000068010000}"/>
            </a:ext>
          </a:extLst>
        </xdr:cNvPr>
        <xdr:cNvCxnSpPr/>
      </xdr:nvCxnSpPr>
      <xdr:spPr>
        <a:xfrm>
          <a:off x="47625" y="38119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1175</xdr:row>
      <xdr:rowOff>0</xdr:rowOff>
    </xdr:from>
    <xdr:to>
      <xdr:col>4</xdr:col>
      <xdr:colOff>0</xdr:colOff>
      <xdr:row>1175</xdr:row>
      <xdr:rowOff>1588</xdr:rowOff>
    </xdr:to>
    <xdr:cxnSp macro="">
      <xdr:nvCxnSpPr>
        <xdr:cNvPr id="361" name="직선 화살표 연결선 360">
          <a:extLst>
            <a:ext uri="{FF2B5EF4-FFF2-40B4-BE49-F238E27FC236}">
              <a16:creationId xmlns:a16="http://schemas.microsoft.com/office/drawing/2014/main" id="{00000000-0008-0000-1500-000069010000}"/>
            </a:ext>
          </a:extLst>
        </xdr:cNvPr>
        <xdr:cNvCxnSpPr/>
      </xdr:nvCxnSpPr>
      <xdr:spPr>
        <a:xfrm>
          <a:off x="47625" y="3888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1177</xdr:row>
      <xdr:rowOff>0</xdr:rowOff>
    </xdr:from>
    <xdr:to>
      <xdr:col>4</xdr:col>
      <xdr:colOff>0</xdr:colOff>
      <xdr:row>1177</xdr:row>
      <xdr:rowOff>1588</xdr:rowOff>
    </xdr:to>
    <xdr:cxnSp macro="">
      <xdr:nvCxnSpPr>
        <xdr:cNvPr id="362" name="직선 화살표 연결선 361">
          <a:extLst>
            <a:ext uri="{FF2B5EF4-FFF2-40B4-BE49-F238E27FC236}">
              <a16:creationId xmlns:a16="http://schemas.microsoft.com/office/drawing/2014/main" id="{00000000-0008-0000-1500-00006A010000}"/>
            </a:ext>
          </a:extLst>
        </xdr:cNvPr>
        <xdr:cNvCxnSpPr/>
      </xdr:nvCxnSpPr>
      <xdr:spPr>
        <a:xfrm>
          <a:off x="47625" y="39185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1180</xdr:row>
      <xdr:rowOff>0</xdr:rowOff>
    </xdr:from>
    <xdr:to>
      <xdr:col>4</xdr:col>
      <xdr:colOff>0</xdr:colOff>
      <xdr:row>1180</xdr:row>
      <xdr:rowOff>1588</xdr:rowOff>
    </xdr:to>
    <xdr:cxnSp macro="">
      <xdr:nvCxnSpPr>
        <xdr:cNvPr id="366" name="직선 화살표 연결선 365">
          <a:extLst>
            <a:ext uri="{FF2B5EF4-FFF2-40B4-BE49-F238E27FC236}">
              <a16:creationId xmlns:a16="http://schemas.microsoft.com/office/drawing/2014/main" id="{00000000-0008-0000-1500-00006E010000}"/>
            </a:ext>
          </a:extLst>
        </xdr:cNvPr>
        <xdr:cNvCxnSpPr/>
      </xdr:nvCxnSpPr>
      <xdr:spPr>
        <a:xfrm>
          <a:off x="47625" y="3964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1182</xdr:row>
      <xdr:rowOff>0</xdr:rowOff>
    </xdr:from>
    <xdr:to>
      <xdr:col>4</xdr:col>
      <xdr:colOff>0</xdr:colOff>
      <xdr:row>1182</xdr:row>
      <xdr:rowOff>1588</xdr:rowOff>
    </xdr:to>
    <xdr:cxnSp macro="">
      <xdr:nvCxnSpPr>
        <xdr:cNvPr id="369" name="직선 화살표 연결선 368">
          <a:extLst>
            <a:ext uri="{FF2B5EF4-FFF2-40B4-BE49-F238E27FC236}">
              <a16:creationId xmlns:a16="http://schemas.microsoft.com/office/drawing/2014/main" id="{00000000-0008-0000-1500-000071010000}"/>
            </a:ext>
          </a:extLst>
        </xdr:cNvPr>
        <xdr:cNvCxnSpPr/>
      </xdr:nvCxnSpPr>
      <xdr:spPr>
        <a:xfrm>
          <a:off x="47625" y="3994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1191</xdr:row>
      <xdr:rowOff>0</xdr:rowOff>
    </xdr:from>
    <xdr:to>
      <xdr:col>4</xdr:col>
      <xdr:colOff>0</xdr:colOff>
      <xdr:row>1191</xdr:row>
      <xdr:rowOff>1588</xdr:rowOff>
    </xdr:to>
    <xdr:cxnSp macro="">
      <xdr:nvCxnSpPr>
        <xdr:cNvPr id="371" name="직선 화살표 연결선 370">
          <a:extLst>
            <a:ext uri="{FF2B5EF4-FFF2-40B4-BE49-F238E27FC236}">
              <a16:creationId xmlns:a16="http://schemas.microsoft.com/office/drawing/2014/main" id="{00000000-0008-0000-1500-000073010000}"/>
            </a:ext>
          </a:extLst>
        </xdr:cNvPr>
        <xdr:cNvCxnSpPr/>
      </xdr:nvCxnSpPr>
      <xdr:spPr>
        <a:xfrm>
          <a:off x="47625" y="4131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1193</xdr:row>
      <xdr:rowOff>0</xdr:rowOff>
    </xdr:from>
    <xdr:to>
      <xdr:col>4</xdr:col>
      <xdr:colOff>0</xdr:colOff>
      <xdr:row>1193</xdr:row>
      <xdr:rowOff>1588</xdr:rowOff>
    </xdr:to>
    <xdr:cxnSp macro="">
      <xdr:nvCxnSpPr>
        <xdr:cNvPr id="373" name="직선 화살표 연결선 372">
          <a:extLst>
            <a:ext uri="{FF2B5EF4-FFF2-40B4-BE49-F238E27FC236}">
              <a16:creationId xmlns:a16="http://schemas.microsoft.com/office/drawing/2014/main" id="{00000000-0008-0000-1500-000075010000}"/>
            </a:ext>
          </a:extLst>
        </xdr:cNvPr>
        <xdr:cNvCxnSpPr/>
      </xdr:nvCxnSpPr>
      <xdr:spPr>
        <a:xfrm>
          <a:off x="47625" y="4162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1205</xdr:row>
      <xdr:rowOff>0</xdr:rowOff>
    </xdr:from>
    <xdr:to>
      <xdr:col>4</xdr:col>
      <xdr:colOff>0</xdr:colOff>
      <xdr:row>1205</xdr:row>
      <xdr:rowOff>1588</xdr:rowOff>
    </xdr:to>
    <xdr:cxnSp macro="">
      <xdr:nvCxnSpPr>
        <xdr:cNvPr id="375" name="직선 화살표 연결선 374">
          <a:extLst>
            <a:ext uri="{FF2B5EF4-FFF2-40B4-BE49-F238E27FC236}">
              <a16:creationId xmlns:a16="http://schemas.microsoft.com/office/drawing/2014/main" id="{00000000-0008-0000-1500-000077010000}"/>
            </a:ext>
          </a:extLst>
        </xdr:cNvPr>
        <xdr:cNvCxnSpPr/>
      </xdr:nvCxnSpPr>
      <xdr:spPr>
        <a:xfrm>
          <a:off x="47625" y="4345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1071</xdr:row>
      <xdr:rowOff>76199</xdr:rowOff>
    </xdr:from>
    <xdr:to>
      <xdr:col>6</xdr:col>
      <xdr:colOff>609600</xdr:colOff>
      <xdr:row>1079</xdr:row>
      <xdr:rowOff>142874</xdr:rowOff>
    </xdr:to>
    <xdr:sp macro="" textlink="">
      <xdr:nvSpPr>
        <xdr:cNvPr id="397" name="직사각형 396">
          <a:extLst>
            <a:ext uri="{FF2B5EF4-FFF2-40B4-BE49-F238E27FC236}">
              <a16:creationId xmlns:a16="http://schemas.microsoft.com/office/drawing/2014/main" id="{00000000-0008-0000-1500-00008D010000}"/>
            </a:ext>
          </a:extLst>
        </xdr:cNvPr>
        <xdr:cNvSpPr/>
      </xdr:nvSpPr>
      <xdr:spPr>
        <a:xfrm>
          <a:off x="47625" y="23050499"/>
          <a:ext cx="6257925" cy="1285875"/>
        </a:xfrm>
        <a:prstGeom prst="rect">
          <a:avLst/>
        </a:prstGeom>
        <a:noFill/>
        <a:ln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57150</xdr:colOff>
      <xdr:row>1051</xdr:row>
      <xdr:rowOff>76199</xdr:rowOff>
    </xdr:from>
    <xdr:to>
      <xdr:col>6</xdr:col>
      <xdr:colOff>609600</xdr:colOff>
      <xdr:row>1059</xdr:row>
      <xdr:rowOff>123825</xdr:rowOff>
    </xdr:to>
    <xdr:sp macro="" textlink="">
      <xdr:nvSpPr>
        <xdr:cNvPr id="401" name="직사각형 400">
          <a:extLst>
            <a:ext uri="{FF2B5EF4-FFF2-40B4-BE49-F238E27FC236}">
              <a16:creationId xmlns:a16="http://schemas.microsoft.com/office/drawing/2014/main" id="{00000000-0008-0000-1500-000091010000}"/>
            </a:ext>
          </a:extLst>
        </xdr:cNvPr>
        <xdr:cNvSpPr/>
      </xdr:nvSpPr>
      <xdr:spPr>
        <a:xfrm>
          <a:off x="47625" y="20002499"/>
          <a:ext cx="6257925" cy="1266826"/>
        </a:xfrm>
        <a:prstGeom prst="rect">
          <a:avLst/>
        </a:prstGeom>
        <a:noFill/>
        <a:ln>
          <a:solidFill>
            <a:srgbClr val="00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0</xdr:colOff>
      <xdr:row>1126</xdr:row>
      <xdr:rowOff>0</xdr:rowOff>
    </xdr:from>
    <xdr:to>
      <xdr:col>4</xdr:col>
      <xdr:colOff>0</xdr:colOff>
      <xdr:row>1126</xdr:row>
      <xdr:rowOff>1588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00000000-0008-0000-1500-00009C010000}"/>
            </a:ext>
          </a:extLst>
        </xdr:cNvPr>
        <xdr:cNvCxnSpPr/>
      </xdr:nvCxnSpPr>
      <xdr:spPr>
        <a:xfrm>
          <a:off x="47625" y="31356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1714500</xdr:colOff>
      <xdr:row>1226</xdr:row>
      <xdr:rowOff>127971</xdr:rowOff>
    </xdr:from>
    <xdr:to>
      <xdr:col>6</xdr:col>
      <xdr:colOff>570920</xdr:colOff>
      <xdr:row>1234</xdr:row>
      <xdr:rowOff>127807</xdr:rowOff>
    </xdr:to>
    <xdr:grpSp>
      <xdr:nvGrpSpPr>
        <xdr:cNvPr id="424" name="그룹 423">
          <a:extLst>
            <a:ext uri="{FF2B5EF4-FFF2-40B4-BE49-F238E27FC236}">
              <a16:creationId xmlns:a16="http://schemas.microsoft.com/office/drawing/2014/main" id="{00000000-0008-0000-1500-0000A8010000}"/>
            </a:ext>
          </a:extLst>
        </xdr:cNvPr>
        <xdr:cNvGrpSpPr/>
      </xdr:nvGrpSpPr>
      <xdr:grpSpPr>
        <a:xfrm>
          <a:off x="3552825" y="187808571"/>
          <a:ext cx="2714045" cy="1219036"/>
          <a:chOff x="3590925" y="45295521"/>
          <a:chExt cx="2714045" cy="1219036"/>
        </a:xfrm>
      </xdr:grpSpPr>
      <xdr:pic>
        <xdr:nvPicPr>
          <xdr:cNvPr id="425" name="그림 424">
            <a:extLst>
              <a:ext uri="{FF2B5EF4-FFF2-40B4-BE49-F238E27FC236}">
                <a16:creationId xmlns:a16="http://schemas.microsoft.com/office/drawing/2014/main" id="{00000000-0008-0000-1500-0000A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533900" y="45295521"/>
            <a:ext cx="1771070" cy="1214656"/>
          </a:xfrm>
          <a:prstGeom prst="rect">
            <a:avLst/>
          </a:prstGeom>
        </xdr:spPr>
      </xdr:pic>
      <xdr:pic>
        <xdr:nvPicPr>
          <xdr:cNvPr id="428" name="그림 427">
            <a:extLst>
              <a:ext uri="{FF2B5EF4-FFF2-40B4-BE49-F238E27FC236}">
                <a16:creationId xmlns:a16="http://schemas.microsoft.com/office/drawing/2014/main" id="{00000000-0008-0000-1500-0000A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90925" y="45907778"/>
            <a:ext cx="952244" cy="606779"/>
          </a:xfrm>
          <a:prstGeom prst="rect">
            <a:avLst/>
          </a:prstGeom>
        </xdr:spPr>
      </xdr:pic>
    </xdr:grpSp>
    <xdr:clientData/>
  </xdr:twoCellAnchor>
  <xdr:oneCellAnchor>
    <xdr:from>
      <xdr:col>5</xdr:col>
      <xdr:colOff>2390776</xdr:colOff>
      <xdr:row>977</xdr:row>
      <xdr:rowOff>3211</xdr:rowOff>
    </xdr:from>
    <xdr:ext cx="2085974" cy="1539558"/>
    <xdr:pic>
      <xdr:nvPicPr>
        <xdr:cNvPr id="429" name="그림 428">
          <a:extLst>
            <a:ext uri="{FF2B5EF4-FFF2-40B4-BE49-F238E27FC236}">
              <a16:creationId xmlns:a16="http://schemas.microsoft.com/office/drawing/2014/main" id="{00000000-0008-0000-15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1" y="8651911"/>
          <a:ext cx="2085974" cy="1539558"/>
        </a:xfrm>
        <a:prstGeom prst="rect">
          <a:avLst/>
        </a:prstGeom>
      </xdr:spPr>
    </xdr:pic>
    <xdr:clientData/>
  </xdr:oneCellAnchor>
  <xdr:oneCellAnchor>
    <xdr:from>
      <xdr:col>5</xdr:col>
      <xdr:colOff>2105026</xdr:colOff>
      <xdr:row>1090</xdr:row>
      <xdr:rowOff>39936</xdr:rowOff>
    </xdr:from>
    <xdr:ext cx="2372956" cy="1350716"/>
    <xdr:pic>
      <xdr:nvPicPr>
        <xdr:cNvPr id="430" name="그림 429">
          <a:extLst>
            <a:ext uri="{FF2B5EF4-FFF2-40B4-BE49-F238E27FC236}">
              <a16:creationId xmlns:a16="http://schemas.microsoft.com/office/drawing/2014/main" id="{00000000-0008-0000-15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3351" y="25909836"/>
          <a:ext cx="2372956" cy="1350716"/>
        </a:xfrm>
        <a:prstGeom prst="rect">
          <a:avLst/>
        </a:prstGeom>
      </xdr:spPr>
    </xdr:pic>
    <xdr:clientData/>
  </xdr:oneCellAnchor>
  <xdr:oneCellAnchor>
    <xdr:from>
      <xdr:col>5</xdr:col>
      <xdr:colOff>2533650</xdr:colOff>
      <xdr:row>1195</xdr:row>
      <xdr:rowOff>8129</xdr:rowOff>
    </xdr:from>
    <xdr:ext cx="1914525" cy="1487008"/>
    <xdr:pic>
      <xdr:nvPicPr>
        <xdr:cNvPr id="431" name="그림 430">
          <a:extLst>
            <a:ext uri="{FF2B5EF4-FFF2-40B4-BE49-F238E27FC236}">
              <a16:creationId xmlns:a16="http://schemas.microsoft.com/office/drawing/2014/main" id="{00000000-0008-0000-15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71975" y="41937179"/>
          <a:ext cx="1914525" cy="1487008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979</xdr:row>
      <xdr:rowOff>38100</xdr:rowOff>
    </xdr:from>
    <xdr:to>
      <xdr:col>3</xdr:col>
      <xdr:colOff>571500</xdr:colOff>
      <xdr:row>979</xdr:row>
      <xdr:rowOff>38100</xdr:rowOff>
    </xdr:to>
    <xdr:cxnSp macro="">
      <xdr:nvCxnSpPr>
        <xdr:cNvPr id="432" name="직선 화살표 연결선 431">
          <a:extLst>
            <a:ext uri="{FF2B5EF4-FFF2-40B4-BE49-F238E27FC236}">
              <a16:creationId xmlns:a16="http://schemas.microsoft.com/office/drawing/2014/main" id="{00000000-0008-0000-1500-0000B0010000}"/>
            </a:ext>
          </a:extLst>
        </xdr:cNvPr>
        <xdr:cNvCxnSpPr/>
      </xdr:nvCxnSpPr>
      <xdr:spPr>
        <a:xfrm>
          <a:off x="47625" y="899160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981</xdr:row>
      <xdr:rowOff>38100</xdr:rowOff>
    </xdr:from>
    <xdr:to>
      <xdr:col>4</xdr:col>
      <xdr:colOff>0</xdr:colOff>
      <xdr:row>981</xdr:row>
      <xdr:rowOff>38100</xdr:rowOff>
    </xdr:to>
    <xdr:cxnSp macro="">
      <xdr:nvCxnSpPr>
        <xdr:cNvPr id="433" name="직선 화살표 연결선 432">
          <a:extLst>
            <a:ext uri="{FF2B5EF4-FFF2-40B4-BE49-F238E27FC236}">
              <a16:creationId xmlns:a16="http://schemas.microsoft.com/office/drawing/2014/main" id="{00000000-0008-0000-1500-0000B1010000}"/>
            </a:ext>
          </a:extLst>
        </xdr:cNvPr>
        <xdr:cNvCxnSpPr/>
      </xdr:nvCxnSpPr>
      <xdr:spPr>
        <a:xfrm>
          <a:off x="57150" y="929640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1260</xdr:row>
      <xdr:rowOff>0</xdr:rowOff>
    </xdr:from>
    <xdr:to>
      <xdr:col>4</xdr:col>
      <xdr:colOff>0</xdr:colOff>
      <xdr:row>1260</xdr:row>
      <xdr:rowOff>1588</xdr:rowOff>
    </xdr:to>
    <xdr:cxnSp macro="">
      <xdr:nvCxnSpPr>
        <xdr:cNvPr id="434" name="직선 화살표 연결선 433">
          <a:extLst>
            <a:ext uri="{FF2B5EF4-FFF2-40B4-BE49-F238E27FC236}">
              <a16:creationId xmlns:a16="http://schemas.microsoft.com/office/drawing/2014/main" id="{00000000-0008-0000-1500-0000B2010000}"/>
            </a:ext>
          </a:extLst>
        </xdr:cNvPr>
        <xdr:cNvCxnSpPr/>
      </xdr:nvCxnSpPr>
      <xdr:spPr>
        <a:xfrm>
          <a:off x="47625" y="5183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1262</xdr:row>
      <xdr:rowOff>0</xdr:rowOff>
    </xdr:from>
    <xdr:to>
      <xdr:col>4</xdr:col>
      <xdr:colOff>0</xdr:colOff>
      <xdr:row>1262</xdr:row>
      <xdr:rowOff>1588</xdr:rowOff>
    </xdr:to>
    <xdr:cxnSp macro="">
      <xdr:nvCxnSpPr>
        <xdr:cNvPr id="438" name="직선 화살표 연결선 437">
          <a:extLst>
            <a:ext uri="{FF2B5EF4-FFF2-40B4-BE49-F238E27FC236}">
              <a16:creationId xmlns:a16="http://schemas.microsoft.com/office/drawing/2014/main" id="{00000000-0008-0000-1500-0000B6010000}"/>
            </a:ext>
          </a:extLst>
        </xdr:cNvPr>
        <xdr:cNvCxnSpPr/>
      </xdr:nvCxnSpPr>
      <xdr:spPr>
        <a:xfrm>
          <a:off x="47625" y="521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1203</xdr:row>
      <xdr:rowOff>0</xdr:rowOff>
    </xdr:from>
    <xdr:to>
      <xdr:col>4</xdr:col>
      <xdr:colOff>0</xdr:colOff>
      <xdr:row>1203</xdr:row>
      <xdr:rowOff>1588</xdr:rowOff>
    </xdr:to>
    <xdr:cxnSp macro="">
      <xdr:nvCxnSpPr>
        <xdr:cNvPr id="460" name="직선 화살표 연결선 459">
          <a:extLst>
            <a:ext uri="{FF2B5EF4-FFF2-40B4-BE49-F238E27FC236}">
              <a16:creationId xmlns:a16="http://schemas.microsoft.com/office/drawing/2014/main" id="{00000000-0008-0000-1500-0000CC010000}"/>
            </a:ext>
          </a:extLst>
        </xdr:cNvPr>
        <xdr:cNvCxnSpPr/>
      </xdr:nvCxnSpPr>
      <xdr:spPr>
        <a:xfrm>
          <a:off x="47625" y="43148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1212</xdr:row>
      <xdr:rowOff>0</xdr:rowOff>
    </xdr:from>
    <xdr:to>
      <xdr:col>4</xdr:col>
      <xdr:colOff>0</xdr:colOff>
      <xdr:row>1212</xdr:row>
      <xdr:rowOff>1588</xdr:rowOff>
    </xdr:to>
    <xdr:cxnSp macro="">
      <xdr:nvCxnSpPr>
        <xdr:cNvPr id="462" name="직선 화살표 연결선 461">
          <a:extLst>
            <a:ext uri="{FF2B5EF4-FFF2-40B4-BE49-F238E27FC236}">
              <a16:creationId xmlns:a16="http://schemas.microsoft.com/office/drawing/2014/main" id="{00000000-0008-0000-1500-0000CE010000}"/>
            </a:ext>
          </a:extLst>
        </xdr:cNvPr>
        <xdr:cNvCxnSpPr/>
      </xdr:nvCxnSpPr>
      <xdr:spPr>
        <a:xfrm>
          <a:off x="47625" y="4451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1214</xdr:row>
      <xdr:rowOff>0</xdr:rowOff>
    </xdr:from>
    <xdr:to>
      <xdr:col>4</xdr:col>
      <xdr:colOff>0</xdr:colOff>
      <xdr:row>1214</xdr:row>
      <xdr:rowOff>1588</xdr:rowOff>
    </xdr:to>
    <xdr:cxnSp macro="">
      <xdr:nvCxnSpPr>
        <xdr:cNvPr id="469" name="직선 화살표 연결선 468">
          <a:extLst>
            <a:ext uri="{FF2B5EF4-FFF2-40B4-BE49-F238E27FC236}">
              <a16:creationId xmlns:a16="http://schemas.microsoft.com/office/drawing/2014/main" id="{00000000-0008-0000-1500-0000D5010000}"/>
            </a:ext>
          </a:extLst>
        </xdr:cNvPr>
        <xdr:cNvCxnSpPr/>
      </xdr:nvCxnSpPr>
      <xdr:spPr>
        <a:xfrm>
          <a:off x="47625" y="4482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1124</xdr:row>
      <xdr:rowOff>0</xdr:rowOff>
    </xdr:from>
    <xdr:to>
      <xdr:col>4</xdr:col>
      <xdr:colOff>0</xdr:colOff>
      <xdr:row>1124</xdr:row>
      <xdr:rowOff>1588</xdr:rowOff>
    </xdr:to>
    <xdr:cxnSp macro="">
      <xdr:nvCxnSpPr>
        <xdr:cNvPr id="470" name="직선 화살표 연결선 469">
          <a:extLst>
            <a:ext uri="{FF2B5EF4-FFF2-40B4-BE49-F238E27FC236}">
              <a16:creationId xmlns:a16="http://schemas.microsoft.com/office/drawing/2014/main" id="{00000000-0008-0000-1500-0000D6010000}"/>
            </a:ext>
          </a:extLst>
        </xdr:cNvPr>
        <xdr:cNvCxnSpPr/>
      </xdr:nvCxnSpPr>
      <xdr:spPr>
        <a:xfrm>
          <a:off x="47625" y="31051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1119</xdr:row>
      <xdr:rowOff>0</xdr:rowOff>
    </xdr:from>
    <xdr:to>
      <xdr:col>4</xdr:col>
      <xdr:colOff>0</xdr:colOff>
      <xdr:row>1119</xdr:row>
      <xdr:rowOff>1588</xdr:rowOff>
    </xdr:to>
    <xdr:cxnSp macro="">
      <xdr:nvCxnSpPr>
        <xdr:cNvPr id="471" name="직선 화살표 연결선 470">
          <a:extLst>
            <a:ext uri="{FF2B5EF4-FFF2-40B4-BE49-F238E27FC236}">
              <a16:creationId xmlns:a16="http://schemas.microsoft.com/office/drawing/2014/main" id="{00000000-0008-0000-1500-0000D7010000}"/>
            </a:ext>
          </a:extLst>
        </xdr:cNvPr>
        <xdr:cNvCxnSpPr/>
      </xdr:nvCxnSpPr>
      <xdr:spPr>
        <a:xfrm>
          <a:off x="47625" y="30289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1115</xdr:row>
      <xdr:rowOff>0</xdr:rowOff>
    </xdr:from>
    <xdr:to>
      <xdr:col>4</xdr:col>
      <xdr:colOff>0</xdr:colOff>
      <xdr:row>1115</xdr:row>
      <xdr:rowOff>1588</xdr:rowOff>
    </xdr:to>
    <xdr:cxnSp macro="">
      <xdr:nvCxnSpPr>
        <xdr:cNvPr id="472" name="직선 화살표 연결선 471">
          <a:extLst>
            <a:ext uri="{FF2B5EF4-FFF2-40B4-BE49-F238E27FC236}">
              <a16:creationId xmlns:a16="http://schemas.microsoft.com/office/drawing/2014/main" id="{00000000-0008-0000-1500-0000D8010000}"/>
            </a:ext>
          </a:extLst>
        </xdr:cNvPr>
        <xdr:cNvCxnSpPr/>
      </xdr:nvCxnSpPr>
      <xdr:spPr>
        <a:xfrm>
          <a:off x="47625" y="2967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1109</xdr:row>
      <xdr:rowOff>0</xdr:rowOff>
    </xdr:from>
    <xdr:to>
      <xdr:col>4</xdr:col>
      <xdr:colOff>0</xdr:colOff>
      <xdr:row>1109</xdr:row>
      <xdr:rowOff>1588</xdr:rowOff>
    </xdr:to>
    <xdr:cxnSp macro="">
      <xdr:nvCxnSpPr>
        <xdr:cNvPr id="473" name="직선 화살표 연결선 472">
          <a:extLst>
            <a:ext uri="{FF2B5EF4-FFF2-40B4-BE49-F238E27FC236}">
              <a16:creationId xmlns:a16="http://schemas.microsoft.com/office/drawing/2014/main" id="{00000000-0008-0000-1500-0000D9010000}"/>
            </a:ext>
          </a:extLst>
        </xdr:cNvPr>
        <xdr:cNvCxnSpPr/>
      </xdr:nvCxnSpPr>
      <xdr:spPr>
        <a:xfrm>
          <a:off x="47625" y="28765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1112</xdr:row>
      <xdr:rowOff>0</xdr:rowOff>
    </xdr:from>
    <xdr:to>
      <xdr:col>4</xdr:col>
      <xdr:colOff>0</xdr:colOff>
      <xdr:row>1112</xdr:row>
      <xdr:rowOff>1588</xdr:rowOff>
    </xdr:to>
    <xdr:cxnSp macro="">
      <xdr:nvCxnSpPr>
        <xdr:cNvPr id="474" name="직선 화살표 연결선 473">
          <a:extLst>
            <a:ext uri="{FF2B5EF4-FFF2-40B4-BE49-F238E27FC236}">
              <a16:creationId xmlns:a16="http://schemas.microsoft.com/office/drawing/2014/main" id="{00000000-0008-0000-1500-0000DA010000}"/>
            </a:ext>
          </a:extLst>
        </xdr:cNvPr>
        <xdr:cNvCxnSpPr/>
      </xdr:nvCxnSpPr>
      <xdr:spPr>
        <a:xfrm>
          <a:off x="47625" y="29222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1096</xdr:row>
      <xdr:rowOff>0</xdr:rowOff>
    </xdr:from>
    <xdr:to>
      <xdr:col>4</xdr:col>
      <xdr:colOff>0</xdr:colOff>
      <xdr:row>1096</xdr:row>
      <xdr:rowOff>1588</xdr:rowOff>
    </xdr:to>
    <xdr:cxnSp macro="">
      <xdr:nvCxnSpPr>
        <xdr:cNvPr id="475" name="직선 화살표 연결선 474">
          <a:extLst>
            <a:ext uri="{FF2B5EF4-FFF2-40B4-BE49-F238E27FC236}">
              <a16:creationId xmlns:a16="http://schemas.microsoft.com/office/drawing/2014/main" id="{00000000-0008-0000-1500-0000DB010000}"/>
            </a:ext>
          </a:extLst>
        </xdr:cNvPr>
        <xdr:cNvCxnSpPr/>
      </xdr:nvCxnSpPr>
      <xdr:spPr>
        <a:xfrm>
          <a:off x="47625" y="2678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1100</xdr:row>
      <xdr:rowOff>0</xdr:rowOff>
    </xdr:from>
    <xdr:to>
      <xdr:col>4</xdr:col>
      <xdr:colOff>0</xdr:colOff>
      <xdr:row>1100</xdr:row>
      <xdr:rowOff>1588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00000000-0008-0000-1500-0000DC010000}"/>
            </a:ext>
          </a:extLst>
        </xdr:cNvPr>
        <xdr:cNvCxnSpPr/>
      </xdr:nvCxnSpPr>
      <xdr:spPr>
        <a:xfrm>
          <a:off x="47625" y="27393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1093</xdr:row>
      <xdr:rowOff>0</xdr:rowOff>
    </xdr:from>
    <xdr:to>
      <xdr:col>4</xdr:col>
      <xdr:colOff>0</xdr:colOff>
      <xdr:row>1093</xdr:row>
      <xdr:rowOff>1588</xdr:rowOff>
    </xdr:to>
    <xdr:cxnSp macro="">
      <xdr:nvCxnSpPr>
        <xdr:cNvPr id="477" name="직선 화살표 연결선 476">
          <a:extLst>
            <a:ext uri="{FF2B5EF4-FFF2-40B4-BE49-F238E27FC236}">
              <a16:creationId xmlns:a16="http://schemas.microsoft.com/office/drawing/2014/main" id="{00000000-0008-0000-1500-0000DD010000}"/>
            </a:ext>
          </a:extLst>
        </xdr:cNvPr>
        <xdr:cNvCxnSpPr/>
      </xdr:nvCxnSpPr>
      <xdr:spPr>
        <a:xfrm>
          <a:off x="47625" y="26327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1076</xdr:row>
      <xdr:rowOff>0</xdr:rowOff>
    </xdr:from>
    <xdr:to>
      <xdr:col>4</xdr:col>
      <xdr:colOff>0</xdr:colOff>
      <xdr:row>1076</xdr:row>
      <xdr:rowOff>1588</xdr:rowOff>
    </xdr:to>
    <xdr:cxnSp macro="">
      <xdr:nvCxnSpPr>
        <xdr:cNvPr id="478" name="직선 화살표 연결선 477">
          <a:extLst>
            <a:ext uri="{FF2B5EF4-FFF2-40B4-BE49-F238E27FC236}">
              <a16:creationId xmlns:a16="http://schemas.microsoft.com/office/drawing/2014/main" id="{00000000-0008-0000-1500-0000DE010000}"/>
            </a:ext>
          </a:extLst>
        </xdr:cNvPr>
        <xdr:cNvCxnSpPr/>
      </xdr:nvCxnSpPr>
      <xdr:spPr>
        <a:xfrm>
          <a:off x="47625" y="23736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1079</xdr:row>
      <xdr:rowOff>9525</xdr:rowOff>
    </xdr:from>
    <xdr:to>
      <xdr:col>4</xdr:col>
      <xdr:colOff>0</xdr:colOff>
      <xdr:row>1079</xdr:row>
      <xdr:rowOff>11113</xdr:rowOff>
    </xdr:to>
    <xdr:cxnSp macro="">
      <xdr:nvCxnSpPr>
        <xdr:cNvPr id="479" name="직선 화살표 연결선 478">
          <a:extLst>
            <a:ext uri="{FF2B5EF4-FFF2-40B4-BE49-F238E27FC236}">
              <a16:creationId xmlns:a16="http://schemas.microsoft.com/office/drawing/2014/main" id="{00000000-0008-0000-1500-0000DF010000}"/>
            </a:ext>
          </a:extLst>
        </xdr:cNvPr>
        <xdr:cNvCxnSpPr/>
      </xdr:nvCxnSpPr>
      <xdr:spPr>
        <a:xfrm>
          <a:off x="47625" y="242030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1059</xdr:row>
      <xdr:rowOff>0</xdr:rowOff>
    </xdr:from>
    <xdr:to>
      <xdr:col>4</xdr:col>
      <xdr:colOff>0</xdr:colOff>
      <xdr:row>1059</xdr:row>
      <xdr:rowOff>1588</xdr:rowOff>
    </xdr:to>
    <xdr:cxnSp macro="">
      <xdr:nvCxnSpPr>
        <xdr:cNvPr id="480" name="직선 화살표 연결선 479">
          <a:extLst>
            <a:ext uri="{FF2B5EF4-FFF2-40B4-BE49-F238E27FC236}">
              <a16:creationId xmlns:a16="http://schemas.microsoft.com/office/drawing/2014/main" id="{00000000-0008-0000-1500-0000E0010000}"/>
            </a:ext>
          </a:extLst>
        </xdr:cNvPr>
        <xdr:cNvCxnSpPr/>
      </xdr:nvCxnSpPr>
      <xdr:spPr>
        <a:xfrm>
          <a:off x="47625" y="21145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1067</xdr:row>
      <xdr:rowOff>0</xdr:rowOff>
    </xdr:from>
    <xdr:to>
      <xdr:col>4</xdr:col>
      <xdr:colOff>0</xdr:colOff>
      <xdr:row>1067</xdr:row>
      <xdr:rowOff>1588</xdr:rowOff>
    </xdr:to>
    <xdr:cxnSp macro="">
      <xdr:nvCxnSpPr>
        <xdr:cNvPr id="481" name="직선 화살표 연결선 480">
          <a:extLst>
            <a:ext uri="{FF2B5EF4-FFF2-40B4-BE49-F238E27FC236}">
              <a16:creationId xmlns:a16="http://schemas.microsoft.com/office/drawing/2014/main" id="{00000000-0008-0000-1500-0000E1010000}"/>
            </a:ext>
          </a:extLst>
        </xdr:cNvPr>
        <xdr:cNvCxnSpPr/>
      </xdr:nvCxnSpPr>
      <xdr:spPr>
        <a:xfrm>
          <a:off x="47625" y="2236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1065</xdr:row>
      <xdr:rowOff>0</xdr:rowOff>
    </xdr:from>
    <xdr:to>
      <xdr:col>4</xdr:col>
      <xdr:colOff>0</xdr:colOff>
      <xdr:row>1065</xdr:row>
      <xdr:rowOff>1588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00000000-0008-0000-1500-0000E2010000}"/>
            </a:ext>
          </a:extLst>
        </xdr:cNvPr>
        <xdr:cNvCxnSpPr/>
      </xdr:nvCxnSpPr>
      <xdr:spPr>
        <a:xfrm>
          <a:off x="47625" y="2205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1056</xdr:row>
      <xdr:rowOff>0</xdr:rowOff>
    </xdr:from>
    <xdr:to>
      <xdr:col>4</xdr:col>
      <xdr:colOff>0</xdr:colOff>
      <xdr:row>1056</xdr:row>
      <xdr:rowOff>1588</xdr:rowOff>
    </xdr:to>
    <xdr:cxnSp macro="">
      <xdr:nvCxnSpPr>
        <xdr:cNvPr id="483" name="직선 화살표 연결선 482">
          <a:extLst>
            <a:ext uri="{FF2B5EF4-FFF2-40B4-BE49-F238E27FC236}">
              <a16:creationId xmlns:a16="http://schemas.microsoft.com/office/drawing/2014/main" id="{00000000-0008-0000-1500-0000E3010000}"/>
            </a:ext>
          </a:extLst>
        </xdr:cNvPr>
        <xdr:cNvCxnSpPr/>
      </xdr:nvCxnSpPr>
      <xdr:spPr>
        <a:xfrm>
          <a:off x="47625" y="20688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1042</xdr:row>
      <xdr:rowOff>0</xdr:rowOff>
    </xdr:from>
    <xdr:to>
      <xdr:col>4</xdr:col>
      <xdr:colOff>0</xdr:colOff>
      <xdr:row>1042</xdr:row>
      <xdr:rowOff>1588</xdr:rowOff>
    </xdr:to>
    <xdr:cxnSp macro="">
      <xdr:nvCxnSpPr>
        <xdr:cNvPr id="484" name="직선 화살표 연결선 483">
          <a:extLst>
            <a:ext uri="{FF2B5EF4-FFF2-40B4-BE49-F238E27FC236}">
              <a16:creationId xmlns:a16="http://schemas.microsoft.com/office/drawing/2014/main" id="{00000000-0008-0000-1500-0000E4010000}"/>
            </a:ext>
          </a:extLst>
        </xdr:cNvPr>
        <xdr:cNvCxnSpPr/>
      </xdr:nvCxnSpPr>
      <xdr:spPr>
        <a:xfrm>
          <a:off x="47625" y="1855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1046</xdr:row>
      <xdr:rowOff>0</xdr:rowOff>
    </xdr:from>
    <xdr:to>
      <xdr:col>4</xdr:col>
      <xdr:colOff>0</xdr:colOff>
      <xdr:row>1046</xdr:row>
      <xdr:rowOff>1588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00000000-0008-0000-1500-0000E5010000}"/>
            </a:ext>
          </a:extLst>
        </xdr:cNvPr>
        <xdr:cNvCxnSpPr/>
      </xdr:nvCxnSpPr>
      <xdr:spPr>
        <a:xfrm>
          <a:off x="47625" y="1916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1048</xdr:row>
      <xdr:rowOff>0</xdr:rowOff>
    </xdr:from>
    <xdr:to>
      <xdr:col>4</xdr:col>
      <xdr:colOff>0</xdr:colOff>
      <xdr:row>1048</xdr:row>
      <xdr:rowOff>1588</xdr:rowOff>
    </xdr:to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00000000-0008-0000-1500-0000E6010000}"/>
            </a:ext>
          </a:extLst>
        </xdr:cNvPr>
        <xdr:cNvCxnSpPr/>
      </xdr:nvCxnSpPr>
      <xdr:spPr>
        <a:xfrm>
          <a:off x="47625" y="19469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1040</xdr:row>
      <xdr:rowOff>0</xdr:rowOff>
    </xdr:from>
    <xdr:to>
      <xdr:col>4</xdr:col>
      <xdr:colOff>0</xdr:colOff>
      <xdr:row>1040</xdr:row>
      <xdr:rowOff>1588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00000000-0008-0000-1500-0000E7010000}"/>
            </a:ext>
          </a:extLst>
        </xdr:cNvPr>
        <xdr:cNvCxnSpPr/>
      </xdr:nvCxnSpPr>
      <xdr:spPr>
        <a:xfrm>
          <a:off x="47625" y="1824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1032</xdr:row>
      <xdr:rowOff>0</xdr:rowOff>
    </xdr:from>
    <xdr:to>
      <xdr:col>4</xdr:col>
      <xdr:colOff>0</xdr:colOff>
      <xdr:row>1032</xdr:row>
      <xdr:rowOff>1588</xdr:rowOff>
    </xdr:to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00000000-0008-0000-1500-0000E8010000}"/>
            </a:ext>
          </a:extLst>
        </xdr:cNvPr>
        <xdr:cNvCxnSpPr/>
      </xdr:nvCxnSpPr>
      <xdr:spPr>
        <a:xfrm>
          <a:off x="47625" y="17030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1030</xdr:row>
      <xdr:rowOff>0</xdr:rowOff>
    </xdr:from>
    <xdr:to>
      <xdr:col>4</xdr:col>
      <xdr:colOff>0</xdr:colOff>
      <xdr:row>1030</xdr:row>
      <xdr:rowOff>1588</xdr:rowOff>
    </xdr:to>
    <xdr:cxnSp macro="">
      <xdr:nvCxnSpPr>
        <xdr:cNvPr id="489" name="직선 화살표 연결선 488">
          <a:extLst>
            <a:ext uri="{FF2B5EF4-FFF2-40B4-BE49-F238E27FC236}">
              <a16:creationId xmlns:a16="http://schemas.microsoft.com/office/drawing/2014/main" id="{00000000-0008-0000-1500-0000E9010000}"/>
            </a:ext>
          </a:extLst>
        </xdr:cNvPr>
        <xdr:cNvCxnSpPr/>
      </xdr:nvCxnSpPr>
      <xdr:spPr>
        <a:xfrm>
          <a:off x="47625" y="16725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1014</xdr:row>
      <xdr:rowOff>0</xdr:rowOff>
    </xdr:from>
    <xdr:to>
      <xdr:col>4</xdr:col>
      <xdr:colOff>0</xdr:colOff>
      <xdr:row>1014</xdr:row>
      <xdr:rowOff>1588</xdr:rowOff>
    </xdr:to>
    <xdr:cxnSp macro="">
      <xdr:nvCxnSpPr>
        <xdr:cNvPr id="490" name="직선 화살표 연결선 489">
          <a:extLst>
            <a:ext uri="{FF2B5EF4-FFF2-40B4-BE49-F238E27FC236}">
              <a16:creationId xmlns:a16="http://schemas.microsoft.com/office/drawing/2014/main" id="{00000000-0008-0000-1500-0000EA010000}"/>
            </a:ext>
          </a:extLst>
        </xdr:cNvPr>
        <xdr:cNvCxnSpPr/>
      </xdr:nvCxnSpPr>
      <xdr:spPr>
        <a:xfrm>
          <a:off x="47625" y="14287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1016</xdr:row>
      <xdr:rowOff>0</xdr:rowOff>
    </xdr:from>
    <xdr:to>
      <xdr:col>4</xdr:col>
      <xdr:colOff>0</xdr:colOff>
      <xdr:row>1016</xdr:row>
      <xdr:rowOff>1588</xdr:rowOff>
    </xdr:to>
    <xdr:cxnSp macro="">
      <xdr:nvCxnSpPr>
        <xdr:cNvPr id="491" name="직선 화살표 연결선 490">
          <a:extLst>
            <a:ext uri="{FF2B5EF4-FFF2-40B4-BE49-F238E27FC236}">
              <a16:creationId xmlns:a16="http://schemas.microsoft.com/office/drawing/2014/main" id="{00000000-0008-0000-1500-0000EB010000}"/>
            </a:ext>
          </a:extLst>
        </xdr:cNvPr>
        <xdr:cNvCxnSpPr/>
      </xdr:nvCxnSpPr>
      <xdr:spPr>
        <a:xfrm>
          <a:off x="47625" y="14592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989</xdr:row>
      <xdr:rowOff>0</xdr:rowOff>
    </xdr:from>
    <xdr:to>
      <xdr:col>4</xdr:col>
      <xdr:colOff>0</xdr:colOff>
      <xdr:row>989</xdr:row>
      <xdr:rowOff>1588</xdr:rowOff>
    </xdr:to>
    <xdr:cxnSp macro="">
      <xdr:nvCxnSpPr>
        <xdr:cNvPr id="492" name="직선 화살표 연결선 491">
          <a:extLst>
            <a:ext uri="{FF2B5EF4-FFF2-40B4-BE49-F238E27FC236}">
              <a16:creationId xmlns:a16="http://schemas.microsoft.com/office/drawing/2014/main" id="{00000000-0008-0000-1500-0000EC010000}"/>
            </a:ext>
          </a:extLst>
        </xdr:cNvPr>
        <xdr:cNvCxnSpPr/>
      </xdr:nvCxnSpPr>
      <xdr:spPr>
        <a:xfrm>
          <a:off x="47625" y="10477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994</xdr:row>
      <xdr:rowOff>0</xdr:rowOff>
    </xdr:from>
    <xdr:to>
      <xdr:col>4</xdr:col>
      <xdr:colOff>0</xdr:colOff>
      <xdr:row>994</xdr:row>
      <xdr:rowOff>1588</xdr:rowOff>
    </xdr:to>
    <xdr:cxnSp macro="">
      <xdr:nvCxnSpPr>
        <xdr:cNvPr id="493" name="직선 화살표 연결선 492">
          <a:extLst>
            <a:ext uri="{FF2B5EF4-FFF2-40B4-BE49-F238E27FC236}">
              <a16:creationId xmlns:a16="http://schemas.microsoft.com/office/drawing/2014/main" id="{00000000-0008-0000-1500-0000ED010000}"/>
            </a:ext>
          </a:extLst>
        </xdr:cNvPr>
        <xdr:cNvCxnSpPr/>
      </xdr:nvCxnSpPr>
      <xdr:spPr>
        <a:xfrm>
          <a:off x="47625" y="11239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1004</xdr:row>
      <xdr:rowOff>0</xdr:rowOff>
    </xdr:from>
    <xdr:to>
      <xdr:col>4</xdr:col>
      <xdr:colOff>0</xdr:colOff>
      <xdr:row>1004</xdr:row>
      <xdr:rowOff>1588</xdr:rowOff>
    </xdr:to>
    <xdr:cxnSp macro="">
      <xdr:nvCxnSpPr>
        <xdr:cNvPr id="494" name="직선 화살표 연결선 493">
          <a:extLst>
            <a:ext uri="{FF2B5EF4-FFF2-40B4-BE49-F238E27FC236}">
              <a16:creationId xmlns:a16="http://schemas.microsoft.com/office/drawing/2014/main" id="{00000000-0008-0000-1500-0000EE010000}"/>
            </a:ext>
          </a:extLst>
        </xdr:cNvPr>
        <xdr:cNvCxnSpPr/>
      </xdr:nvCxnSpPr>
      <xdr:spPr>
        <a:xfrm>
          <a:off x="47625" y="12763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1006</xdr:row>
      <xdr:rowOff>0</xdr:rowOff>
    </xdr:from>
    <xdr:to>
      <xdr:col>4</xdr:col>
      <xdr:colOff>0</xdr:colOff>
      <xdr:row>1006</xdr:row>
      <xdr:rowOff>1588</xdr:rowOff>
    </xdr:to>
    <xdr:cxnSp macro="">
      <xdr:nvCxnSpPr>
        <xdr:cNvPr id="495" name="직선 화살표 연결선 494">
          <a:extLst>
            <a:ext uri="{FF2B5EF4-FFF2-40B4-BE49-F238E27FC236}">
              <a16:creationId xmlns:a16="http://schemas.microsoft.com/office/drawing/2014/main" id="{00000000-0008-0000-1500-0000EF010000}"/>
            </a:ext>
          </a:extLst>
        </xdr:cNvPr>
        <xdr:cNvCxnSpPr/>
      </xdr:nvCxnSpPr>
      <xdr:spPr>
        <a:xfrm>
          <a:off x="47625" y="13068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996</xdr:row>
      <xdr:rowOff>0</xdr:rowOff>
    </xdr:from>
    <xdr:to>
      <xdr:col>4</xdr:col>
      <xdr:colOff>0</xdr:colOff>
      <xdr:row>996</xdr:row>
      <xdr:rowOff>1588</xdr:rowOff>
    </xdr:to>
    <xdr:cxnSp macro="">
      <xdr:nvCxnSpPr>
        <xdr:cNvPr id="496" name="직선 화살표 연결선 495">
          <a:extLst>
            <a:ext uri="{FF2B5EF4-FFF2-40B4-BE49-F238E27FC236}">
              <a16:creationId xmlns:a16="http://schemas.microsoft.com/office/drawing/2014/main" id="{00000000-0008-0000-1500-0000F0010000}"/>
            </a:ext>
          </a:extLst>
        </xdr:cNvPr>
        <xdr:cNvCxnSpPr/>
      </xdr:nvCxnSpPr>
      <xdr:spPr>
        <a:xfrm>
          <a:off x="47625" y="11544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987</xdr:row>
      <xdr:rowOff>0</xdr:rowOff>
    </xdr:from>
    <xdr:to>
      <xdr:col>4</xdr:col>
      <xdr:colOff>0</xdr:colOff>
      <xdr:row>987</xdr:row>
      <xdr:rowOff>1588</xdr:rowOff>
    </xdr:to>
    <xdr:cxnSp macro="">
      <xdr:nvCxnSpPr>
        <xdr:cNvPr id="497" name="직선 화살표 연결선 496">
          <a:extLst>
            <a:ext uri="{FF2B5EF4-FFF2-40B4-BE49-F238E27FC236}">
              <a16:creationId xmlns:a16="http://schemas.microsoft.com/office/drawing/2014/main" id="{00000000-0008-0000-1500-0000F1010000}"/>
            </a:ext>
          </a:extLst>
        </xdr:cNvPr>
        <xdr:cNvCxnSpPr/>
      </xdr:nvCxnSpPr>
      <xdr:spPr>
        <a:xfrm>
          <a:off x="47625" y="10172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2000250</xdr:colOff>
      <xdr:row>1247</xdr:row>
      <xdr:rowOff>19050</xdr:rowOff>
    </xdr:from>
    <xdr:ext cx="2446443" cy="1247775"/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15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49872900"/>
          <a:ext cx="2446443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1281</xdr:row>
      <xdr:rowOff>0</xdr:rowOff>
    </xdr:from>
    <xdr:to>
      <xdr:col>4</xdr:col>
      <xdr:colOff>0</xdr:colOff>
      <xdr:row>1281</xdr:row>
      <xdr:rowOff>1588</xdr:rowOff>
    </xdr:to>
    <xdr:cxnSp macro="">
      <xdr:nvCxnSpPr>
        <xdr:cNvPr id="499" name="직선 화살표 연결선 498">
          <a:extLst>
            <a:ext uri="{FF2B5EF4-FFF2-40B4-BE49-F238E27FC236}">
              <a16:creationId xmlns:a16="http://schemas.microsoft.com/office/drawing/2014/main" id="{00000000-0008-0000-1500-0000F3010000}"/>
            </a:ext>
          </a:extLst>
        </xdr:cNvPr>
        <xdr:cNvCxnSpPr/>
      </xdr:nvCxnSpPr>
      <xdr:spPr>
        <a:xfrm>
          <a:off x="47625" y="55035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1283</xdr:row>
      <xdr:rowOff>0</xdr:rowOff>
    </xdr:from>
    <xdr:to>
      <xdr:col>4</xdr:col>
      <xdr:colOff>0</xdr:colOff>
      <xdr:row>1283</xdr:row>
      <xdr:rowOff>1588</xdr:rowOff>
    </xdr:to>
    <xdr:cxnSp macro="">
      <xdr:nvCxnSpPr>
        <xdr:cNvPr id="500" name="직선 화살표 연결선 499">
          <a:extLst>
            <a:ext uri="{FF2B5EF4-FFF2-40B4-BE49-F238E27FC236}">
              <a16:creationId xmlns:a16="http://schemas.microsoft.com/office/drawing/2014/main" id="{00000000-0008-0000-1500-0000F4010000}"/>
            </a:ext>
          </a:extLst>
        </xdr:cNvPr>
        <xdr:cNvCxnSpPr/>
      </xdr:nvCxnSpPr>
      <xdr:spPr>
        <a:xfrm>
          <a:off x="47625" y="55340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1444</xdr:row>
      <xdr:rowOff>0</xdr:rowOff>
    </xdr:from>
    <xdr:to>
      <xdr:col>4</xdr:col>
      <xdr:colOff>0</xdr:colOff>
      <xdr:row>1444</xdr:row>
      <xdr:rowOff>0</xdr:rowOff>
    </xdr:to>
    <xdr:cxnSp macro="">
      <xdr:nvCxnSpPr>
        <xdr:cNvPr id="501" name="직선 화살표 연결선 500">
          <a:extLst>
            <a:ext uri="{FF2B5EF4-FFF2-40B4-BE49-F238E27FC236}">
              <a16:creationId xmlns:a16="http://schemas.microsoft.com/office/drawing/2014/main" id="{00000000-0008-0000-1500-0000F5010000}"/>
            </a:ext>
          </a:extLst>
        </xdr:cNvPr>
        <xdr:cNvCxnSpPr/>
      </xdr:nvCxnSpPr>
      <xdr:spPr>
        <a:xfrm>
          <a:off x="47625" y="79800450"/>
          <a:ext cx="1743075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1446</xdr:row>
      <xdr:rowOff>0</xdr:rowOff>
    </xdr:from>
    <xdr:to>
      <xdr:col>4</xdr:col>
      <xdr:colOff>0</xdr:colOff>
      <xdr:row>1446</xdr:row>
      <xdr:rowOff>1588</xdr:rowOff>
    </xdr:to>
    <xdr:cxnSp macro="">
      <xdr:nvCxnSpPr>
        <xdr:cNvPr id="502" name="직선 화살표 연결선 501">
          <a:extLst>
            <a:ext uri="{FF2B5EF4-FFF2-40B4-BE49-F238E27FC236}">
              <a16:creationId xmlns:a16="http://schemas.microsoft.com/office/drawing/2014/main" id="{00000000-0008-0000-1500-0000F6010000}"/>
            </a:ext>
          </a:extLst>
        </xdr:cNvPr>
        <xdr:cNvCxnSpPr/>
      </xdr:nvCxnSpPr>
      <xdr:spPr>
        <a:xfrm>
          <a:off x="47625" y="8010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1528</xdr:row>
      <xdr:rowOff>0</xdr:rowOff>
    </xdr:from>
    <xdr:to>
      <xdr:col>4</xdr:col>
      <xdr:colOff>0</xdr:colOff>
      <xdr:row>1528</xdr:row>
      <xdr:rowOff>1588</xdr:rowOff>
    </xdr:to>
    <xdr:cxnSp macro="">
      <xdr:nvCxnSpPr>
        <xdr:cNvPr id="503" name="직선 화살표 연결선 502">
          <a:extLst>
            <a:ext uri="{FF2B5EF4-FFF2-40B4-BE49-F238E27FC236}">
              <a16:creationId xmlns:a16="http://schemas.microsoft.com/office/drawing/2014/main" id="{00000000-0008-0000-1500-0000F7010000}"/>
            </a:ext>
          </a:extLst>
        </xdr:cNvPr>
        <xdr:cNvCxnSpPr/>
      </xdr:nvCxnSpPr>
      <xdr:spPr>
        <a:xfrm>
          <a:off x="47625" y="9260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1530</xdr:row>
      <xdr:rowOff>0</xdr:rowOff>
    </xdr:from>
    <xdr:to>
      <xdr:col>4</xdr:col>
      <xdr:colOff>0</xdr:colOff>
      <xdr:row>1530</xdr:row>
      <xdr:rowOff>1588</xdr:rowOff>
    </xdr:to>
    <xdr:cxnSp macro="">
      <xdr:nvCxnSpPr>
        <xdr:cNvPr id="504" name="직선 화살표 연결선 503">
          <a:extLst>
            <a:ext uri="{FF2B5EF4-FFF2-40B4-BE49-F238E27FC236}">
              <a16:creationId xmlns:a16="http://schemas.microsoft.com/office/drawing/2014/main" id="{00000000-0008-0000-1500-0000F8010000}"/>
            </a:ext>
          </a:extLst>
        </xdr:cNvPr>
        <xdr:cNvCxnSpPr/>
      </xdr:nvCxnSpPr>
      <xdr:spPr>
        <a:xfrm>
          <a:off x="47625" y="9290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1610</xdr:row>
      <xdr:rowOff>0</xdr:rowOff>
    </xdr:from>
    <xdr:to>
      <xdr:col>4</xdr:col>
      <xdr:colOff>0</xdr:colOff>
      <xdr:row>1610</xdr:row>
      <xdr:rowOff>1588</xdr:rowOff>
    </xdr:to>
    <xdr:cxnSp macro="">
      <xdr:nvCxnSpPr>
        <xdr:cNvPr id="505" name="직선 화살표 연결선 504">
          <a:extLst>
            <a:ext uri="{FF2B5EF4-FFF2-40B4-BE49-F238E27FC236}">
              <a16:creationId xmlns:a16="http://schemas.microsoft.com/office/drawing/2014/main" id="{00000000-0008-0000-1500-0000F9010000}"/>
            </a:ext>
          </a:extLst>
        </xdr:cNvPr>
        <xdr:cNvCxnSpPr/>
      </xdr:nvCxnSpPr>
      <xdr:spPr>
        <a:xfrm>
          <a:off x="47625" y="10509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1616</xdr:row>
      <xdr:rowOff>0</xdr:rowOff>
    </xdr:from>
    <xdr:to>
      <xdr:col>4</xdr:col>
      <xdr:colOff>0</xdr:colOff>
      <xdr:row>1616</xdr:row>
      <xdr:rowOff>1588</xdr:rowOff>
    </xdr:to>
    <xdr:cxnSp macro="">
      <xdr:nvCxnSpPr>
        <xdr:cNvPr id="506" name="직선 화살표 연결선 505">
          <a:extLst>
            <a:ext uri="{FF2B5EF4-FFF2-40B4-BE49-F238E27FC236}">
              <a16:creationId xmlns:a16="http://schemas.microsoft.com/office/drawing/2014/main" id="{00000000-0008-0000-1500-0000FA010000}"/>
            </a:ext>
          </a:extLst>
        </xdr:cNvPr>
        <xdr:cNvCxnSpPr/>
      </xdr:nvCxnSpPr>
      <xdr:spPr>
        <a:xfrm>
          <a:off x="47625" y="10601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1535</xdr:row>
      <xdr:rowOff>0</xdr:rowOff>
    </xdr:from>
    <xdr:to>
      <xdr:col>4</xdr:col>
      <xdr:colOff>0</xdr:colOff>
      <xdr:row>1535</xdr:row>
      <xdr:rowOff>1588</xdr:rowOff>
    </xdr:to>
    <xdr:cxnSp macro="">
      <xdr:nvCxnSpPr>
        <xdr:cNvPr id="507" name="직선 화살표 연결선 506">
          <a:extLst>
            <a:ext uri="{FF2B5EF4-FFF2-40B4-BE49-F238E27FC236}">
              <a16:creationId xmlns:a16="http://schemas.microsoft.com/office/drawing/2014/main" id="{00000000-0008-0000-1500-0000FB010000}"/>
            </a:ext>
          </a:extLst>
        </xdr:cNvPr>
        <xdr:cNvCxnSpPr/>
      </xdr:nvCxnSpPr>
      <xdr:spPr>
        <a:xfrm>
          <a:off x="47625" y="9366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1537</xdr:row>
      <xdr:rowOff>0</xdr:rowOff>
    </xdr:from>
    <xdr:to>
      <xdr:col>4</xdr:col>
      <xdr:colOff>0</xdr:colOff>
      <xdr:row>1537</xdr:row>
      <xdr:rowOff>1588</xdr:rowOff>
    </xdr:to>
    <xdr:cxnSp macro="">
      <xdr:nvCxnSpPr>
        <xdr:cNvPr id="508" name="직선 화살표 연결선 507">
          <a:extLst>
            <a:ext uri="{FF2B5EF4-FFF2-40B4-BE49-F238E27FC236}">
              <a16:creationId xmlns:a16="http://schemas.microsoft.com/office/drawing/2014/main" id="{00000000-0008-0000-1500-0000FC010000}"/>
            </a:ext>
          </a:extLst>
        </xdr:cNvPr>
        <xdr:cNvCxnSpPr/>
      </xdr:nvCxnSpPr>
      <xdr:spPr>
        <a:xfrm>
          <a:off x="47625" y="9397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1595</xdr:row>
      <xdr:rowOff>9525</xdr:rowOff>
    </xdr:from>
    <xdr:to>
      <xdr:col>4</xdr:col>
      <xdr:colOff>0</xdr:colOff>
      <xdr:row>1595</xdr:row>
      <xdr:rowOff>11113</xdr:rowOff>
    </xdr:to>
    <xdr:cxnSp macro="">
      <xdr:nvCxnSpPr>
        <xdr:cNvPr id="509" name="직선 화살표 연결선 508">
          <a:extLst>
            <a:ext uri="{FF2B5EF4-FFF2-40B4-BE49-F238E27FC236}">
              <a16:creationId xmlns:a16="http://schemas.microsoft.com/office/drawing/2014/main" id="{00000000-0008-0000-1500-0000FD010000}"/>
            </a:ext>
          </a:extLst>
        </xdr:cNvPr>
        <xdr:cNvCxnSpPr/>
      </xdr:nvCxnSpPr>
      <xdr:spPr>
        <a:xfrm>
          <a:off x="47625" y="102822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1601</xdr:row>
      <xdr:rowOff>9525</xdr:rowOff>
    </xdr:from>
    <xdr:to>
      <xdr:col>4</xdr:col>
      <xdr:colOff>0</xdr:colOff>
      <xdr:row>1601</xdr:row>
      <xdr:rowOff>11113</xdr:rowOff>
    </xdr:to>
    <xdr:cxnSp macro="">
      <xdr:nvCxnSpPr>
        <xdr:cNvPr id="510" name="직선 화살표 연결선 509">
          <a:extLst>
            <a:ext uri="{FF2B5EF4-FFF2-40B4-BE49-F238E27FC236}">
              <a16:creationId xmlns:a16="http://schemas.microsoft.com/office/drawing/2014/main" id="{00000000-0008-0000-1500-0000FE010000}"/>
            </a:ext>
          </a:extLst>
        </xdr:cNvPr>
        <xdr:cNvCxnSpPr/>
      </xdr:nvCxnSpPr>
      <xdr:spPr>
        <a:xfrm>
          <a:off x="47625" y="1037367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1540</xdr:row>
      <xdr:rowOff>0</xdr:rowOff>
    </xdr:from>
    <xdr:to>
      <xdr:col>4</xdr:col>
      <xdr:colOff>0</xdr:colOff>
      <xdr:row>1540</xdr:row>
      <xdr:rowOff>1588</xdr:rowOff>
    </xdr:to>
    <xdr:cxnSp macro="">
      <xdr:nvCxnSpPr>
        <xdr:cNvPr id="511" name="직선 화살표 연결선 510">
          <a:extLst>
            <a:ext uri="{FF2B5EF4-FFF2-40B4-BE49-F238E27FC236}">
              <a16:creationId xmlns:a16="http://schemas.microsoft.com/office/drawing/2014/main" id="{00000000-0008-0000-1500-0000FF010000}"/>
            </a:ext>
          </a:extLst>
        </xdr:cNvPr>
        <xdr:cNvCxnSpPr/>
      </xdr:nvCxnSpPr>
      <xdr:spPr>
        <a:xfrm>
          <a:off x="47625" y="9443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1542</xdr:row>
      <xdr:rowOff>0</xdr:rowOff>
    </xdr:from>
    <xdr:to>
      <xdr:col>4</xdr:col>
      <xdr:colOff>0</xdr:colOff>
      <xdr:row>1542</xdr:row>
      <xdr:rowOff>1588</xdr:rowOff>
    </xdr:to>
    <xdr:cxnSp macro="">
      <xdr:nvCxnSpPr>
        <xdr:cNvPr id="512" name="직선 화살표 연결선 511">
          <a:extLst>
            <a:ext uri="{FF2B5EF4-FFF2-40B4-BE49-F238E27FC236}">
              <a16:creationId xmlns:a16="http://schemas.microsoft.com/office/drawing/2014/main" id="{00000000-0008-0000-1500-000000020000}"/>
            </a:ext>
          </a:extLst>
        </xdr:cNvPr>
        <xdr:cNvCxnSpPr/>
      </xdr:nvCxnSpPr>
      <xdr:spPr>
        <a:xfrm>
          <a:off x="47625" y="9473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1450</xdr:row>
      <xdr:rowOff>0</xdr:rowOff>
    </xdr:from>
    <xdr:to>
      <xdr:col>4</xdr:col>
      <xdr:colOff>0</xdr:colOff>
      <xdr:row>1450</xdr:row>
      <xdr:rowOff>1588</xdr:rowOff>
    </xdr:to>
    <xdr:cxnSp macro="">
      <xdr:nvCxnSpPr>
        <xdr:cNvPr id="513" name="직선 화살표 연결선 512">
          <a:extLst>
            <a:ext uri="{FF2B5EF4-FFF2-40B4-BE49-F238E27FC236}">
              <a16:creationId xmlns:a16="http://schemas.microsoft.com/office/drawing/2014/main" id="{00000000-0008-0000-1500-000001020000}"/>
            </a:ext>
          </a:extLst>
        </xdr:cNvPr>
        <xdr:cNvCxnSpPr/>
      </xdr:nvCxnSpPr>
      <xdr:spPr>
        <a:xfrm>
          <a:off x="47625" y="8071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1452</xdr:row>
      <xdr:rowOff>0</xdr:rowOff>
    </xdr:from>
    <xdr:to>
      <xdr:col>4</xdr:col>
      <xdr:colOff>0</xdr:colOff>
      <xdr:row>1452</xdr:row>
      <xdr:rowOff>1588</xdr:rowOff>
    </xdr:to>
    <xdr:cxnSp macro="">
      <xdr:nvCxnSpPr>
        <xdr:cNvPr id="514" name="직선 화살표 연결선 513">
          <a:extLst>
            <a:ext uri="{FF2B5EF4-FFF2-40B4-BE49-F238E27FC236}">
              <a16:creationId xmlns:a16="http://schemas.microsoft.com/office/drawing/2014/main" id="{00000000-0008-0000-1500-000002020000}"/>
            </a:ext>
          </a:extLst>
        </xdr:cNvPr>
        <xdr:cNvCxnSpPr/>
      </xdr:nvCxnSpPr>
      <xdr:spPr>
        <a:xfrm>
          <a:off x="47625" y="81019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1554</xdr:row>
      <xdr:rowOff>0</xdr:rowOff>
    </xdr:from>
    <xdr:to>
      <xdr:col>4</xdr:col>
      <xdr:colOff>0</xdr:colOff>
      <xdr:row>1554</xdr:row>
      <xdr:rowOff>1588</xdr:rowOff>
    </xdr:to>
    <xdr:cxnSp macro="">
      <xdr:nvCxnSpPr>
        <xdr:cNvPr id="515" name="직선 화살표 연결선 514">
          <a:extLst>
            <a:ext uri="{FF2B5EF4-FFF2-40B4-BE49-F238E27FC236}">
              <a16:creationId xmlns:a16="http://schemas.microsoft.com/office/drawing/2014/main" id="{00000000-0008-0000-1500-000003020000}"/>
            </a:ext>
          </a:extLst>
        </xdr:cNvPr>
        <xdr:cNvCxnSpPr/>
      </xdr:nvCxnSpPr>
      <xdr:spPr>
        <a:xfrm>
          <a:off x="47625" y="9656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1556</xdr:row>
      <xdr:rowOff>0</xdr:rowOff>
    </xdr:from>
    <xdr:to>
      <xdr:col>4</xdr:col>
      <xdr:colOff>0</xdr:colOff>
      <xdr:row>1556</xdr:row>
      <xdr:rowOff>1588</xdr:rowOff>
    </xdr:to>
    <xdr:cxnSp macro="">
      <xdr:nvCxnSpPr>
        <xdr:cNvPr id="516" name="직선 화살표 연결선 515">
          <a:extLst>
            <a:ext uri="{FF2B5EF4-FFF2-40B4-BE49-F238E27FC236}">
              <a16:creationId xmlns:a16="http://schemas.microsoft.com/office/drawing/2014/main" id="{00000000-0008-0000-1500-000004020000}"/>
            </a:ext>
          </a:extLst>
        </xdr:cNvPr>
        <xdr:cNvCxnSpPr/>
      </xdr:nvCxnSpPr>
      <xdr:spPr>
        <a:xfrm>
          <a:off x="47625" y="9686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1561</xdr:row>
      <xdr:rowOff>0</xdr:rowOff>
    </xdr:from>
    <xdr:to>
      <xdr:col>4</xdr:col>
      <xdr:colOff>0</xdr:colOff>
      <xdr:row>1561</xdr:row>
      <xdr:rowOff>1588</xdr:rowOff>
    </xdr:to>
    <xdr:cxnSp macro="">
      <xdr:nvCxnSpPr>
        <xdr:cNvPr id="517" name="직선 화살표 연결선 516">
          <a:extLst>
            <a:ext uri="{FF2B5EF4-FFF2-40B4-BE49-F238E27FC236}">
              <a16:creationId xmlns:a16="http://schemas.microsoft.com/office/drawing/2014/main" id="{00000000-0008-0000-1500-000005020000}"/>
            </a:ext>
          </a:extLst>
        </xdr:cNvPr>
        <xdr:cNvCxnSpPr/>
      </xdr:nvCxnSpPr>
      <xdr:spPr>
        <a:xfrm>
          <a:off x="47625" y="9763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1563</xdr:row>
      <xdr:rowOff>0</xdr:rowOff>
    </xdr:from>
    <xdr:to>
      <xdr:col>4</xdr:col>
      <xdr:colOff>0</xdr:colOff>
      <xdr:row>1563</xdr:row>
      <xdr:rowOff>1588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00000000-0008-0000-1500-000006020000}"/>
            </a:ext>
          </a:extLst>
        </xdr:cNvPr>
        <xdr:cNvCxnSpPr/>
      </xdr:nvCxnSpPr>
      <xdr:spPr>
        <a:xfrm>
          <a:off x="47625" y="9793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1566</xdr:row>
      <xdr:rowOff>0</xdr:rowOff>
    </xdr:from>
    <xdr:to>
      <xdr:col>4</xdr:col>
      <xdr:colOff>0</xdr:colOff>
      <xdr:row>1566</xdr:row>
      <xdr:rowOff>1588</xdr:rowOff>
    </xdr:to>
    <xdr:cxnSp macro="">
      <xdr:nvCxnSpPr>
        <xdr:cNvPr id="519" name="직선 화살표 연결선 518">
          <a:extLst>
            <a:ext uri="{FF2B5EF4-FFF2-40B4-BE49-F238E27FC236}">
              <a16:creationId xmlns:a16="http://schemas.microsoft.com/office/drawing/2014/main" id="{00000000-0008-0000-1500-000007020000}"/>
            </a:ext>
          </a:extLst>
        </xdr:cNvPr>
        <xdr:cNvCxnSpPr/>
      </xdr:nvCxnSpPr>
      <xdr:spPr>
        <a:xfrm>
          <a:off x="47625" y="9839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1568</xdr:row>
      <xdr:rowOff>0</xdr:rowOff>
    </xdr:from>
    <xdr:to>
      <xdr:col>4</xdr:col>
      <xdr:colOff>0</xdr:colOff>
      <xdr:row>1568</xdr:row>
      <xdr:rowOff>1588</xdr:rowOff>
    </xdr:to>
    <xdr:cxnSp macro="">
      <xdr:nvCxnSpPr>
        <xdr:cNvPr id="520" name="직선 화살표 연결선 519">
          <a:extLst>
            <a:ext uri="{FF2B5EF4-FFF2-40B4-BE49-F238E27FC236}">
              <a16:creationId xmlns:a16="http://schemas.microsoft.com/office/drawing/2014/main" id="{00000000-0008-0000-1500-000008020000}"/>
            </a:ext>
          </a:extLst>
        </xdr:cNvPr>
        <xdr:cNvCxnSpPr/>
      </xdr:nvCxnSpPr>
      <xdr:spPr>
        <a:xfrm>
          <a:off x="47625" y="9869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1548</xdr:row>
      <xdr:rowOff>0</xdr:rowOff>
    </xdr:from>
    <xdr:to>
      <xdr:col>4</xdr:col>
      <xdr:colOff>0</xdr:colOff>
      <xdr:row>1548</xdr:row>
      <xdr:rowOff>1588</xdr:rowOff>
    </xdr:to>
    <xdr:cxnSp macro="">
      <xdr:nvCxnSpPr>
        <xdr:cNvPr id="521" name="직선 화살표 연결선 520">
          <a:extLst>
            <a:ext uri="{FF2B5EF4-FFF2-40B4-BE49-F238E27FC236}">
              <a16:creationId xmlns:a16="http://schemas.microsoft.com/office/drawing/2014/main" id="{00000000-0008-0000-1500-000009020000}"/>
            </a:ext>
          </a:extLst>
        </xdr:cNvPr>
        <xdr:cNvCxnSpPr/>
      </xdr:nvCxnSpPr>
      <xdr:spPr>
        <a:xfrm>
          <a:off x="47625" y="9565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1550</xdr:row>
      <xdr:rowOff>0</xdr:rowOff>
    </xdr:from>
    <xdr:to>
      <xdr:col>4</xdr:col>
      <xdr:colOff>0</xdr:colOff>
      <xdr:row>1550</xdr:row>
      <xdr:rowOff>1588</xdr:rowOff>
    </xdr:to>
    <xdr:cxnSp macro="">
      <xdr:nvCxnSpPr>
        <xdr:cNvPr id="522" name="직선 화살표 연결선 521">
          <a:extLst>
            <a:ext uri="{FF2B5EF4-FFF2-40B4-BE49-F238E27FC236}">
              <a16:creationId xmlns:a16="http://schemas.microsoft.com/office/drawing/2014/main" id="{00000000-0008-0000-1500-00000A020000}"/>
            </a:ext>
          </a:extLst>
        </xdr:cNvPr>
        <xdr:cNvCxnSpPr/>
      </xdr:nvCxnSpPr>
      <xdr:spPr>
        <a:xfrm>
          <a:off x="47625" y="9595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1752600</xdr:colOff>
      <xdr:row>1300</xdr:row>
      <xdr:rowOff>113937</xdr:rowOff>
    </xdr:from>
    <xdr:ext cx="2580712" cy="1581513"/>
    <xdr:pic>
      <xdr:nvPicPr>
        <xdr:cNvPr id="523" name="그림 522">
          <a:extLst>
            <a:ext uri="{FF2B5EF4-FFF2-40B4-BE49-F238E27FC236}">
              <a16:creationId xmlns:a16="http://schemas.microsoft.com/office/drawing/2014/main" id="{00000000-0008-0000-15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90925" y="57968787"/>
          <a:ext cx="2580712" cy="1581513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1403</xdr:row>
      <xdr:rowOff>0</xdr:rowOff>
    </xdr:from>
    <xdr:to>
      <xdr:col>4</xdr:col>
      <xdr:colOff>0</xdr:colOff>
      <xdr:row>1403</xdr:row>
      <xdr:rowOff>1588</xdr:rowOff>
    </xdr:to>
    <xdr:cxnSp macro="">
      <xdr:nvCxnSpPr>
        <xdr:cNvPr id="524" name="직선 화살표 연결선 523">
          <a:extLst>
            <a:ext uri="{FF2B5EF4-FFF2-40B4-BE49-F238E27FC236}">
              <a16:creationId xmlns:a16="http://schemas.microsoft.com/office/drawing/2014/main" id="{00000000-0008-0000-1500-00000C020000}"/>
            </a:ext>
          </a:extLst>
        </xdr:cNvPr>
        <xdr:cNvCxnSpPr/>
      </xdr:nvCxnSpPr>
      <xdr:spPr>
        <a:xfrm>
          <a:off x="47625" y="7355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1401</xdr:row>
      <xdr:rowOff>0</xdr:rowOff>
    </xdr:from>
    <xdr:to>
      <xdr:col>4</xdr:col>
      <xdr:colOff>0</xdr:colOff>
      <xdr:row>1401</xdr:row>
      <xdr:rowOff>1588</xdr:rowOff>
    </xdr:to>
    <xdr:cxnSp macro="">
      <xdr:nvCxnSpPr>
        <xdr:cNvPr id="525" name="직선 화살표 연결선 524">
          <a:extLst>
            <a:ext uri="{FF2B5EF4-FFF2-40B4-BE49-F238E27FC236}">
              <a16:creationId xmlns:a16="http://schemas.microsoft.com/office/drawing/2014/main" id="{00000000-0008-0000-1500-00000D020000}"/>
            </a:ext>
          </a:extLst>
        </xdr:cNvPr>
        <xdr:cNvCxnSpPr/>
      </xdr:nvCxnSpPr>
      <xdr:spPr>
        <a:xfrm>
          <a:off x="47625" y="7324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1406</xdr:row>
      <xdr:rowOff>0</xdr:rowOff>
    </xdr:from>
    <xdr:to>
      <xdr:col>4</xdr:col>
      <xdr:colOff>0</xdr:colOff>
      <xdr:row>1406</xdr:row>
      <xdr:rowOff>1588</xdr:rowOff>
    </xdr:to>
    <xdr:cxnSp macro="">
      <xdr:nvCxnSpPr>
        <xdr:cNvPr id="526" name="직선 화살표 연결선 525">
          <a:extLst>
            <a:ext uri="{FF2B5EF4-FFF2-40B4-BE49-F238E27FC236}">
              <a16:creationId xmlns:a16="http://schemas.microsoft.com/office/drawing/2014/main" id="{00000000-0008-0000-1500-00000E020000}"/>
            </a:ext>
          </a:extLst>
        </xdr:cNvPr>
        <xdr:cNvCxnSpPr/>
      </xdr:nvCxnSpPr>
      <xdr:spPr>
        <a:xfrm>
          <a:off x="47625" y="7400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1408</xdr:row>
      <xdr:rowOff>0</xdr:rowOff>
    </xdr:from>
    <xdr:to>
      <xdr:col>4</xdr:col>
      <xdr:colOff>0</xdr:colOff>
      <xdr:row>1408</xdr:row>
      <xdr:rowOff>1588</xdr:rowOff>
    </xdr:to>
    <xdr:cxnSp macro="">
      <xdr:nvCxnSpPr>
        <xdr:cNvPr id="527" name="직선 화살표 연결선 526">
          <a:extLst>
            <a:ext uri="{FF2B5EF4-FFF2-40B4-BE49-F238E27FC236}">
              <a16:creationId xmlns:a16="http://schemas.microsoft.com/office/drawing/2014/main" id="{00000000-0008-0000-1500-00000F020000}"/>
            </a:ext>
          </a:extLst>
        </xdr:cNvPr>
        <xdr:cNvCxnSpPr/>
      </xdr:nvCxnSpPr>
      <xdr:spPr>
        <a:xfrm>
          <a:off x="47625" y="7431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1580</xdr:row>
      <xdr:rowOff>9525</xdr:rowOff>
    </xdr:from>
    <xdr:to>
      <xdr:col>4</xdr:col>
      <xdr:colOff>0</xdr:colOff>
      <xdr:row>1580</xdr:row>
      <xdr:rowOff>11113</xdr:rowOff>
    </xdr:to>
    <xdr:cxnSp macro="">
      <xdr:nvCxnSpPr>
        <xdr:cNvPr id="528" name="직선 화살표 연결선 527">
          <a:extLst>
            <a:ext uri="{FF2B5EF4-FFF2-40B4-BE49-F238E27FC236}">
              <a16:creationId xmlns:a16="http://schemas.microsoft.com/office/drawing/2014/main" id="{00000000-0008-0000-1500-000010020000}"/>
            </a:ext>
          </a:extLst>
        </xdr:cNvPr>
        <xdr:cNvCxnSpPr/>
      </xdr:nvCxnSpPr>
      <xdr:spPr>
        <a:xfrm>
          <a:off x="47625" y="100536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1590</xdr:row>
      <xdr:rowOff>9525</xdr:rowOff>
    </xdr:from>
    <xdr:to>
      <xdr:col>4</xdr:col>
      <xdr:colOff>0</xdr:colOff>
      <xdr:row>1590</xdr:row>
      <xdr:rowOff>11113</xdr:rowOff>
    </xdr:to>
    <xdr:cxnSp macro="">
      <xdr:nvCxnSpPr>
        <xdr:cNvPr id="529" name="직선 화살표 연결선 528">
          <a:extLst>
            <a:ext uri="{FF2B5EF4-FFF2-40B4-BE49-F238E27FC236}">
              <a16:creationId xmlns:a16="http://schemas.microsoft.com/office/drawing/2014/main" id="{00000000-0008-0000-1500-000011020000}"/>
            </a:ext>
          </a:extLst>
        </xdr:cNvPr>
        <xdr:cNvCxnSpPr/>
      </xdr:nvCxnSpPr>
      <xdr:spPr>
        <a:xfrm>
          <a:off x="47625" y="1020603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1642</xdr:row>
      <xdr:rowOff>19050</xdr:rowOff>
    </xdr:from>
    <xdr:to>
      <xdr:col>4</xdr:col>
      <xdr:colOff>0</xdr:colOff>
      <xdr:row>1642</xdr:row>
      <xdr:rowOff>20638</xdr:rowOff>
    </xdr:to>
    <xdr:cxnSp macro="">
      <xdr:nvCxnSpPr>
        <xdr:cNvPr id="530" name="직선 화살표 연결선 529">
          <a:extLst>
            <a:ext uri="{FF2B5EF4-FFF2-40B4-BE49-F238E27FC236}">
              <a16:creationId xmlns:a16="http://schemas.microsoft.com/office/drawing/2014/main" id="{00000000-0008-0000-1500-000012020000}"/>
            </a:ext>
          </a:extLst>
        </xdr:cNvPr>
        <xdr:cNvCxnSpPr/>
      </xdr:nvCxnSpPr>
      <xdr:spPr>
        <a:xfrm>
          <a:off x="47625" y="10999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1640</xdr:row>
      <xdr:rowOff>19050</xdr:rowOff>
    </xdr:from>
    <xdr:to>
      <xdr:col>4</xdr:col>
      <xdr:colOff>0</xdr:colOff>
      <xdr:row>1640</xdr:row>
      <xdr:rowOff>20638</xdr:rowOff>
    </xdr:to>
    <xdr:cxnSp macro="">
      <xdr:nvCxnSpPr>
        <xdr:cNvPr id="531" name="직선 화살표 연결선 530">
          <a:extLst>
            <a:ext uri="{FF2B5EF4-FFF2-40B4-BE49-F238E27FC236}">
              <a16:creationId xmlns:a16="http://schemas.microsoft.com/office/drawing/2014/main" id="{00000000-0008-0000-1500-000013020000}"/>
            </a:ext>
          </a:extLst>
        </xdr:cNvPr>
        <xdr:cNvCxnSpPr/>
      </xdr:nvCxnSpPr>
      <xdr:spPr>
        <a:xfrm>
          <a:off x="47625" y="109689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1584</xdr:row>
      <xdr:rowOff>0</xdr:rowOff>
    </xdr:from>
    <xdr:to>
      <xdr:col>4</xdr:col>
      <xdr:colOff>0</xdr:colOff>
      <xdr:row>1584</xdr:row>
      <xdr:rowOff>1588</xdr:rowOff>
    </xdr:to>
    <xdr:cxnSp macro="">
      <xdr:nvCxnSpPr>
        <xdr:cNvPr id="533" name="직선 화살표 연결선 532">
          <a:extLst>
            <a:ext uri="{FF2B5EF4-FFF2-40B4-BE49-F238E27FC236}">
              <a16:creationId xmlns:a16="http://schemas.microsoft.com/office/drawing/2014/main" id="{00000000-0008-0000-1500-000015020000}"/>
            </a:ext>
          </a:extLst>
        </xdr:cNvPr>
        <xdr:cNvCxnSpPr/>
      </xdr:nvCxnSpPr>
      <xdr:spPr>
        <a:xfrm>
          <a:off x="47625" y="10113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1574</xdr:row>
      <xdr:rowOff>0</xdr:rowOff>
    </xdr:from>
    <xdr:to>
      <xdr:col>4</xdr:col>
      <xdr:colOff>0</xdr:colOff>
      <xdr:row>1574</xdr:row>
      <xdr:rowOff>1588</xdr:rowOff>
    </xdr:to>
    <xdr:cxnSp macro="">
      <xdr:nvCxnSpPr>
        <xdr:cNvPr id="538" name="직선 화살표 연결선 537">
          <a:extLst>
            <a:ext uri="{FF2B5EF4-FFF2-40B4-BE49-F238E27FC236}">
              <a16:creationId xmlns:a16="http://schemas.microsoft.com/office/drawing/2014/main" id="{00000000-0008-0000-1500-00001A020000}"/>
            </a:ext>
          </a:extLst>
        </xdr:cNvPr>
        <xdr:cNvCxnSpPr/>
      </xdr:nvCxnSpPr>
      <xdr:spPr>
        <a:xfrm>
          <a:off x="47625" y="9961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1508</xdr:row>
      <xdr:rowOff>0</xdr:rowOff>
    </xdr:from>
    <xdr:to>
      <xdr:col>4</xdr:col>
      <xdr:colOff>0</xdr:colOff>
      <xdr:row>1508</xdr:row>
      <xdr:rowOff>1588</xdr:rowOff>
    </xdr:to>
    <xdr:cxnSp macro="">
      <xdr:nvCxnSpPr>
        <xdr:cNvPr id="548" name="직선 화살표 연결선 547">
          <a:extLst>
            <a:ext uri="{FF2B5EF4-FFF2-40B4-BE49-F238E27FC236}">
              <a16:creationId xmlns:a16="http://schemas.microsoft.com/office/drawing/2014/main" id="{00000000-0008-0000-1500-000024020000}"/>
            </a:ext>
          </a:extLst>
        </xdr:cNvPr>
        <xdr:cNvCxnSpPr/>
      </xdr:nvCxnSpPr>
      <xdr:spPr>
        <a:xfrm>
          <a:off x="47625" y="8955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1511</xdr:row>
      <xdr:rowOff>0</xdr:rowOff>
    </xdr:from>
    <xdr:to>
      <xdr:col>4</xdr:col>
      <xdr:colOff>0</xdr:colOff>
      <xdr:row>1511</xdr:row>
      <xdr:rowOff>1588</xdr:rowOff>
    </xdr:to>
    <xdr:cxnSp macro="">
      <xdr:nvCxnSpPr>
        <xdr:cNvPr id="549" name="직선 화살표 연결선 548">
          <a:extLst>
            <a:ext uri="{FF2B5EF4-FFF2-40B4-BE49-F238E27FC236}">
              <a16:creationId xmlns:a16="http://schemas.microsoft.com/office/drawing/2014/main" id="{00000000-0008-0000-1500-000025020000}"/>
            </a:ext>
          </a:extLst>
        </xdr:cNvPr>
        <xdr:cNvCxnSpPr/>
      </xdr:nvCxnSpPr>
      <xdr:spPr>
        <a:xfrm>
          <a:off x="47625" y="9001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1517</xdr:row>
      <xdr:rowOff>0</xdr:rowOff>
    </xdr:from>
    <xdr:to>
      <xdr:col>4</xdr:col>
      <xdr:colOff>0</xdr:colOff>
      <xdr:row>1517</xdr:row>
      <xdr:rowOff>1588</xdr:rowOff>
    </xdr:to>
    <xdr:cxnSp macro="">
      <xdr:nvCxnSpPr>
        <xdr:cNvPr id="550" name="직선 화살표 연결선 549">
          <a:extLst>
            <a:ext uri="{FF2B5EF4-FFF2-40B4-BE49-F238E27FC236}">
              <a16:creationId xmlns:a16="http://schemas.microsoft.com/office/drawing/2014/main" id="{00000000-0008-0000-1500-000026020000}"/>
            </a:ext>
          </a:extLst>
        </xdr:cNvPr>
        <xdr:cNvCxnSpPr/>
      </xdr:nvCxnSpPr>
      <xdr:spPr>
        <a:xfrm>
          <a:off x="47625" y="9092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1520</xdr:row>
      <xdr:rowOff>0</xdr:rowOff>
    </xdr:from>
    <xdr:to>
      <xdr:col>4</xdr:col>
      <xdr:colOff>0</xdr:colOff>
      <xdr:row>1520</xdr:row>
      <xdr:rowOff>1588</xdr:rowOff>
    </xdr:to>
    <xdr:cxnSp macro="">
      <xdr:nvCxnSpPr>
        <xdr:cNvPr id="551" name="직선 화살표 연결선 550">
          <a:extLst>
            <a:ext uri="{FF2B5EF4-FFF2-40B4-BE49-F238E27FC236}">
              <a16:creationId xmlns:a16="http://schemas.microsoft.com/office/drawing/2014/main" id="{00000000-0008-0000-1500-000027020000}"/>
            </a:ext>
          </a:extLst>
        </xdr:cNvPr>
        <xdr:cNvCxnSpPr/>
      </xdr:nvCxnSpPr>
      <xdr:spPr>
        <a:xfrm>
          <a:off x="47625" y="91382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1514</xdr:row>
      <xdr:rowOff>0</xdr:rowOff>
    </xdr:from>
    <xdr:to>
      <xdr:col>4</xdr:col>
      <xdr:colOff>0</xdr:colOff>
      <xdr:row>1514</xdr:row>
      <xdr:rowOff>1588</xdr:rowOff>
    </xdr:to>
    <xdr:cxnSp macro="">
      <xdr:nvCxnSpPr>
        <xdr:cNvPr id="552" name="직선 화살표 연결선 551">
          <a:extLst>
            <a:ext uri="{FF2B5EF4-FFF2-40B4-BE49-F238E27FC236}">
              <a16:creationId xmlns:a16="http://schemas.microsoft.com/office/drawing/2014/main" id="{00000000-0008-0000-1500-000028020000}"/>
            </a:ext>
          </a:extLst>
        </xdr:cNvPr>
        <xdr:cNvCxnSpPr/>
      </xdr:nvCxnSpPr>
      <xdr:spPr>
        <a:xfrm>
          <a:off x="47625" y="9046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1505</xdr:row>
      <xdr:rowOff>0</xdr:rowOff>
    </xdr:from>
    <xdr:to>
      <xdr:col>4</xdr:col>
      <xdr:colOff>0</xdr:colOff>
      <xdr:row>1505</xdr:row>
      <xdr:rowOff>1588</xdr:rowOff>
    </xdr:to>
    <xdr:cxnSp macro="">
      <xdr:nvCxnSpPr>
        <xdr:cNvPr id="553" name="직선 화살표 연결선 552">
          <a:extLst>
            <a:ext uri="{FF2B5EF4-FFF2-40B4-BE49-F238E27FC236}">
              <a16:creationId xmlns:a16="http://schemas.microsoft.com/office/drawing/2014/main" id="{00000000-0008-0000-1500-000029020000}"/>
            </a:ext>
          </a:extLst>
        </xdr:cNvPr>
        <xdr:cNvCxnSpPr/>
      </xdr:nvCxnSpPr>
      <xdr:spPr>
        <a:xfrm>
          <a:off x="47625" y="8909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1494</xdr:row>
      <xdr:rowOff>0</xdr:rowOff>
    </xdr:from>
    <xdr:to>
      <xdr:col>4</xdr:col>
      <xdr:colOff>0</xdr:colOff>
      <xdr:row>1494</xdr:row>
      <xdr:rowOff>1588</xdr:rowOff>
    </xdr:to>
    <xdr:cxnSp macro="">
      <xdr:nvCxnSpPr>
        <xdr:cNvPr id="555" name="직선 화살표 연결선 554">
          <a:extLst>
            <a:ext uri="{FF2B5EF4-FFF2-40B4-BE49-F238E27FC236}">
              <a16:creationId xmlns:a16="http://schemas.microsoft.com/office/drawing/2014/main" id="{00000000-0008-0000-1500-00002B020000}"/>
            </a:ext>
          </a:extLst>
        </xdr:cNvPr>
        <xdr:cNvCxnSpPr/>
      </xdr:nvCxnSpPr>
      <xdr:spPr>
        <a:xfrm>
          <a:off x="47625" y="8742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1489</xdr:row>
      <xdr:rowOff>0</xdr:rowOff>
    </xdr:from>
    <xdr:to>
      <xdr:col>4</xdr:col>
      <xdr:colOff>0</xdr:colOff>
      <xdr:row>1489</xdr:row>
      <xdr:rowOff>1588</xdr:rowOff>
    </xdr:to>
    <xdr:cxnSp macro="">
      <xdr:nvCxnSpPr>
        <xdr:cNvPr id="562" name="직선 화살표 연결선 561">
          <a:extLst>
            <a:ext uri="{FF2B5EF4-FFF2-40B4-BE49-F238E27FC236}">
              <a16:creationId xmlns:a16="http://schemas.microsoft.com/office/drawing/2014/main" id="{00000000-0008-0000-1500-000032020000}"/>
            </a:ext>
          </a:extLst>
        </xdr:cNvPr>
        <xdr:cNvCxnSpPr/>
      </xdr:nvCxnSpPr>
      <xdr:spPr>
        <a:xfrm>
          <a:off x="47625" y="8665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1480</xdr:row>
      <xdr:rowOff>0</xdr:rowOff>
    </xdr:from>
    <xdr:to>
      <xdr:col>4</xdr:col>
      <xdr:colOff>0</xdr:colOff>
      <xdr:row>1480</xdr:row>
      <xdr:rowOff>1588</xdr:rowOff>
    </xdr:to>
    <xdr:cxnSp macro="">
      <xdr:nvCxnSpPr>
        <xdr:cNvPr id="564" name="직선 화살표 연결선 563">
          <a:extLst>
            <a:ext uri="{FF2B5EF4-FFF2-40B4-BE49-F238E27FC236}">
              <a16:creationId xmlns:a16="http://schemas.microsoft.com/office/drawing/2014/main" id="{00000000-0008-0000-1500-000034020000}"/>
            </a:ext>
          </a:extLst>
        </xdr:cNvPr>
        <xdr:cNvCxnSpPr/>
      </xdr:nvCxnSpPr>
      <xdr:spPr>
        <a:xfrm>
          <a:off x="47625" y="8528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1492</xdr:row>
      <xdr:rowOff>0</xdr:rowOff>
    </xdr:from>
    <xdr:to>
      <xdr:col>4</xdr:col>
      <xdr:colOff>0</xdr:colOff>
      <xdr:row>1492</xdr:row>
      <xdr:rowOff>1588</xdr:rowOff>
    </xdr:to>
    <xdr:cxnSp macro="">
      <xdr:nvCxnSpPr>
        <xdr:cNvPr id="565" name="직선 화살표 연결선 564">
          <a:extLst>
            <a:ext uri="{FF2B5EF4-FFF2-40B4-BE49-F238E27FC236}">
              <a16:creationId xmlns:a16="http://schemas.microsoft.com/office/drawing/2014/main" id="{00000000-0008-0000-1500-000035020000}"/>
            </a:ext>
          </a:extLst>
        </xdr:cNvPr>
        <xdr:cNvCxnSpPr/>
      </xdr:nvCxnSpPr>
      <xdr:spPr>
        <a:xfrm>
          <a:off x="47625" y="87115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1486</xdr:row>
      <xdr:rowOff>0</xdr:rowOff>
    </xdr:from>
    <xdr:to>
      <xdr:col>4</xdr:col>
      <xdr:colOff>0</xdr:colOff>
      <xdr:row>1486</xdr:row>
      <xdr:rowOff>1588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00000000-0008-0000-1500-000036020000}"/>
            </a:ext>
          </a:extLst>
        </xdr:cNvPr>
        <xdr:cNvCxnSpPr/>
      </xdr:nvCxnSpPr>
      <xdr:spPr>
        <a:xfrm>
          <a:off x="47625" y="8620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1483</xdr:row>
      <xdr:rowOff>0</xdr:rowOff>
    </xdr:from>
    <xdr:to>
      <xdr:col>4</xdr:col>
      <xdr:colOff>0</xdr:colOff>
      <xdr:row>1483</xdr:row>
      <xdr:rowOff>1588</xdr:rowOff>
    </xdr:to>
    <xdr:cxnSp macro="">
      <xdr:nvCxnSpPr>
        <xdr:cNvPr id="567" name="직선 화살표 연결선 566">
          <a:extLst>
            <a:ext uri="{FF2B5EF4-FFF2-40B4-BE49-F238E27FC236}">
              <a16:creationId xmlns:a16="http://schemas.microsoft.com/office/drawing/2014/main" id="{00000000-0008-0000-1500-000037020000}"/>
            </a:ext>
          </a:extLst>
        </xdr:cNvPr>
        <xdr:cNvCxnSpPr/>
      </xdr:nvCxnSpPr>
      <xdr:spPr>
        <a:xfrm>
          <a:off x="47625" y="8574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1471</xdr:row>
      <xdr:rowOff>0</xdr:rowOff>
    </xdr:from>
    <xdr:to>
      <xdr:col>4</xdr:col>
      <xdr:colOff>0</xdr:colOff>
      <xdr:row>1471</xdr:row>
      <xdr:rowOff>1588</xdr:rowOff>
    </xdr:to>
    <xdr:cxnSp macro="">
      <xdr:nvCxnSpPr>
        <xdr:cNvPr id="568" name="직선 화살표 연결선 567">
          <a:extLst>
            <a:ext uri="{FF2B5EF4-FFF2-40B4-BE49-F238E27FC236}">
              <a16:creationId xmlns:a16="http://schemas.microsoft.com/office/drawing/2014/main" id="{00000000-0008-0000-1500-000038020000}"/>
            </a:ext>
          </a:extLst>
        </xdr:cNvPr>
        <xdr:cNvCxnSpPr/>
      </xdr:nvCxnSpPr>
      <xdr:spPr>
        <a:xfrm>
          <a:off x="47625" y="8391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1465</xdr:row>
      <xdr:rowOff>0</xdr:rowOff>
    </xdr:from>
    <xdr:to>
      <xdr:col>4</xdr:col>
      <xdr:colOff>0</xdr:colOff>
      <xdr:row>1465</xdr:row>
      <xdr:rowOff>1588</xdr:rowOff>
    </xdr:to>
    <xdr:cxnSp macro="">
      <xdr:nvCxnSpPr>
        <xdr:cNvPr id="569" name="직선 화살표 연결선 568">
          <a:extLst>
            <a:ext uri="{FF2B5EF4-FFF2-40B4-BE49-F238E27FC236}">
              <a16:creationId xmlns:a16="http://schemas.microsoft.com/office/drawing/2014/main" id="{00000000-0008-0000-1500-000039020000}"/>
            </a:ext>
          </a:extLst>
        </xdr:cNvPr>
        <xdr:cNvCxnSpPr/>
      </xdr:nvCxnSpPr>
      <xdr:spPr>
        <a:xfrm>
          <a:off x="47625" y="830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1462</xdr:row>
      <xdr:rowOff>0</xdr:rowOff>
    </xdr:from>
    <xdr:to>
      <xdr:col>4</xdr:col>
      <xdr:colOff>0</xdr:colOff>
      <xdr:row>1462</xdr:row>
      <xdr:rowOff>1588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00000000-0008-0000-1500-00003A020000}"/>
            </a:ext>
          </a:extLst>
        </xdr:cNvPr>
        <xdr:cNvCxnSpPr/>
      </xdr:nvCxnSpPr>
      <xdr:spPr>
        <a:xfrm>
          <a:off x="47625" y="8254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1474</xdr:row>
      <xdr:rowOff>0</xdr:rowOff>
    </xdr:from>
    <xdr:to>
      <xdr:col>4</xdr:col>
      <xdr:colOff>0</xdr:colOff>
      <xdr:row>1474</xdr:row>
      <xdr:rowOff>1588</xdr:rowOff>
    </xdr:to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00000000-0008-0000-1500-00003B020000}"/>
            </a:ext>
          </a:extLst>
        </xdr:cNvPr>
        <xdr:cNvCxnSpPr/>
      </xdr:nvCxnSpPr>
      <xdr:spPr>
        <a:xfrm>
          <a:off x="47625" y="84372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1468</xdr:row>
      <xdr:rowOff>0</xdr:rowOff>
    </xdr:from>
    <xdr:to>
      <xdr:col>4</xdr:col>
      <xdr:colOff>0</xdr:colOff>
      <xdr:row>1468</xdr:row>
      <xdr:rowOff>1588</xdr:rowOff>
    </xdr:to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00000000-0008-0000-1500-00003C020000}"/>
            </a:ext>
          </a:extLst>
        </xdr:cNvPr>
        <xdr:cNvCxnSpPr/>
      </xdr:nvCxnSpPr>
      <xdr:spPr>
        <a:xfrm>
          <a:off x="47625" y="8345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1459</xdr:row>
      <xdr:rowOff>0</xdr:rowOff>
    </xdr:from>
    <xdr:to>
      <xdr:col>4</xdr:col>
      <xdr:colOff>0</xdr:colOff>
      <xdr:row>1459</xdr:row>
      <xdr:rowOff>1588</xdr:rowOff>
    </xdr:to>
    <xdr:cxnSp macro="">
      <xdr:nvCxnSpPr>
        <xdr:cNvPr id="573" name="직선 화살표 연결선 572">
          <a:extLst>
            <a:ext uri="{FF2B5EF4-FFF2-40B4-BE49-F238E27FC236}">
              <a16:creationId xmlns:a16="http://schemas.microsoft.com/office/drawing/2014/main" id="{00000000-0008-0000-1500-00003D020000}"/>
            </a:ext>
          </a:extLst>
        </xdr:cNvPr>
        <xdr:cNvCxnSpPr/>
      </xdr:nvCxnSpPr>
      <xdr:spPr>
        <a:xfrm>
          <a:off x="47625" y="82086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1420</xdr:row>
      <xdr:rowOff>19050</xdr:rowOff>
    </xdr:from>
    <xdr:to>
      <xdr:col>4</xdr:col>
      <xdr:colOff>0</xdr:colOff>
      <xdr:row>1420</xdr:row>
      <xdr:rowOff>20638</xdr:rowOff>
    </xdr:to>
    <xdr:cxnSp macro="">
      <xdr:nvCxnSpPr>
        <xdr:cNvPr id="574" name="직선 화살표 연결선 573">
          <a:extLst>
            <a:ext uri="{FF2B5EF4-FFF2-40B4-BE49-F238E27FC236}">
              <a16:creationId xmlns:a16="http://schemas.microsoft.com/office/drawing/2014/main" id="{00000000-0008-0000-1500-00003E020000}"/>
            </a:ext>
          </a:extLst>
        </xdr:cNvPr>
        <xdr:cNvCxnSpPr/>
      </xdr:nvCxnSpPr>
      <xdr:spPr>
        <a:xfrm>
          <a:off x="47625" y="76161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1417</xdr:row>
      <xdr:rowOff>19050</xdr:rowOff>
    </xdr:from>
    <xdr:to>
      <xdr:col>4</xdr:col>
      <xdr:colOff>0</xdr:colOff>
      <xdr:row>1417</xdr:row>
      <xdr:rowOff>20638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00000000-0008-0000-1500-00003F020000}"/>
            </a:ext>
          </a:extLst>
        </xdr:cNvPr>
        <xdr:cNvCxnSpPr/>
      </xdr:nvCxnSpPr>
      <xdr:spPr>
        <a:xfrm>
          <a:off x="47625" y="75704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1412</xdr:row>
      <xdr:rowOff>19050</xdr:rowOff>
    </xdr:from>
    <xdr:to>
      <xdr:col>4</xdr:col>
      <xdr:colOff>0</xdr:colOff>
      <xdr:row>1412</xdr:row>
      <xdr:rowOff>20638</xdr:rowOff>
    </xdr:to>
    <xdr:cxnSp macro="">
      <xdr:nvCxnSpPr>
        <xdr:cNvPr id="576" name="직선 화살표 연결선 575">
          <a:extLst>
            <a:ext uri="{FF2B5EF4-FFF2-40B4-BE49-F238E27FC236}">
              <a16:creationId xmlns:a16="http://schemas.microsoft.com/office/drawing/2014/main" id="{00000000-0008-0000-1500-000040020000}"/>
            </a:ext>
          </a:extLst>
        </xdr:cNvPr>
        <xdr:cNvCxnSpPr/>
      </xdr:nvCxnSpPr>
      <xdr:spPr>
        <a:xfrm>
          <a:off x="47625" y="74942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1390</xdr:row>
      <xdr:rowOff>0</xdr:rowOff>
    </xdr:from>
    <xdr:to>
      <xdr:col>4</xdr:col>
      <xdr:colOff>0</xdr:colOff>
      <xdr:row>1390</xdr:row>
      <xdr:rowOff>1588</xdr:rowOff>
    </xdr:to>
    <xdr:cxnSp macro="">
      <xdr:nvCxnSpPr>
        <xdr:cNvPr id="577" name="직선 화살표 연결선 576">
          <a:extLst>
            <a:ext uri="{FF2B5EF4-FFF2-40B4-BE49-F238E27FC236}">
              <a16:creationId xmlns:a16="http://schemas.microsoft.com/office/drawing/2014/main" id="{00000000-0008-0000-1500-000041020000}"/>
            </a:ext>
          </a:extLst>
        </xdr:cNvPr>
        <xdr:cNvCxnSpPr/>
      </xdr:nvCxnSpPr>
      <xdr:spPr>
        <a:xfrm>
          <a:off x="47625" y="7157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1385</xdr:row>
      <xdr:rowOff>0</xdr:rowOff>
    </xdr:from>
    <xdr:to>
      <xdr:col>4</xdr:col>
      <xdr:colOff>0</xdr:colOff>
      <xdr:row>1385</xdr:row>
      <xdr:rowOff>1588</xdr:rowOff>
    </xdr:to>
    <xdr:cxnSp macro="">
      <xdr:nvCxnSpPr>
        <xdr:cNvPr id="578" name="직선 화살표 연결선 577">
          <a:extLst>
            <a:ext uri="{FF2B5EF4-FFF2-40B4-BE49-F238E27FC236}">
              <a16:creationId xmlns:a16="http://schemas.microsoft.com/office/drawing/2014/main" id="{00000000-0008-0000-1500-000042020000}"/>
            </a:ext>
          </a:extLst>
        </xdr:cNvPr>
        <xdr:cNvCxnSpPr/>
      </xdr:nvCxnSpPr>
      <xdr:spPr>
        <a:xfrm>
          <a:off x="47625" y="70808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1376</xdr:row>
      <xdr:rowOff>0</xdr:rowOff>
    </xdr:from>
    <xdr:to>
      <xdr:col>4</xdr:col>
      <xdr:colOff>0</xdr:colOff>
      <xdr:row>1376</xdr:row>
      <xdr:rowOff>1588</xdr:rowOff>
    </xdr:to>
    <xdr:cxnSp macro="">
      <xdr:nvCxnSpPr>
        <xdr:cNvPr id="579" name="직선 화살표 연결선 578">
          <a:extLst>
            <a:ext uri="{FF2B5EF4-FFF2-40B4-BE49-F238E27FC236}">
              <a16:creationId xmlns:a16="http://schemas.microsoft.com/office/drawing/2014/main" id="{00000000-0008-0000-1500-000043020000}"/>
            </a:ext>
          </a:extLst>
        </xdr:cNvPr>
        <xdr:cNvCxnSpPr/>
      </xdr:nvCxnSpPr>
      <xdr:spPr>
        <a:xfrm>
          <a:off x="47625" y="69437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1379</xdr:row>
      <xdr:rowOff>0</xdr:rowOff>
    </xdr:from>
    <xdr:to>
      <xdr:col>4</xdr:col>
      <xdr:colOff>0</xdr:colOff>
      <xdr:row>1379</xdr:row>
      <xdr:rowOff>1588</xdr:rowOff>
    </xdr:to>
    <xdr:cxnSp macro="">
      <xdr:nvCxnSpPr>
        <xdr:cNvPr id="580" name="직선 화살표 연결선 579">
          <a:extLst>
            <a:ext uri="{FF2B5EF4-FFF2-40B4-BE49-F238E27FC236}">
              <a16:creationId xmlns:a16="http://schemas.microsoft.com/office/drawing/2014/main" id="{00000000-0008-0000-1500-000044020000}"/>
            </a:ext>
          </a:extLst>
        </xdr:cNvPr>
        <xdr:cNvCxnSpPr/>
      </xdr:nvCxnSpPr>
      <xdr:spPr>
        <a:xfrm>
          <a:off x="47625" y="69894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1382</xdr:row>
      <xdr:rowOff>0</xdr:rowOff>
    </xdr:from>
    <xdr:to>
      <xdr:col>4</xdr:col>
      <xdr:colOff>0</xdr:colOff>
      <xdr:row>1382</xdr:row>
      <xdr:rowOff>1588</xdr:rowOff>
    </xdr:to>
    <xdr:cxnSp macro="">
      <xdr:nvCxnSpPr>
        <xdr:cNvPr id="581" name="직선 화살표 연결선 580">
          <a:extLst>
            <a:ext uri="{FF2B5EF4-FFF2-40B4-BE49-F238E27FC236}">
              <a16:creationId xmlns:a16="http://schemas.microsoft.com/office/drawing/2014/main" id="{00000000-0008-0000-1500-000045020000}"/>
            </a:ext>
          </a:extLst>
        </xdr:cNvPr>
        <xdr:cNvCxnSpPr/>
      </xdr:nvCxnSpPr>
      <xdr:spPr>
        <a:xfrm>
          <a:off x="47625" y="7035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1388</xdr:row>
      <xdr:rowOff>0</xdr:rowOff>
    </xdr:from>
    <xdr:to>
      <xdr:col>4</xdr:col>
      <xdr:colOff>0</xdr:colOff>
      <xdr:row>1388</xdr:row>
      <xdr:rowOff>1588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00000000-0008-0000-1500-000046020000}"/>
            </a:ext>
          </a:extLst>
        </xdr:cNvPr>
        <xdr:cNvCxnSpPr/>
      </xdr:nvCxnSpPr>
      <xdr:spPr>
        <a:xfrm>
          <a:off x="47625" y="7126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1366</xdr:row>
      <xdr:rowOff>0</xdr:rowOff>
    </xdr:from>
    <xdr:to>
      <xdr:col>4</xdr:col>
      <xdr:colOff>0</xdr:colOff>
      <xdr:row>1366</xdr:row>
      <xdr:rowOff>1588</xdr:rowOff>
    </xdr:to>
    <xdr:cxnSp macro="">
      <xdr:nvCxnSpPr>
        <xdr:cNvPr id="583" name="직선 화살표 연결선 582">
          <a:extLst>
            <a:ext uri="{FF2B5EF4-FFF2-40B4-BE49-F238E27FC236}">
              <a16:creationId xmlns:a16="http://schemas.microsoft.com/office/drawing/2014/main" id="{00000000-0008-0000-1500-000047020000}"/>
            </a:ext>
          </a:extLst>
        </xdr:cNvPr>
        <xdr:cNvCxnSpPr/>
      </xdr:nvCxnSpPr>
      <xdr:spPr>
        <a:xfrm>
          <a:off x="47625" y="6791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1362</xdr:row>
      <xdr:rowOff>0</xdr:rowOff>
    </xdr:from>
    <xdr:to>
      <xdr:col>4</xdr:col>
      <xdr:colOff>0</xdr:colOff>
      <xdr:row>1362</xdr:row>
      <xdr:rowOff>1588</xdr:rowOff>
    </xdr:to>
    <xdr:cxnSp macro="">
      <xdr:nvCxnSpPr>
        <xdr:cNvPr id="584" name="직선 화살표 연결선 583">
          <a:extLst>
            <a:ext uri="{FF2B5EF4-FFF2-40B4-BE49-F238E27FC236}">
              <a16:creationId xmlns:a16="http://schemas.microsoft.com/office/drawing/2014/main" id="{00000000-0008-0000-1500-000048020000}"/>
            </a:ext>
          </a:extLst>
        </xdr:cNvPr>
        <xdr:cNvCxnSpPr/>
      </xdr:nvCxnSpPr>
      <xdr:spPr>
        <a:xfrm>
          <a:off x="47625" y="67303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1358</xdr:row>
      <xdr:rowOff>0</xdr:rowOff>
    </xdr:from>
    <xdr:to>
      <xdr:col>4</xdr:col>
      <xdr:colOff>0</xdr:colOff>
      <xdr:row>1358</xdr:row>
      <xdr:rowOff>1588</xdr:rowOff>
    </xdr:to>
    <xdr:cxnSp macro="">
      <xdr:nvCxnSpPr>
        <xdr:cNvPr id="585" name="직선 화살표 연결선 584">
          <a:extLst>
            <a:ext uri="{FF2B5EF4-FFF2-40B4-BE49-F238E27FC236}">
              <a16:creationId xmlns:a16="http://schemas.microsoft.com/office/drawing/2014/main" id="{00000000-0008-0000-1500-000049020000}"/>
            </a:ext>
          </a:extLst>
        </xdr:cNvPr>
        <xdr:cNvCxnSpPr/>
      </xdr:nvCxnSpPr>
      <xdr:spPr>
        <a:xfrm>
          <a:off x="47625" y="6669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1368</xdr:row>
      <xdr:rowOff>0</xdr:rowOff>
    </xdr:from>
    <xdr:to>
      <xdr:col>4</xdr:col>
      <xdr:colOff>0</xdr:colOff>
      <xdr:row>1368</xdr:row>
      <xdr:rowOff>1588</xdr:rowOff>
    </xdr:to>
    <xdr:cxnSp macro="">
      <xdr:nvCxnSpPr>
        <xdr:cNvPr id="586" name="직선 화살표 연결선 585">
          <a:extLst>
            <a:ext uri="{FF2B5EF4-FFF2-40B4-BE49-F238E27FC236}">
              <a16:creationId xmlns:a16="http://schemas.microsoft.com/office/drawing/2014/main" id="{00000000-0008-0000-1500-00004A020000}"/>
            </a:ext>
          </a:extLst>
        </xdr:cNvPr>
        <xdr:cNvCxnSpPr/>
      </xdr:nvCxnSpPr>
      <xdr:spPr>
        <a:xfrm>
          <a:off x="47625" y="6821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1364</xdr:row>
      <xdr:rowOff>0</xdr:rowOff>
    </xdr:from>
    <xdr:to>
      <xdr:col>4</xdr:col>
      <xdr:colOff>0</xdr:colOff>
      <xdr:row>1364</xdr:row>
      <xdr:rowOff>1588</xdr:rowOff>
    </xdr:to>
    <xdr:cxnSp macro="">
      <xdr:nvCxnSpPr>
        <xdr:cNvPr id="587" name="직선 화살표 연결선 586">
          <a:extLst>
            <a:ext uri="{FF2B5EF4-FFF2-40B4-BE49-F238E27FC236}">
              <a16:creationId xmlns:a16="http://schemas.microsoft.com/office/drawing/2014/main" id="{00000000-0008-0000-1500-00004B020000}"/>
            </a:ext>
          </a:extLst>
        </xdr:cNvPr>
        <xdr:cNvCxnSpPr/>
      </xdr:nvCxnSpPr>
      <xdr:spPr>
        <a:xfrm>
          <a:off x="47625" y="676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1356</xdr:row>
      <xdr:rowOff>0</xdr:rowOff>
    </xdr:from>
    <xdr:to>
      <xdr:col>4</xdr:col>
      <xdr:colOff>0</xdr:colOff>
      <xdr:row>1356</xdr:row>
      <xdr:rowOff>1588</xdr:rowOff>
    </xdr:to>
    <xdr:cxnSp macro="">
      <xdr:nvCxnSpPr>
        <xdr:cNvPr id="588" name="직선 화살표 연결선 587">
          <a:extLst>
            <a:ext uri="{FF2B5EF4-FFF2-40B4-BE49-F238E27FC236}">
              <a16:creationId xmlns:a16="http://schemas.microsoft.com/office/drawing/2014/main" id="{00000000-0008-0000-1500-00004C020000}"/>
            </a:ext>
          </a:extLst>
        </xdr:cNvPr>
        <xdr:cNvCxnSpPr/>
      </xdr:nvCxnSpPr>
      <xdr:spPr>
        <a:xfrm>
          <a:off x="47625" y="6638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1346</xdr:row>
      <xdr:rowOff>0</xdr:rowOff>
    </xdr:from>
    <xdr:to>
      <xdr:col>4</xdr:col>
      <xdr:colOff>0</xdr:colOff>
      <xdr:row>1346</xdr:row>
      <xdr:rowOff>1588</xdr:rowOff>
    </xdr:to>
    <xdr:cxnSp macro="">
      <xdr:nvCxnSpPr>
        <xdr:cNvPr id="589" name="직선 화살표 연결선 588">
          <a:extLst>
            <a:ext uri="{FF2B5EF4-FFF2-40B4-BE49-F238E27FC236}">
              <a16:creationId xmlns:a16="http://schemas.microsoft.com/office/drawing/2014/main" id="{00000000-0008-0000-1500-00004D020000}"/>
            </a:ext>
          </a:extLst>
        </xdr:cNvPr>
        <xdr:cNvCxnSpPr/>
      </xdr:nvCxnSpPr>
      <xdr:spPr>
        <a:xfrm>
          <a:off x="47625" y="6486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1348</xdr:row>
      <xdr:rowOff>0</xdr:rowOff>
    </xdr:from>
    <xdr:to>
      <xdr:col>4</xdr:col>
      <xdr:colOff>0</xdr:colOff>
      <xdr:row>1348</xdr:row>
      <xdr:rowOff>1588</xdr:rowOff>
    </xdr:to>
    <xdr:cxnSp macro="">
      <xdr:nvCxnSpPr>
        <xdr:cNvPr id="590" name="직선 화살표 연결선 589">
          <a:extLst>
            <a:ext uri="{FF2B5EF4-FFF2-40B4-BE49-F238E27FC236}">
              <a16:creationId xmlns:a16="http://schemas.microsoft.com/office/drawing/2014/main" id="{00000000-0008-0000-1500-00004E020000}"/>
            </a:ext>
          </a:extLst>
        </xdr:cNvPr>
        <xdr:cNvCxnSpPr/>
      </xdr:nvCxnSpPr>
      <xdr:spPr>
        <a:xfrm>
          <a:off x="47625" y="6517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1328</xdr:row>
      <xdr:rowOff>0</xdr:rowOff>
    </xdr:from>
    <xdr:to>
      <xdr:col>4</xdr:col>
      <xdr:colOff>0</xdr:colOff>
      <xdr:row>1328</xdr:row>
      <xdr:rowOff>1588</xdr:rowOff>
    </xdr:to>
    <xdr:cxnSp macro="">
      <xdr:nvCxnSpPr>
        <xdr:cNvPr id="591" name="직선 화살표 연결선 590">
          <a:extLst>
            <a:ext uri="{FF2B5EF4-FFF2-40B4-BE49-F238E27FC236}">
              <a16:creationId xmlns:a16="http://schemas.microsoft.com/office/drawing/2014/main" id="{00000000-0008-0000-1500-00004F020000}"/>
            </a:ext>
          </a:extLst>
        </xdr:cNvPr>
        <xdr:cNvCxnSpPr/>
      </xdr:nvCxnSpPr>
      <xdr:spPr>
        <a:xfrm>
          <a:off x="47625" y="62122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1315</xdr:row>
      <xdr:rowOff>0</xdr:rowOff>
    </xdr:from>
    <xdr:to>
      <xdr:col>4</xdr:col>
      <xdr:colOff>0</xdr:colOff>
      <xdr:row>1315</xdr:row>
      <xdr:rowOff>1588</xdr:rowOff>
    </xdr:to>
    <xdr:cxnSp macro="">
      <xdr:nvCxnSpPr>
        <xdr:cNvPr id="592" name="직선 화살표 연결선 591">
          <a:extLst>
            <a:ext uri="{FF2B5EF4-FFF2-40B4-BE49-F238E27FC236}">
              <a16:creationId xmlns:a16="http://schemas.microsoft.com/office/drawing/2014/main" id="{00000000-0008-0000-1500-000050020000}"/>
            </a:ext>
          </a:extLst>
        </xdr:cNvPr>
        <xdr:cNvCxnSpPr/>
      </xdr:nvCxnSpPr>
      <xdr:spPr>
        <a:xfrm>
          <a:off x="47625" y="6014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1318</xdr:row>
      <xdr:rowOff>0</xdr:rowOff>
    </xdr:from>
    <xdr:to>
      <xdr:col>4</xdr:col>
      <xdr:colOff>0</xdr:colOff>
      <xdr:row>1318</xdr:row>
      <xdr:rowOff>1588</xdr:rowOff>
    </xdr:to>
    <xdr:cxnSp macro="">
      <xdr:nvCxnSpPr>
        <xdr:cNvPr id="593" name="직선 화살표 연결선 592">
          <a:extLst>
            <a:ext uri="{FF2B5EF4-FFF2-40B4-BE49-F238E27FC236}">
              <a16:creationId xmlns:a16="http://schemas.microsoft.com/office/drawing/2014/main" id="{00000000-0008-0000-1500-000051020000}"/>
            </a:ext>
          </a:extLst>
        </xdr:cNvPr>
        <xdr:cNvCxnSpPr/>
      </xdr:nvCxnSpPr>
      <xdr:spPr>
        <a:xfrm>
          <a:off x="47625" y="6059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1331</xdr:row>
      <xdr:rowOff>0</xdr:rowOff>
    </xdr:from>
    <xdr:to>
      <xdr:col>4</xdr:col>
      <xdr:colOff>0</xdr:colOff>
      <xdr:row>1331</xdr:row>
      <xdr:rowOff>1588</xdr:rowOff>
    </xdr:to>
    <xdr:cxnSp macro="">
      <xdr:nvCxnSpPr>
        <xdr:cNvPr id="594" name="직선 화살표 연결선 593">
          <a:extLst>
            <a:ext uri="{FF2B5EF4-FFF2-40B4-BE49-F238E27FC236}">
              <a16:creationId xmlns:a16="http://schemas.microsoft.com/office/drawing/2014/main" id="{00000000-0008-0000-1500-000052020000}"/>
            </a:ext>
          </a:extLst>
        </xdr:cNvPr>
        <xdr:cNvCxnSpPr/>
      </xdr:nvCxnSpPr>
      <xdr:spPr>
        <a:xfrm>
          <a:off x="47625" y="6257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2038352</xdr:colOff>
      <xdr:row>1627</xdr:row>
      <xdr:rowOff>8295</xdr:rowOff>
    </xdr:from>
    <xdr:ext cx="2409143" cy="1243428"/>
    <xdr:pic>
      <xdr:nvPicPr>
        <xdr:cNvPr id="595" name="그림 594">
          <a:extLst>
            <a:ext uri="{FF2B5EF4-FFF2-40B4-BE49-F238E27FC236}">
              <a16:creationId xmlns:a16="http://schemas.microsoft.com/office/drawing/2014/main" id="{00000000-0008-0000-15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7" y="107697945"/>
          <a:ext cx="2409143" cy="1243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1661</xdr:row>
      <xdr:rowOff>0</xdr:rowOff>
    </xdr:from>
    <xdr:to>
      <xdr:col>4</xdr:col>
      <xdr:colOff>0</xdr:colOff>
      <xdr:row>1661</xdr:row>
      <xdr:rowOff>1588</xdr:rowOff>
    </xdr:to>
    <xdr:cxnSp macro="">
      <xdr:nvCxnSpPr>
        <xdr:cNvPr id="596" name="직선 화살표 연결선 595">
          <a:extLst>
            <a:ext uri="{FF2B5EF4-FFF2-40B4-BE49-F238E27FC236}">
              <a16:creationId xmlns:a16="http://schemas.microsoft.com/office/drawing/2014/main" id="{00000000-0008-0000-1500-000054020000}"/>
            </a:ext>
          </a:extLst>
        </xdr:cNvPr>
        <xdr:cNvCxnSpPr/>
      </xdr:nvCxnSpPr>
      <xdr:spPr>
        <a:xfrm>
          <a:off x="47625" y="11287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1663</xdr:row>
      <xdr:rowOff>0</xdr:rowOff>
    </xdr:from>
    <xdr:to>
      <xdr:col>4</xdr:col>
      <xdr:colOff>0</xdr:colOff>
      <xdr:row>1663</xdr:row>
      <xdr:rowOff>1588</xdr:rowOff>
    </xdr:to>
    <xdr:cxnSp macro="">
      <xdr:nvCxnSpPr>
        <xdr:cNvPr id="597" name="직선 화살표 연결선 596">
          <a:extLst>
            <a:ext uri="{FF2B5EF4-FFF2-40B4-BE49-F238E27FC236}">
              <a16:creationId xmlns:a16="http://schemas.microsoft.com/office/drawing/2014/main" id="{00000000-0008-0000-1500-000055020000}"/>
            </a:ext>
          </a:extLst>
        </xdr:cNvPr>
        <xdr:cNvCxnSpPr/>
      </xdr:nvCxnSpPr>
      <xdr:spPr>
        <a:xfrm>
          <a:off x="47625" y="11317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24849</xdr:colOff>
      <xdr:row>1420</xdr:row>
      <xdr:rowOff>140807</xdr:rowOff>
    </xdr:from>
    <xdr:ext cx="2451652" cy="719319"/>
    <xdr:pic>
      <xdr:nvPicPr>
        <xdr:cNvPr id="598" name="그림 597">
          <a:extLst>
            <a:ext uri="{FF2B5EF4-FFF2-40B4-BE49-F238E27FC236}">
              <a16:creationId xmlns:a16="http://schemas.microsoft.com/office/drawing/2014/main" id="{00000000-0008-0000-15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63174" y="76283657"/>
          <a:ext cx="2451652" cy="719319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1877</xdr:row>
      <xdr:rowOff>0</xdr:rowOff>
    </xdr:from>
    <xdr:to>
      <xdr:col>4</xdr:col>
      <xdr:colOff>0</xdr:colOff>
      <xdr:row>1877</xdr:row>
      <xdr:rowOff>1588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00000000-0008-0000-0C00-000019020000}"/>
            </a:ext>
          </a:extLst>
        </xdr:cNvPr>
        <xdr:cNvCxnSpPr/>
      </xdr:nvCxnSpPr>
      <xdr:spPr>
        <a:xfrm>
          <a:off x="47625" y="33127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1883</xdr:row>
      <xdr:rowOff>0</xdr:rowOff>
    </xdr:from>
    <xdr:to>
      <xdr:col>4</xdr:col>
      <xdr:colOff>0</xdr:colOff>
      <xdr:row>1883</xdr:row>
      <xdr:rowOff>1588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0000000-0008-0000-0C00-00001B020000}"/>
            </a:ext>
          </a:extLst>
        </xdr:cNvPr>
        <xdr:cNvCxnSpPr/>
      </xdr:nvCxnSpPr>
      <xdr:spPr>
        <a:xfrm>
          <a:off x="47625" y="34042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1862</xdr:row>
      <xdr:rowOff>9525</xdr:rowOff>
    </xdr:from>
    <xdr:to>
      <xdr:col>4</xdr:col>
      <xdr:colOff>0</xdr:colOff>
      <xdr:row>1862</xdr:row>
      <xdr:rowOff>11113</xdr:rowOff>
    </xdr:to>
    <xdr:cxnSp macro="">
      <xdr:nvCxnSpPr>
        <xdr:cNvPr id="601" name="직선 화살표 연결선 600">
          <a:extLst>
            <a:ext uri="{FF2B5EF4-FFF2-40B4-BE49-F238E27FC236}">
              <a16:creationId xmlns:a16="http://schemas.microsoft.com/office/drawing/2014/main" id="{00000000-0008-0000-0C00-00001E020000}"/>
            </a:ext>
          </a:extLst>
        </xdr:cNvPr>
        <xdr:cNvCxnSpPr/>
      </xdr:nvCxnSpPr>
      <xdr:spPr>
        <a:xfrm>
          <a:off x="47625" y="308514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1868</xdr:row>
      <xdr:rowOff>9525</xdr:rowOff>
    </xdr:from>
    <xdr:to>
      <xdr:col>4</xdr:col>
      <xdr:colOff>0</xdr:colOff>
      <xdr:row>1868</xdr:row>
      <xdr:rowOff>11113</xdr:rowOff>
    </xdr:to>
    <xdr:cxnSp macro="">
      <xdr:nvCxnSpPr>
        <xdr:cNvPr id="602" name="직선 화살표 연결선 601">
          <a:extLst>
            <a:ext uri="{FF2B5EF4-FFF2-40B4-BE49-F238E27FC236}">
              <a16:creationId xmlns:a16="http://schemas.microsoft.com/office/drawing/2014/main" id="{00000000-0008-0000-0C00-00001F020000}"/>
            </a:ext>
          </a:extLst>
        </xdr:cNvPr>
        <xdr:cNvCxnSpPr/>
      </xdr:nvCxnSpPr>
      <xdr:spPr>
        <a:xfrm>
          <a:off x="47625" y="317658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1685</xdr:row>
      <xdr:rowOff>9525</xdr:rowOff>
    </xdr:from>
    <xdr:to>
      <xdr:col>3</xdr:col>
      <xdr:colOff>571500</xdr:colOff>
      <xdr:row>1685</xdr:row>
      <xdr:rowOff>9525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00000000-0008-0000-0C00-0000D7000000}"/>
            </a:ext>
          </a:extLst>
        </xdr:cNvPr>
        <xdr:cNvCxnSpPr/>
      </xdr:nvCxnSpPr>
      <xdr:spPr>
        <a:xfrm>
          <a:off x="47625" y="380047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1687</xdr:row>
      <xdr:rowOff>9525</xdr:rowOff>
    </xdr:from>
    <xdr:to>
      <xdr:col>4</xdr:col>
      <xdr:colOff>0</xdr:colOff>
      <xdr:row>1687</xdr:row>
      <xdr:rowOff>9525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00000000-0008-0000-0C00-0000E7000000}"/>
            </a:ext>
          </a:extLst>
        </xdr:cNvPr>
        <xdr:cNvCxnSpPr/>
      </xdr:nvCxnSpPr>
      <xdr:spPr>
        <a:xfrm>
          <a:off x="57150" y="4105275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1754</xdr:row>
      <xdr:rowOff>0</xdr:rowOff>
    </xdr:from>
    <xdr:to>
      <xdr:col>4</xdr:col>
      <xdr:colOff>0</xdr:colOff>
      <xdr:row>1754</xdr:row>
      <xdr:rowOff>1588</xdr:rowOff>
    </xdr:to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00000000-0008-0000-0C00-000015010000}"/>
            </a:ext>
          </a:extLst>
        </xdr:cNvPr>
        <xdr:cNvCxnSpPr/>
      </xdr:nvCxnSpPr>
      <xdr:spPr>
        <a:xfrm>
          <a:off x="47625" y="14306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1760</xdr:row>
      <xdr:rowOff>0</xdr:rowOff>
    </xdr:from>
    <xdr:to>
      <xdr:col>4</xdr:col>
      <xdr:colOff>0</xdr:colOff>
      <xdr:row>1760</xdr:row>
      <xdr:rowOff>1588</xdr:rowOff>
    </xdr:to>
    <xdr:cxnSp macro="">
      <xdr:nvCxnSpPr>
        <xdr:cNvPr id="606" name="직선 화살표 연결선 605">
          <a:extLst>
            <a:ext uri="{FF2B5EF4-FFF2-40B4-BE49-F238E27FC236}">
              <a16:creationId xmlns:a16="http://schemas.microsoft.com/office/drawing/2014/main" id="{00000000-0008-0000-0C00-000016010000}"/>
            </a:ext>
          </a:extLst>
        </xdr:cNvPr>
        <xdr:cNvCxnSpPr/>
      </xdr:nvCxnSpPr>
      <xdr:spPr>
        <a:xfrm>
          <a:off x="47625" y="15220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1823</xdr:row>
      <xdr:rowOff>0</xdr:rowOff>
    </xdr:from>
    <xdr:to>
      <xdr:col>4</xdr:col>
      <xdr:colOff>0</xdr:colOff>
      <xdr:row>1823</xdr:row>
      <xdr:rowOff>1588</xdr:rowOff>
    </xdr:to>
    <xdr:cxnSp macro="">
      <xdr:nvCxnSpPr>
        <xdr:cNvPr id="607" name="직선 화살표 연결선 606">
          <a:extLst>
            <a:ext uri="{FF2B5EF4-FFF2-40B4-BE49-F238E27FC236}">
              <a16:creationId xmlns:a16="http://schemas.microsoft.com/office/drawing/2014/main" id="{00000000-0008-0000-0C00-00006D010000}"/>
            </a:ext>
          </a:extLst>
        </xdr:cNvPr>
        <xdr:cNvCxnSpPr/>
      </xdr:nvCxnSpPr>
      <xdr:spPr>
        <a:xfrm>
          <a:off x="47625" y="2489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1826</xdr:row>
      <xdr:rowOff>0</xdr:rowOff>
    </xdr:from>
    <xdr:to>
      <xdr:col>4</xdr:col>
      <xdr:colOff>0</xdr:colOff>
      <xdr:row>1826</xdr:row>
      <xdr:rowOff>1588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00000000-0008-0000-0C00-00006F010000}"/>
            </a:ext>
          </a:extLst>
        </xdr:cNvPr>
        <xdr:cNvCxnSpPr/>
      </xdr:nvCxnSpPr>
      <xdr:spPr>
        <a:xfrm>
          <a:off x="47625" y="25355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1832</xdr:row>
      <xdr:rowOff>0</xdr:rowOff>
    </xdr:from>
    <xdr:to>
      <xdr:col>4</xdr:col>
      <xdr:colOff>0</xdr:colOff>
      <xdr:row>1832</xdr:row>
      <xdr:rowOff>1588</xdr:rowOff>
    </xdr:to>
    <xdr:cxnSp macro="">
      <xdr:nvCxnSpPr>
        <xdr:cNvPr id="609" name="직선 화살표 연결선 608">
          <a:extLst>
            <a:ext uri="{FF2B5EF4-FFF2-40B4-BE49-F238E27FC236}">
              <a16:creationId xmlns:a16="http://schemas.microsoft.com/office/drawing/2014/main" id="{00000000-0008-0000-0C00-000070010000}"/>
            </a:ext>
          </a:extLst>
        </xdr:cNvPr>
        <xdr:cNvCxnSpPr/>
      </xdr:nvCxnSpPr>
      <xdr:spPr>
        <a:xfrm>
          <a:off x="47625" y="26269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1835</xdr:row>
      <xdr:rowOff>0</xdr:rowOff>
    </xdr:from>
    <xdr:to>
      <xdr:col>4</xdr:col>
      <xdr:colOff>0</xdr:colOff>
      <xdr:row>1835</xdr:row>
      <xdr:rowOff>1588</xdr:rowOff>
    </xdr:to>
    <xdr:cxnSp macro="">
      <xdr:nvCxnSpPr>
        <xdr:cNvPr id="610" name="직선 화살표 연결선 609">
          <a:extLst>
            <a:ext uri="{FF2B5EF4-FFF2-40B4-BE49-F238E27FC236}">
              <a16:creationId xmlns:a16="http://schemas.microsoft.com/office/drawing/2014/main" id="{00000000-0008-0000-0C00-000072010000}"/>
            </a:ext>
          </a:extLst>
        </xdr:cNvPr>
        <xdr:cNvCxnSpPr/>
      </xdr:nvCxnSpPr>
      <xdr:spPr>
        <a:xfrm>
          <a:off x="47625" y="26727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1829</xdr:row>
      <xdr:rowOff>0</xdr:rowOff>
    </xdr:from>
    <xdr:to>
      <xdr:col>4</xdr:col>
      <xdr:colOff>0</xdr:colOff>
      <xdr:row>1829</xdr:row>
      <xdr:rowOff>1588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00000000-0008-0000-0C00-000074010000}"/>
            </a:ext>
          </a:extLst>
        </xdr:cNvPr>
        <xdr:cNvCxnSpPr/>
      </xdr:nvCxnSpPr>
      <xdr:spPr>
        <a:xfrm>
          <a:off x="47625" y="25812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1820</xdr:row>
      <xdr:rowOff>0</xdr:rowOff>
    </xdr:from>
    <xdr:to>
      <xdr:col>4</xdr:col>
      <xdr:colOff>0</xdr:colOff>
      <xdr:row>1820</xdr:row>
      <xdr:rowOff>1588</xdr:rowOff>
    </xdr:to>
    <xdr:cxnSp macro="">
      <xdr:nvCxnSpPr>
        <xdr:cNvPr id="612" name="직선 화살표 연결선 611">
          <a:extLst>
            <a:ext uri="{FF2B5EF4-FFF2-40B4-BE49-F238E27FC236}">
              <a16:creationId xmlns:a16="http://schemas.microsoft.com/office/drawing/2014/main" id="{00000000-0008-0000-0C00-000076010000}"/>
            </a:ext>
          </a:extLst>
        </xdr:cNvPr>
        <xdr:cNvCxnSpPr/>
      </xdr:nvCxnSpPr>
      <xdr:spPr>
        <a:xfrm>
          <a:off x="47625" y="24441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1781</xdr:row>
      <xdr:rowOff>0</xdr:rowOff>
    </xdr:from>
    <xdr:to>
      <xdr:col>4</xdr:col>
      <xdr:colOff>0</xdr:colOff>
      <xdr:row>1781</xdr:row>
      <xdr:rowOff>1588</xdr:rowOff>
    </xdr:to>
    <xdr:cxnSp macro="">
      <xdr:nvCxnSpPr>
        <xdr:cNvPr id="613" name="직선 화살표 연결선 612">
          <a:extLst>
            <a:ext uri="{FF2B5EF4-FFF2-40B4-BE49-F238E27FC236}">
              <a16:creationId xmlns:a16="http://schemas.microsoft.com/office/drawing/2014/main" id="{00000000-0008-0000-0C00-0000A5010000}"/>
            </a:ext>
          </a:extLst>
        </xdr:cNvPr>
        <xdr:cNvCxnSpPr/>
      </xdr:nvCxnSpPr>
      <xdr:spPr>
        <a:xfrm>
          <a:off x="47625" y="18497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1784</xdr:row>
      <xdr:rowOff>0</xdr:rowOff>
    </xdr:from>
    <xdr:to>
      <xdr:col>4</xdr:col>
      <xdr:colOff>0</xdr:colOff>
      <xdr:row>1784</xdr:row>
      <xdr:rowOff>1588</xdr:rowOff>
    </xdr:to>
    <xdr:cxnSp macro="">
      <xdr:nvCxnSpPr>
        <xdr:cNvPr id="614" name="직선 화살표 연결선 613">
          <a:extLst>
            <a:ext uri="{FF2B5EF4-FFF2-40B4-BE49-F238E27FC236}">
              <a16:creationId xmlns:a16="http://schemas.microsoft.com/office/drawing/2014/main" id="{00000000-0008-0000-0C00-0000A6010000}"/>
            </a:ext>
          </a:extLst>
        </xdr:cNvPr>
        <xdr:cNvCxnSpPr/>
      </xdr:nvCxnSpPr>
      <xdr:spPr>
        <a:xfrm>
          <a:off x="47625" y="18954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1742</xdr:row>
      <xdr:rowOff>0</xdr:rowOff>
    </xdr:from>
    <xdr:to>
      <xdr:col>4</xdr:col>
      <xdr:colOff>0</xdr:colOff>
      <xdr:row>1742</xdr:row>
      <xdr:rowOff>1588</xdr:rowOff>
    </xdr:to>
    <xdr:cxnSp macro="">
      <xdr:nvCxnSpPr>
        <xdr:cNvPr id="615" name="직선 화살표 연결선 614">
          <a:extLst>
            <a:ext uri="{FF2B5EF4-FFF2-40B4-BE49-F238E27FC236}">
              <a16:creationId xmlns:a16="http://schemas.microsoft.com/office/drawing/2014/main" id="{00000000-0008-0000-0C00-0000B4010000}"/>
            </a:ext>
          </a:extLst>
        </xdr:cNvPr>
        <xdr:cNvCxnSpPr/>
      </xdr:nvCxnSpPr>
      <xdr:spPr>
        <a:xfrm>
          <a:off x="47625" y="12477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1744</xdr:row>
      <xdr:rowOff>0</xdr:rowOff>
    </xdr:from>
    <xdr:to>
      <xdr:col>4</xdr:col>
      <xdr:colOff>0</xdr:colOff>
      <xdr:row>1744</xdr:row>
      <xdr:rowOff>1588</xdr:rowOff>
    </xdr:to>
    <xdr:cxnSp macro="">
      <xdr:nvCxnSpPr>
        <xdr:cNvPr id="616" name="직선 화살표 연결선 615">
          <a:extLst>
            <a:ext uri="{FF2B5EF4-FFF2-40B4-BE49-F238E27FC236}">
              <a16:creationId xmlns:a16="http://schemas.microsoft.com/office/drawing/2014/main" id="{00000000-0008-0000-0C00-0000B5010000}"/>
            </a:ext>
          </a:extLst>
        </xdr:cNvPr>
        <xdr:cNvCxnSpPr/>
      </xdr:nvCxnSpPr>
      <xdr:spPr>
        <a:xfrm>
          <a:off x="47625" y="12782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1736</xdr:row>
      <xdr:rowOff>0</xdr:rowOff>
    </xdr:from>
    <xdr:to>
      <xdr:col>4</xdr:col>
      <xdr:colOff>0</xdr:colOff>
      <xdr:row>1736</xdr:row>
      <xdr:rowOff>1588</xdr:rowOff>
    </xdr:to>
    <xdr:cxnSp macro="">
      <xdr:nvCxnSpPr>
        <xdr:cNvPr id="617" name="직선 화살표 연결선 616">
          <a:extLst>
            <a:ext uri="{FF2B5EF4-FFF2-40B4-BE49-F238E27FC236}">
              <a16:creationId xmlns:a16="http://schemas.microsoft.com/office/drawing/2014/main" id="{00000000-0008-0000-0C00-0000B9010000}"/>
            </a:ext>
          </a:extLst>
        </xdr:cNvPr>
        <xdr:cNvCxnSpPr/>
      </xdr:nvCxnSpPr>
      <xdr:spPr>
        <a:xfrm>
          <a:off x="47625" y="11563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1730</xdr:row>
      <xdr:rowOff>0</xdr:rowOff>
    </xdr:from>
    <xdr:to>
      <xdr:col>4</xdr:col>
      <xdr:colOff>0</xdr:colOff>
      <xdr:row>1730</xdr:row>
      <xdr:rowOff>1588</xdr:rowOff>
    </xdr:to>
    <xdr:cxnSp macro="">
      <xdr:nvCxnSpPr>
        <xdr:cNvPr id="618" name="직선 화살표 연결선 617">
          <a:extLst>
            <a:ext uri="{FF2B5EF4-FFF2-40B4-BE49-F238E27FC236}">
              <a16:creationId xmlns:a16="http://schemas.microsoft.com/office/drawing/2014/main" id="{00000000-0008-0000-0C00-0000BA010000}"/>
            </a:ext>
          </a:extLst>
        </xdr:cNvPr>
        <xdr:cNvCxnSpPr/>
      </xdr:nvCxnSpPr>
      <xdr:spPr>
        <a:xfrm>
          <a:off x="47625" y="10648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1733</xdr:row>
      <xdr:rowOff>0</xdr:rowOff>
    </xdr:from>
    <xdr:to>
      <xdr:col>4</xdr:col>
      <xdr:colOff>0</xdr:colOff>
      <xdr:row>1733</xdr:row>
      <xdr:rowOff>1588</xdr:rowOff>
    </xdr:to>
    <xdr:cxnSp macro="">
      <xdr:nvCxnSpPr>
        <xdr:cNvPr id="619" name="직선 화살표 연결선 618">
          <a:extLst>
            <a:ext uri="{FF2B5EF4-FFF2-40B4-BE49-F238E27FC236}">
              <a16:creationId xmlns:a16="http://schemas.microsoft.com/office/drawing/2014/main" id="{00000000-0008-0000-0C00-0000BB010000}"/>
            </a:ext>
          </a:extLst>
        </xdr:cNvPr>
        <xdr:cNvCxnSpPr/>
      </xdr:nvCxnSpPr>
      <xdr:spPr>
        <a:xfrm>
          <a:off x="47625" y="11106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1716</xdr:row>
      <xdr:rowOff>0</xdr:rowOff>
    </xdr:from>
    <xdr:to>
      <xdr:col>4</xdr:col>
      <xdr:colOff>0</xdr:colOff>
      <xdr:row>1716</xdr:row>
      <xdr:rowOff>1588</xdr:rowOff>
    </xdr:to>
    <xdr:cxnSp macro="">
      <xdr:nvCxnSpPr>
        <xdr:cNvPr id="620" name="직선 화살표 연결선 619">
          <a:extLst>
            <a:ext uri="{FF2B5EF4-FFF2-40B4-BE49-F238E27FC236}">
              <a16:creationId xmlns:a16="http://schemas.microsoft.com/office/drawing/2014/main" id="{00000000-0008-0000-0C00-0000BC010000}"/>
            </a:ext>
          </a:extLst>
        </xdr:cNvPr>
        <xdr:cNvCxnSpPr/>
      </xdr:nvCxnSpPr>
      <xdr:spPr>
        <a:xfrm>
          <a:off x="47625" y="8515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1721</xdr:row>
      <xdr:rowOff>0</xdr:rowOff>
    </xdr:from>
    <xdr:to>
      <xdr:col>4</xdr:col>
      <xdr:colOff>0</xdr:colOff>
      <xdr:row>1721</xdr:row>
      <xdr:rowOff>1588</xdr:rowOff>
    </xdr:to>
    <xdr:cxnSp macro="">
      <xdr:nvCxnSpPr>
        <xdr:cNvPr id="621" name="직선 화살표 연결선 620">
          <a:extLst>
            <a:ext uri="{FF2B5EF4-FFF2-40B4-BE49-F238E27FC236}">
              <a16:creationId xmlns:a16="http://schemas.microsoft.com/office/drawing/2014/main" id="{00000000-0008-0000-0C00-0000BD010000}"/>
            </a:ext>
          </a:extLst>
        </xdr:cNvPr>
        <xdr:cNvCxnSpPr/>
      </xdr:nvCxnSpPr>
      <xdr:spPr>
        <a:xfrm>
          <a:off x="47625" y="9277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1713</xdr:row>
      <xdr:rowOff>0</xdr:rowOff>
    </xdr:from>
    <xdr:to>
      <xdr:col>4</xdr:col>
      <xdr:colOff>0</xdr:colOff>
      <xdr:row>1713</xdr:row>
      <xdr:rowOff>1588</xdr:rowOff>
    </xdr:to>
    <xdr:cxnSp macro="">
      <xdr:nvCxnSpPr>
        <xdr:cNvPr id="622" name="직선 화살표 연결선 621">
          <a:extLst>
            <a:ext uri="{FF2B5EF4-FFF2-40B4-BE49-F238E27FC236}">
              <a16:creationId xmlns:a16="http://schemas.microsoft.com/office/drawing/2014/main" id="{00000000-0008-0000-0C00-0000BE010000}"/>
            </a:ext>
          </a:extLst>
        </xdr:cNvPr>
        <xdr:cNvCxnSpPr/>
      </xdr:nvCxnSpPr>
      <xdr:spPr>
        <a:xfrm>
          <a:off x="47625" y="8058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1647825</xdr:colOff>
      <xdr:row>1685</xdr:row>
      <xdr:rowOff>42993</xdr:rowOff>
    </xdr:from>
    <xdr:to>
      <xdr:col>6</xdr:col>
      <xdr:colOff>472970</xdr:colOff>
      <xdr:row>1697</xdr:row>
      <xdr:rowOff>110427</xdr:rowOff>
    </xdr:to>
    <xdr:grpSp>
      <xdr:nvGrpSpPr>
        <xdr:cNvPr id="623" name="그룹 622">
          <a:extLst>
            <a:ext uri="{FF2B5EF4-FFF2-40B4-BE49-F238E27FC236}">
              <a16:creationId xmlns:a16="http://schemas.microsoft.com/office/drawing/2014/main" id="{00000000-0008-0000-0C00-0000E3000000}"/>
            </a:ext>
          </a:extLst>
        </xdr:cNvPr>
        <xdr:cNvGrpSpPr/>
      </xdr:nvGrpSpPr>
      <xdr:grpSpPr>
        <a:xfrm>
          <a:off x="3486150" y="257827593"/>
          <a:ext cx="2682770" cy="1896234"/>
          <a:chOff x="5967835" y="1164586"/>
          <a:chExt cx="2682770" cy="1896234"/>
        </a:xfrm>
      </xdr:grpSpPr>
      <xdr:grpSp>
        <xdr:nvGrpSpPr>
          <xdr:cNvPr id="624" name="그룹 623">
            <a:extLst>
              <a:ext uri="{FF2B5EF4-FFF2-40B4-BE49-F238E27FC236}">
                <a16:creationId xmlns:a16="http://schemas.microsoft.com/office/drawing/2014/main" id="{00000000-0008-0000-0C00-0000E6000000}"/>
              </a:ext>
            </a:extLst>
          </xdr:cNvPr>
          <xdr:cNvGrpSpPr/>
        </xdr:nvGrpSpPr>
        <xdr:grpSpPr>
          <a:xfrm rot="16200000">
            <a:off x="7613787" y="1859909"/>
            <a:ext cx="271316" cy="958332"/>
            <a:chOff x="7023589" y="1344589"/>
            <a:chExt cx="510737" cy="1804007"/>
          </a:xfrm>
        </xdr:grpSpPr>
        <xdr:sp macro="" textlink="">
          <xdr:nvSpPr>
            <xdr:cNvPr id="647" name="직사각형 646">
              <a:extLst>
                <a:ext uri="{FF2B5EF4-FFF2-40B4-BE49-F238E27FC236}">
                  <a16:creationId xmlns:a16="http://schemas.microsoft.com/office/drawing/2014/main" id="{00000000-0008-0000-0C00-000011010000}"/>
                </a:ext>
              </a:extLst>
            </xdr:cNvPr>
            <xdr:cNvSpPr/>
          </xdr:nvSpPr>
          <xdr:spPr>
            <a:xfrm>
              <a:off x="7024254" y="1344589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8" name="직사각형 647">
              <a:extLst>
                <a:ext uri="{FF2B5EF4-FFF2-40B4-BE49-F238E27FC236}">
                  <a16:creationId xmlns:a16="http://schemas.microsoft.com/office/drawing/2014/main" id="{00000000-0008-0000-0C00-000012010000}"/>
                </a:ext>
              </a:extLst>
            </xdr:cNvPr>
            <xdr:cNvSpPr/>
          </xdr:nvSpPr>
          <xdr:spPr>
            <a:xfrm>
              <a:off x="7024254" y="3073782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9" name="직사각형 648">
              <a:extLst>
                <a:ext uri="{FF2B5EF4-FFF2-40B4-BE49-F238E27FC236}">
                  <a16:creationId xmlns:a16="http://schemas.microsoft.com/office/drawing/2014/main" id="{00000000-0008-0000-0C00-000013010000}"/>
                </a:ext>
              </a:extLst>
            </xdr:cNvPr>
            <xdr:cNvSpPr/>
          </xdr:nvSpPr>
          <xdr:spPr>
            <a:xfrm>
              <a:off x="7109433" y="1488676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0" name="직사각형 649">
              <a:extLst>
                <a:ext uri="{FF2B5EF4-FFF2-40B4-BE49-F238E27FC236}">
                  <a16:creationId xmlns:a16="http://schemas.microsoft.com/office/drawing/2014/main" id="{00000000-0008-0000-0C00-000014010000}"/>
                </a:ext>
              </a:extLst>
            </xdr:cNvPr>
            <xdr:cNvSpPr/>
          </xdr:nvSpPr>
          <xdr:spPr>
            <a:xfrm>
              <a:off x="7103890" y="1641076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1" name="직사각형 650">
              <a:extLst>
                <a:ext uri="{FF2B5EF4-FFF2-40B4-BE49-F238E27FC236}">
                  <a16:creationId xmlns:a16="http://schemas.microsoft.com/office/drawing/2014/main" id="{00000000-0008-0000-0C00-000017010000}"/>
                </a:ext>
              </a:extLst>
            </xdr:cNvPr>
            <xdr:cNvSpPr/>
          </xdr:nvSpPr>
          <xdr:spPr>
            <a:xfrm>
              <a:off x="7103890" y="1790705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2" name="직사각형 651">
              <a:extLst>
                <a:ext uri="{FF2B5EF4-FFF2-40B4-BE49-F238E27FC236}">
                  <a16:creationId xmlns:a16="http://schemas.microsoft.com/office/drawing/2014/main" id="{00000000-0008-0000-0C00-000018010000}"/>
                </a:ext>
              </a:extLst>
            </xdr:cNvPr>
            <xdr:cNvSpPr/>
          </xdr:nvSpPr>
          <xdr:spPr>
            <a:xfrm>
              <a:off x="7106660" y="1943105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3" name="직사각형 652">
              <a:extLst>
                <a:ext uri="{FF2B5EF4-FFF2-40B4-BE49-F238E27FC236}">
                  <a16:creationId xmlns:a16="http://schemas.microsoft.com/office/drawing/2014/main" id="{00000000-0008-0000-0C00-000019010000}"/>
                </a:ext>
              </a:extLst>
            </xdr:cNvPr>
            <xdr:cNvSpPr/>
          </xdr:nvSpPr>
          <xdr:spPr>
            <a:xfrm>
              <a:off x="7112201" y="2089964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4" name="직사각형 653">
              <a:extLst>
                <a:ext uri="{FF2B5EF4-FFF2-40B4-BE49-F238E27FC236}">
                  <a16:creationId xmlns:a16="http://schemas.microsoft.com/office/drawing/2014/main" id="{00000000-0008-0000-0C00-00001A010000}"/>
                </a:ext>
              </a:extLst>
            </xdr:cNvPr>
            <xdr:cNvSpPr/>
          </xdr:nvSpPr>
          <xdr:spPr>
            <a:xfrm>
              <a:off x="7106658" y="2242364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5" name="직사각형 654">
              <a:extLst>
                <a:ext uri="{FF2B5EF4-FFF2-40B4-BE49-F238E27FC236}">
                  <a16:creationId xmlns:a16="http://schemas.microsoft.com/office/drawing/2014/main" id="{00000000-0008-0000-0C00-00001B010000}"/>
                </a:ext>
              </a:extLst>
            </xdr:cNvPr>
            <xdr:cNvSpPr/>
          </xdr:nvSpPr>
          <xdr:spPr>
            <a:xfrm>
              <a:off x="7106658" y="239199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6" name="직사각형 655">
              <a:extLst>
                <a:ext uri="{FF2B5EF4-FFF2-40B4-BE49-F238E27FC236}">
                  <a16:creationId xmlns:a16="http://schemas.microsoft.com/office/drawing/2014/main" id="{00000000-0008-0000-0C00-00001C010000}"/>
                </a:ext>
              </a:extLst>
            </xdr:cNvPr>
            <xdr:cNvSpPr/>
          </xdr:nvSpPr>
          <xdr:spPr>
            <a:xfrm>
              <a:off x="7109428" y="254439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7" name="직사각형 656">
              <a:extLst>
                <a:ext uri="{FF2B5EF4-FFF2-40B4-BE49-F238E27FC236}">
                  <a16:creationId xmlns:a16="http://schemas.microsoft.com/office/drawing/2014/main" id="{00000000-0008-0000-0C00-00001D010000}"/>
                </a:ext>
              </a:extLst>
            </xdr:cNvPr>
            <xdr:cNvSpPr/>
          </xdr:nvSpPr>
          <xdr:spPr>
            <a:xfrm>
              <a:off x="7101114" y="269402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8" name="직사각형 657">
              <a:extLst>
                <a:ext uri="{FF2B5EF4-FFF2-40B4-BE49-F238E27FC236}">
                  <a16:creationId xmlns:a16="http://schemas.microsoft.com/office/drawing/2014/main" id="{00000000-0008-0000-0C00-00001E010000}"/>
                </a:ext>
              </a:extLst>
            </xdr:cNvPr>
            <xdr:cNvSpPr/>
          </xdr:nvSpPr>
          <xdr:spPr>
            <a:xfrm>
              <a:off x="7101114" y="2843652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59" name="직사각형 658">
              <a:extLst>
                <a:ext uri="{FF2B5EF4-FFF2-40B4-BE49-F238E27FC236}">
                  <a16:creationId xmlns:a16="http://schemas.microsoft.com/office/drawing/2014/main" id="{00000000-0008-0000-0C00-00001F010000}"/>
                </a:ext>
              </a:extLst>
            </xdr:cNvPr>
            <xdr:cNvSpPr/>
          </xdr:nvSpPr>
          <xdr:spPr>
            <a:xfrm>
              <a:off x="7103884" y="2996052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60" name="직사각형 659">
              <a:extLst>
                <a:ext uri="{FF2B5EF4-FFF2-40B4-BE49-F238E27FC236}">
                  <a16:creationId xmlns:a16="http://schemas.microsoft.com/office/drawing/2014/main" id="{00000000-0008-0000-0C00-000020010000}"/>
                </a:ext>
              </a:extLst>
            </xdr:cNvPr>
            <xdr:cNvSpPr/>
          </xdr:nvSpPr>
          <xdr:spPr>
            <a:xfrm flipH="1">
              <a:off x="7023589" y="1344589"/>
              <a:ext cx="85845" cy="180400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625" name="직사각형 624">
            <a:extLst>
              <a:ext uri="{FF2B5EF4-FFF2-40B4-BE49-F238E27FC236}">
                <a16:creationId xmlns:a16="http://schemas.microsoft.com/office/drawing/2014/main" id="{00000000-0008-0000-0C00-0000E8000000}"/>
              </a:ext>
            </a:extLst>
          </xdr:cNvPr>
          <xdr:cNvSpPr/>
        </xdr:nvSpPr>
        <xdr:spPr>
          <a:xfrm rot="16200000" flipH="1">
            <a:off x="7767284" y="1849955"/>
            <a:ext cx="45719" cy="1294545"/>
          </a:xfrm>
          <a:prstGeom prst="rect">
            <a:avLst/>
          </a:prstGeom>
          <a:solidFill>
            <a:schemeClr val="tx2">
              <a:lumMod val="60000"/>
              <a:lumOff val="40000"/>
            </a:schemeClr>
          </a:solidFill>
          <a:ln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26" name="원호 625">
            <a:extLst>
              <a:ext uri="{FF2B5EF4-FFF2-40B4-BE49-F238E27FC236}">
                <a16:creationId xmlns:a16="http://schemas.microsoft.com/office/drawing/2014/main" id="{00000000-0008-0000-0C00-0000EA000000}"/>
              </a:ext>
            </a:extLst>
          </xdr:cNvPr>
          <xdr:cNvSpPr/>
        </xdr:nvSpPr>
        <xdr:spPr>
          <a:xfrm rot="16200000">
            <a:off x="8257984" y="2331138"/>
            <a:ext cx="331842" cy="331842"/>
          </a:xfrm>
          <a:prstGeom prst="arc">
            <a:avLst/>
          </a:prstGeom>
          <a:ln w="19050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27" name="직사각형 626">
            <a:extLst>
              <a:ext uri="{FF2B5EF4-FFF2-40B4-BE49-F238E27FC236}">
                <a16:creationId xmlns:a16="http://schemas.microsoft.com/office/drawing/2014/main" id="{00000000-0008-0000-0C00-0000EC000000}"/>
              </a:ext>
            </a:extLst>
          </xdr:cNvPr>
          <xdr:cNvSpPr/>
        </xdr:nvSpPr>
        <xdr:spPr>
          <a:xfrm rot="5107065">
            <a:off x="7866349" y="1732811"/>
            <a:ext cx="1294545" cy="273967"/>
          </a:xfrm>
          <a:prstGeom prst="rect">
            <a:avLst/>
          </a:prstGeom>
          <a:noFill/>
          <a:ln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28" name="TextBox 95">
            <a:extLst>
              <a:ext uri="{FF2B5EF4-FFF2-40B4-BE49-F238E27FC236}">
                <a16:creationId xmlns:a16="http://schemas.microsoft.com/office/drawing/2014/main" id="{00000000-0008-0000-0C00-0000ED000000}"/>
              </a:ext>
            </a:extLst>
          </xdr:cNvPr>
          <xdr:cNvSpPr txBox="1"/>
        </xdr:nvSpPr>
        <xdr:spPr>
          <a:xfrm>
            <a:off x="7262905" y="2502718"/>
            <a:ext cx="1241866" cy="55810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50" b="1">
                <a:latin typeface="+mn-ea"/>
              </a:rPr>
              <a:t>Load Input (LS01)</a:t>
            </a:r>
            <a:endParaRPr lang="ko-KR" altLang="en-US" sz="1050" b="1">
              <a:latin typeface="+mn-ea"/>
            </a:endParaRPr>
          </a:p>
        </xdr:txBody>
      </xdr:sp>
      <xdr:grpSp>
        <xdr:nvGrpSpPr>
          <xdr:cNvPr id="629" name="그룹 628">
            <a:extLst>
              <a:ext uri="{FF2B5EF4-FFF2-40B4-BE49-F238E27FC236}">
                <a16:creationId xmlns:a16="http://schemas.microsoft.com/office/drawing/2014/main" id="{00000000-0008-0000-0C00-0000EE000000}"/>
              </a:ext>
            </a:extLst>
          </xdr:cNvPr>
          <xdr:cNvGrpSpPr/>
        </xdr:nvGrpSpPr>
        <xdr:grpSpPr>
          <a:xfrm rot="16200000">
            <a:off x="6345267" y="1863069"/>
            <a:ext cx="271316" cy="958332"/>
            <a:chOff x="7023589" y="1344589"/>
            <a:chExt cx="510737" cy="1804007"/>
          </a:xfrm>
        </xdr:grpSpPr>
        <xdr:sp macro="" textlink="">
          <xdr:nvSpPr>
            <xdr:cNvPr id="633" name="직사각형 632">
              <a:extLst>
                <a:ext uri="{FF2B5EF4-FFF2-40B4-BE49-F238E27FC236}">
                  <a16:creationId xmlns:a16="http://schemas.microsoft.com/office/drawing/2014/main" id="{00000000-0008-0000-0C00-0000F5000000}"/>
                </a:ext>
              </a:extLst>
            </xdr:cNvPr>
            <xdr:cNvSpPr/>
          </xdr:nvSpPr>
          <xdr:spPr>
            <a:xfrm>
              <a:off x="7024254" y="1344589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34" name="직사각형 633">
              <a:extLst>
                <a:ext uri="{FF2B5EF4-FFF2-40B4-BE49-F238E27FC236}">
                  <a16:creationId xmlns:a16="http://schemas.microsoft.com/office/drawing/2014/main" id="{00000000-0008-0000-0C00-0000F6000000}"/>
                </a:ext>
              </a:extLst>
            </xdr:cNvPr>
            <xdr:cNvSpPr/>
          </xdr:nvSpPr>
          <xdr:spPr>
            <a:xfrm>
              <a:off x="7024254" y="3073782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35" name="직사각형 634">
              <a:extLst>
                <a:ext uri="{FF2B5EF4-FFF2-40B4-BE49-F238E27FC236}">
                  <a16:creationId xmlns:a16="http://schemas.microsoft.com/office/drawing/2014/main" id="{00000000-0008-0000-0C00-0000F7000000}"/>
                </a:ext>
              </a:extLst>
            </xdr:cNvPr>
            <xdr:cNvSpPr/>
          </xdr:nvSpPr>
          <xdr:spPr>
            <a:xfrm>
              <a:off x="7109433" y="1488676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36" name="직사각형 635">
              <a:extLst>
                <a:ext uri="{FF2B5EF4-FFF2-40B4-BE49-F238E27FC236}">
                  <a16:creationId xmlns:a16="http://schemas.microsoft.com/office/drawing/2014/main" id="{00000000-0008-0000-0C00-0000FB000000}"/>
                </a:ext>
              </a:extLst>
            </xdr:cNvPr>
            <xdr:cNvSpPr/>
          </xdr:nvSpPr>
          <xdr:spPr>
            <a:xfrm>
              <a:off x="7103890" y="1641076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37" name="직사각형 636">
              <a:extLst>
                <a:ext uri="{FF2B5EF4-FFF2-40B4-BE49-F238E27FC236}">
                  <a16:creationId xmlns:a16="http://schemas.microsoft.com/office/drawing/2014/main" id="{00000000-0008-0000-0C00-0000FC000000}"/>
                </a:ext>
              </a:extLst>
            </xdr:cNvPr>
            <xdr:cNvSpPr/>
          </xdr:nvSpPr>
          <xdr:spPr>
            <a:xfrm>
              <a:off x="7103890" y="1790705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38" name="직사각형 637">
              <a:extLst>
                <a:ext uri="{FF2B5EF4-FFF2-40B4-BE49-F238E27FC236}">
                  <a16:creationId xmlns:a16="http://schemas.microsoft.com/office/drawing/2014/main" id="{00000000-0008-0000-0C00-000001010000}"/>
                </a:ext>
              </a:extLst>
            </xdr:cNvPr>
            <xdr:cNvSpPr/>
          </xdr:nvSpPr>
          <xdr:spPr>
            <a:xfrm>
              <a:off x="7106660" y="1943105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39" name="직사각형 638">
              <a:extLst>
                <a:ext uri="{FF2B5EF4-FFF2-40B4-BE49-F238E27FC236}">
                  <a16:creationId xmlns:a16="http://schemas.microsoft.com/office/drawing/2014/main" id="{00000000-0008-0000-0C00-000004010000}"/>
                </a:ext>
              </a:extLst>
            </xdr:cNvPr>
            <xdr:cNvSpPr/>
          </xdr:nvSpPr>
          <xdr:spPr>
            <a:xfrm>
              <a:off x="7112201" y="2089964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0" name="직사각형 639">
              <a:extLst>
                <a:ext uri="{FF2B5EF4-FFF2-40B4-BE49-F238E27FC236}">
                  <a16:creationId xmlns:a16="http://schemas.microsoft.com/office/drawing/2014/main" id="{00000000-0008-0000-0C00-000006010000}"/>
                </a:ext>
              </a:extLst>
            </xdr:cNvPr>
            <xdr:cNvSpPr/>
          </xdr:nvSpPr>
          <xdr:spPr>
            <a:xfrm>
              <a:off x="7106658" y="2242364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1" name="직사각형 640">
              <a:extLst>
                <a:ext uri="{FF2B5EF4-FFF2-40B4-BE49-F238E27FC236}">
                  <a16:creationId xmlns:a16="http://schemas.microsoft.com/office/drawing/2014/main" id="{00000000-0008-0000-0C00-000007010000}"/>
                </a:ext>
              </a:extLst>
            </xdr:cNvPr>
            <xdr:cNvSpPr/>
          </xdr:nvSpPr>
          <xdr:spPr>
            <a:xfrm>
              <a:off x="7106658" y="239199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2" name="직사각형 641">
              <a:extLst>
                <a:ext uri="{FF2B5EF4-FFF2-40B4-BE49-F238E27FC236}">
                  <a16:creationId xmlns:a16="http://schemas.microsoft.com/office/drawing/2014/main" id="{00000000-0008-0000-0C00-000008010000}"/>
                </a:ext>
              </a:extLst>
            </xdr:cNvPr>
            <xdr:cNvSpPr/>
          </xdr:nvSpPr>
          <xdr:spPr>
            <a:xfrm>
              <a:off x="7109428" y="254439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3" name="직사각형 642">
              <a:extLst>
                <a:ext uri="{FF2B5EF4-FFF2-40B4-BE49-F238E27FC236}">
                  <a16:creationId xmlns:a16="http://schemas.microsoft.com/office/drawing/2014/main" id="{00000000-0008-0000-0C00-000009010000}"/>
                </a:ext>
              </a:extLst>
            </xdr:cNvPr>
            <xdr:cNvSpPr/>
          </xdr:nvSpPr>
          <xdr:spPr>
            <a:xfrm>
              <a:off x="7101114" y="269402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4" name="직사각형 643">
              <a:extLst>
                <a:ext uri="{FF2B5EF4-FFF2-40B4-BE49-F238E27FC236}">
                  <a16:creationId xmlns:a16="http://schemas.microsoft.com/office/drawing/2014/main" id="{00000000-0008-0000-0C00-00000A010000}"/>
                </a:ext>
              </a:extLst>
            </xdr:cNvPr>
            <xdr:cNvSpPr/>
          </xdr:nvSpPr>
          <xdr:spPr>
            <a:xfrm>
              <a:off x="7101114" y="2843652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5" name="직사각형 644">
              <a:extLst>
                <a:ext uri="{FF2B5EF4-FFF2-40B4-BE49-F238E27FC236}">
                  <a16:creationId xmlns:a16="http://schemas.microsoft.com/office/drawing/2014/main" id="{00000000-0008-0000-0C00-00000B010000}"/>
                </a:ext>
              </a:extLst>
            </xdr:cNvPr>
            <xdr:cNvSpPr/>
          </xdr:nvSpPr>
          <xdr:spPr>
            <a:xfrm>
              <a:off x="7103884" y="2996052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46" name="직사각형 645">
              <a:extLst>
                <a:ext uri="{FF2B5EF4-FFF2-40B4-BE49-F238E27FC236}">
                  <a16:creationId xmlns:a16="http://schemas.microsoft.com/office/drawing/2014/main" id="{00000000-0008-0000-0C00-00000C010000}"/>
                </a:ext>
              </a:extLst>
            </xdr:cNvPr>
            <xdr:cNvSpPr/>
          </xdr:nvSpPr>
          <xdr:spPr>
            <a:xfrm flipH="1">
              <a:off x="7023589" y="1344589"/>
              <a:ext cx="85845" cy="180400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630" name="줄무늬가 있는 오른쪽 화살표 629">
            <a:extLst>
              <a:ext uri="{FF2B5EF4-FFF2-40B4-BE49-F238E27FC236}">
                <a16:creationId xmlns:a16="http://schemas.microsoft.com/office/drawing/2014/main" id="{00000000-0008-0000-0C00-0000EF000000}"/>
              </a:ext>
            </a:extLst>
          </xdr:cNvPr>
          <xdr:cNvSpPr/>
        </xdr:nvSpPr>
        <xdr:spPr>
          <a:xfrm>
            <a:off x="6998528" y="2200458"/>
            <a:ext cx="312420" cy="251460"/>
          </a:xfrm>
          <a:prstGeom prst="stripedRightArrow">
            <a:avLst/>
          </a:prstGeom>
          <a:solidFill>
            <a:srgbClr val="0000FF"/>
          </a:solidFill>
          <a:ln w="28575">
            <a:noFill/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631" name="TextBox 207">
            <a:extLst>
              <a:ext uri="{FF2B5EF4-FFF2-40B4-BE49-F238E27FC236}">
                <a16:creationId xmlns:a16="http://schemas.microsoft.com/office/drawing/2014/main" id="{00000000-0008-0000-0C00-0000F2000000}"/>
              </a:ext>
            </a:extLst>
          </xdr:cNvPr>
          <xdr:cNvSpPr txBox="1"/>
        </xdr:nvSpPr>
        <xdr:spPr>
          <a:xfrm>
            <a:off x="5967835" y="2153580"/>
            <a:ext cx="251759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>
                <a:latin typeface="HY견고딕" panose="02030600000101010101" pitchFamily="18" charset="-127"/>
                <a:ea typeface="HY견고딕" panose="02030600000101010101" pitchFamily="18" charset="-127"/>
              </a:rPr>
              <a:t>Cassette</a:t>
            </a:r>
            <a:endParaRPr lang="ko-KR" altLang="en-US" sz="1400"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632" name="모서리가 둥근 직사각형 631">
            <a:extLst>
              <a:ext uri="{FF2B5EF4-FFF2-40B4-BE49-F238E27FC236}">
                <a16:creationId xmlns:a16="http://schemas.microsoft.com/office/drawing/2014/main" id="{00000000-0008-0000-0C00-0000F3000000}"/>
              </a:ext>
            </a:extLst>
          </xdr:cNvPr>
          <xdr:cNvSpPr/>
        </xdr:nvSpPr>
        <xdr:spPr>
          <a:xfrm>
            <a:off x="8520072" y="1164586"/>
            <a:ext cx="121834" cy="103377"/>
          </a:xfrm>
          <a:prstGeom prst="roundRect">
            <a:avLst/>
          </a:prstGeom>
          <a:solidFill>
            <a:srgbClr val="FF0000"/>
          </a:solidFill>
          <a:ln w="28575">
            <a:solidFill>
              <a:srgbClr val="FF0000"/>
            </a:solidFill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5</xdr:col>
      <xdr:colOff>1476373</xdr:colOff>
      <xdr:row>1752</xdr:row>
      <xdr:rowOff>123825</xdr:rowOff>
    </xdr:from>
    <xdr:to>
      <xdr:col>6</xdr:col>
      <xdr:colOff>267593</xdr:colOff>
      <xdr:row>1763</xdr:row>
      <xdr:rowOff>26810</xdr:rowOff>
    </xdr:to>
    <xdr:grpSp>
      <xdr:nvGrpSpPr>
        <xdr:cNvPr id="661" name="그룹 660">
          <a:extLst>
            <a:ext uri="{FF2B5EF4-FFF2-40B4-BE49-F238E27FC236}">
              <a16:creationId xmlns:a16="http://schemas.microsoft.com/office/drawing/2014/main" id="{00000000-0008-0000-0C00-000046010000}"/>
            </a:ext>
          </a:extLst>
        </xdr:cNvPr>
        <xdr:cNvGrpSpPr/>
      </xdr:nvGrpSpPr>
      <xdr:grpSpPr>
        <a:xfrm>
          <a:off x="3314698" y="268119225"/>
          <a:ext cx="2648845" cy="1579385"/>
          <a:chOff x="6060873" y="2623158"/>
          <a:chExt cx="2648845" cy="1579385"/>
        </a:xfrm>
      </xdr:grpSpPr>
      <xdr:grpSp>
        <xdr:nvGrpSpPr>
          <xdr:cNvPr id="662" name="그룹 661">
            <a:extLst>
              <a:ext uri="{FF2B5EF4-FFF2-40B4-BE49-F238E27FC236}">
                <a16:creationId xmlns:a16="http://schemas.microsoft.com/office/drawing/2014/main" id="{00000000-0008-0000-0C00-000047010000}"/>
              </a:ext>
            </a:extLst>
          </xdr:cNvPr>
          <xdr:cNvGrpSpPr/>
        </xdr:nvGrpSpPr>
        <xdr:grpSpPr>
          <a:xfrm rot="16200000">
            <a:off x="7676578" y="3264204"/>
            <a:ext cx="263962" cy="958332"/>
            <a:chOff x="7023589" y="1344589"/>
            <a:chExt cx="496891" cy="1804007"/>
          </a:xfrm>
          <a:noFill/>
        </xdr:grpSpPr>
        <xdr:sp macro="" textlink="">
          <xdr:nvSpPr>
            <xdr:cNvPr id="672" name="직사각형 671">
              <a:extLst>
                <a:ext uri="{FF2B5EF4-FFF2-40B4-BE49-F238E27FC236}">
                  <a16:creationId xmlns:a16="http://schemas.microsoft.com/office/drawing/2014/main" id="{00000000-0008-0000-0C00-000051010000}"/>
                </a:ext>
              </a:extLst>
            </xdr:cNvPr>
            <xdr:cNvSpPr/>
          </xdr:nvSpPr>
          <xdr:spPr>
            <a:xfrm>
              <a:off x="7024254" y="1344589"/>
              <a:ext cx="496226" cy="74814"/>
            </a:xfrm>
            <a:prstGeom prst="rect">
              <a:avLst/>
            </a:prstGeom>
            <a:grpFill/>
            <a:ln>
              <a:solidFill>
                <a:schemeClr val="tx1"/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73" name="직사각형 672">
              <a:extLst>
                <a:ext uri="{FF2B5EF4-FFF2-40B4-BE49-F238E27FC236}">
                  <a16:creationId xmlns:a16="http://schemas.microsoft.com/office/drawing/2014/main" id="{00000000-0008-0000-0C00-000052010000}"/>
                </a:ext>
              </a:extLst>
            </xdr:cNvPr>
            <xdr:cNvSpPr/>
          </xdr:nvSpPr>
          <xdr:spPr>
            <a:xfrm>
              <a:off x="7024254" y="3073782"/>
              <a:ext cx="496226" cy="74814"/>
            </a:xfrm>
            <a:prstGeom prst="rect">
              <a:avLst/>
            </a:prstGeom>
            <a:grpFill/>
            <a:ln>
              <a:solidFill>
                <a:schemeClr val="tx1"/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74" name="직사각형 673">
              <a:extLst>
                <a:ext uri="{FF2B5EF4-FFF2-40B4-BE49-F238E27FC236}">
                  <a16:creationId xmlns:a16="http://schemas.microsoft.com/office/drawing/2014/main" id="{00000000-0008-0000-0C00-000053010000}"/>
                </a:ext>
              </a:extLst>
            </xdr:cNvPr>
            <xdr:cNvSpPr/>
          </xdr:nvSpPr>
          <xdr:spPr>
            <a:xfrm flipH="1">
              <a:off x="7023589" y="1344589"/>
              <a:ext cx="85845" cy="1804007"/>
            </a:xfrm>
            <a:prstGeom prst="rect">
              <a:avLst/>
            </a:prstGeom>
            <a:grpFill/>
            <a:ln>
              <a:solidFill>
                <a:schemeClr val="tx1"/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663" name="직사각형 662">
            <a:extLst>
              <a:ext uri="{FF2B5EF4-FFF2-40B4-BE49-F238E27FC236}">
                <a16:creationId xmlns:a16="http://schemas.microsoft.com/office/drawing/2014/main" id="{00000000-0008-0000-0C00-000048010000}"/>
              </a:ext>
            </a:extLst>
          </xdr:cNvPr>
          <xdr:cNvSpPr/>
        </xdr:nvSpPr>
        <xdr:spPr>
          <a:xfrm rot="16200000" flipH="1">
            <a:off x="7826397" y="3250591"/>
            <a:ext cx="45719" cy="1294545"/>
          </a:xfrm>
          <a:prstGeom prst="rect">
            <a:avLst/>
          </a:prstGeom>
          <a:solidFill>
            <a:schemeClr val="tx2">
              <a:lumMod val="60000"/>
              <a:lumOff val="40000"/>
            </a:schemeClr>
          </a:solidFill>
          <a:ln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64" name="원호 663">
            <a:extLst>
              <a:ext uri="{FF2B5EF4-FFF2-40B4-BE49-F238E27FC236}">
                <a16:creationId xmlns:a16="http://schemas.microsoft.com/office/drawing/2014/main" id="{00000000-0008-0000-0C00-000049010000}"/>
              </a:ext>
            </a:extLst>
          </xdr:cNvPr>
          <xdr:cNvSpPr/>
        </xdr:nvSpPr>
        <xdr:spPr>
          <a:xfrm rot="16200000">
            <a:off x="8317097" y="3731774"/>
            <a:ext cx="331842" cy="331842"/>
          </a:xfrm>
          <a:prstGeom prst="arc">
            <a:avLst/>
          </a:prstGeom>
          <a:ln w="19050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65" name="직사각형 664">
            <a:extLst>
              <a:ext uri="{FF2B5EF4-FFF2-40B4-BE49-F238E27FC236}">
                <a16:creationId xmlns:a16="http://schemas.microsoft.com/office/drawing/2014/main" id="{00000000-0008-0000-0C00-00004A010000}"/>
              </a:ext>
            </a:extLst>
          </xdr:cNvPr>
          <xdr:cNvSpPr/>
        </xdr:nvSpPr>
        <xdr:spPr>
          <a:xfrm rot="5107065">
            <a:off x="7925462" y="3133447"/>
            <a:ext cx="1294545" cy="273967"/>
          </a:xfrm>
          <a:prstGeom prst="rect">
            <a:avLst/>
          </a:prstGeom>
          <a:noFill/>
          <a:ln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grpSp>
        <xdr:nvGrpSpPr>
          <xdr:cNvPr id="666" name="그룹 665">
            <a:extLst>
              <a:ext uri="{FF2B5EF4-FFF2-40B4-BE49-F238E27FC236}">
                <a16:creationId xmlns:a16="http://schemas.microsoft.com/office/drawing/2014/main" id="{00000000-0008-0000-0C00-00004B010000}"/>
              </a:ext>
            </a:extLst>
          </xdr:cNvPr>
          <xdr:cNvGrpSpPr/>
        </xdr:nvGrpSpPr>
        <xdr:grpSpPr>
          <a:xfrm rot="16200000">
            <a:off x="6408058" y="3267364"/>
            <a:ext cx="263962" cy="958332"/>
            <a:chOff x="7023589" y="1344589"/>
            <a:chExt cx="496891" cy="1804007"/>
          </a:xfrm>
        </xdr:grpSpPr>
        <xdr:sp macro="" textlink="">
          <xdr:nvSpPr>
            <xdr:cNvPr id="669" name="직사각형 668">
              <a:extLst>
                <a:ext uri="{FF2B5EF4-FFF2-40B4-BE49-F238E27FC236}">
                  <a16:creationId xmlns:a16="http://schemas.microsoft.com/office/drawing/2014/main" id="{00000000-0008-0000-0C00-00004E010000}"/>
                </a:ext>
              </a:extLst>
            </xdr:cNvPr>
            <xdr:cNvSpPr/>
          </xdr:nvSpPr>
          <xdr:spPr>
            <a:xfrm>
              <a:off x="7024254" y="1344589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70" name="직사각형 669">
              <a:extLst>
                <a:ext uri="{FF2B5EF4-FFF2-40B4-BE49-F238E27FC236}">
                  <a16:creationId xmlns:a16="http://schemas.microsoft.com/office/drawing/2014/main" id="{00000000-0008-0000-0C00-00004F010000}"/>
                </a:ext>
              </a:extLst>
            </xdr:cNvPr>
            <xdr:cNvSpPr/>
          </xdr:nvSpPr>
          <xdr:spPr>
            <a:xfrm>
              <a:off x="7024254" y="3073782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71" name="직사각형 670">
              <a:extLst>
                <a:ext uri="{FF2B5EF4-FFF2-40B4-BE49-F238E27FC236}">
                  <a16:creationId xmlns:a16="http://schemas.microsoft.com/office/drawing/2014/main" id="{00000000-0008-0000-0C00-000050010000}"/>
                </a:ext>
              </a:extLst>
            </xdr:cNvPr>
            <xdr:cNvSpPr/>
          </xdr:nvSpPr>
          <xdr:spPr>
            <a:xfrm flipH="1">
              <a:off x="7023589" y="1344589"/>
              <a:ext cx="85845" cy="180400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667" name="줄무늬가 있는 오른쪽 화살표 666">
            <a:extLst>
              <a:ext uri="{FF2B5EF4-FFF2-40B4-BE49-F238E27FC236}">
                <a16:creationId xmlns:a16="http://schemas.microsoft.com/office/drawing/2014/main" id="{00000000-0008-0000-0C00-00004C010000}"/>
              </a:ext>
            </a:extLst>
          </xdr:cNvPr>
          <xdr:cNvSpPr/>
        </xdr:nvSpPr>
        <xdr:spPr>
          <a:xfrm rot="10800000">
            <a:off x="6993038" y="3604038"/>
            <a:ext cx="312420" cy="251460"/>
          </a:xfrm>
          <a:prstGeom prst="stripedRightArrow">
            <a:avLst/>
          </a:prstGeom>
          <a:solidFill>
            <a:schemeClr val="accent6">
              <a:lumMod val="50000"/>
            </a:schemeClr>
          </a:solidFill>
          <a:ln w="28575">
            <a:noFill/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668" name="TextBox 206">
            <a:extLst>
              <a:ext uri="{FF2B5EF4-FFF2-40B4-BE49-F238E27FC236}">
                <a16:creationId xmlns:a16="http://schemas.microsoft.com/office/drawing/2014/main" id="{00000000-0008-0000-0C00-00004D010000}"/>
              </a:ext>
            </a:extLst>
          </xdr:cNvPr>
          <xdr:cNvSpPr txBox="1"/>
        </xdr:nvSpPr>
        <xdr:spPr>
          <a:xfrm>
            <a:off x="7211509" y="3877326"/>
            <a:ext cx="1482090" cy="3252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50" b="1">
                <a:latin typeface="+mn-ea"/>
              </a:rPr>
              <a:t>Load Output (LO01)</a:t>
            </a:r>
            <a:endParaRPr lang="ko-KR" altLang="en-US" sz="1050" b="1">
              <a:latin typeface="+mn-ea"/>
            </a:endParaRPr>
          </a:p>
        </xdr:txBody>
      </xdr:sp>
    </xdr:grpSp>
    <xdr:clientData/>
  </xdr:twoCellAnchor>
  <xdr:twoCellAnchor>
    <xdr:from>
      <xdr:col>5</xdr:col>
      <xdr:colOff>2381250</xdr:colOff>
      <xdr:row>1735</xdr:row>
      <xdr:rowOff>19050</xdr:rowOff>
    </xdr:from>
    <xdr:to>
      <xdr:col>6</xdr:col>
      <xdr:colOff>436618</xdr:colOff>
      <xdr:row>1745</xdr:row>
      <xdr:rowOff>126724</xdr:rowOff>
    </xdr:to>
    <xdr:grpSp>
      <xdr:nvGrpSpPr>
        <xdr:cNvPr id="675" name="그룹 674">
          <a:extLst>
            <a:ext uri="{FF2B5EF4-FFF2-40B4-BE49-F238E27FC236}">
              <a16:creationId xmlns:a16="http://schemas.microsoft.com/office/drawing/2014/main" id="{00000000-0008-0000-0C00-000054010000}"/>
            </a:ext>
          </a:extLst>
        </xdr:cNvPr>
        <xdr:cNvGrpSpPr/>
      </xdr:nvGrpSpPr>
      <xdr:grpSpPr>
        <a:xfrm>
          <a:off x="4219575" y="265423650"/>
          <a:ext cx="1912993" cy="1631674"/>
          <a:chOff x="9086850" y="2567947"/>
          <a:chExt cx="1912993" cy="1631674"/>
        </a:xfrm>
      </xdr:grpSpPr>
      <xdr:sp macro="" textlink="">
        <xdr:nvSpPr>
          <xdr:cNvPr id="676" name="직사각형 675">
            <a:extLst>
              <a:ext uri="{FF2B5EF4-FFF2-40B4-BE49-F238E27FC236}">
                <a16:creationId xmlns:a16="http://schemas.microsoft.com/office/drawing/2014/main" id="{00000000-0008-0000-0C00-000055010000}"/>
              </a:ext>
            </a:extLst>
          </xdr:cNvPr>
          <xdr:cNvSpPr/>
        </xdr:nvSpPr>
        <xdr:spPr>
          <a:xfrm rot="16200000" flipH="1">
            <a:off x="9711263" y="3250591"/>
            <a:ext cx="45719" cy="1294545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77" name="직사각형 676">
            <a:extLst>
              <a:ext uri="{FF2B5EF4-FFF2-40B4-BE49-F238E27FC236}">
                <a16:creationId xmlns:a16="http://schemas.microsoft.com/office/drawing/2014/main" id="{00000000-0008-0000-0C00-000056010000}"/>
              </a:ext>
            </a:extLst>
          </xdr:cNvPr>
          <xdr:cNvSpPr/>
        </xdr:nvSpPr>
        <xdr:spPr>
          <a:xfrm rot="21290189">
            <a:off x="10299477" y="2716125"/>
            <a:ext cx="263608" cy="39743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78" name="직사각형 677">
            <a:extLst>
              <a:ext uri="{FF2B5EF4-FFF2-40B4-BE49-F238E27FC236}">
                <a16:creationId xmlns:a16="http://schemas.microsoft.com/office/drawing/2014/main" id="{00000000-0008-0000-0C00-000058010000}"/>
              </a:ext>
            </a:extLst>
          </xdr:cNvPr>
          <xdr:cNvSpPr/>
        </xdr:nvSpPr>
        <xdr:spPr>
          <a:xfrm rot="21290189">
            <a:off x="10382148" y="3630990"/>
            <a:ext cx="263608" cy="39743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79" name="직사각형 678">
            <a:extLst>
              <a:ext uri="{FF2B5EF4-FFF2-40B4-BE49-F238E27FC236}">
                <a16:creationId xmlns:a16="http://schemas.microsoft.com/office/drawing/2014/main" id="{00000000-0008-0000-0C00-000059010000}"/>
              </a:ext>
            </a:extLst>
          </xdr:cNvPr>
          <xdr:cNvSpPr/>
        </xdr:nvSpPr>
        <xdr:spPr>
          <a:xfrm rot="21290189" flipH="1">
            <a:off x="10340903" y="2724103"/>
            <a:ext cx="45603" cy="958336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80" name="직사각형 679">
            <a:extLst>
              <a:ext uri="{FF2B5EF4-FFF2-40B4-BE49-F238E27FC236}">
                <a16:creationId xmlns:a16="http://schemas.microsoft.com/office/drawing/2014/main" id="{00000000-0008-0000-0C00-00005A010000}"/>
              </a:ext>
            </a:extLst>
          </xdr:cNvPr>
          <xdr:cNvSpPr/>
        </xdr:nvSpPr>
        <xdr:spPr>
          <a:xfrm rot="21290189" flipH="1">
            <a:off x="10299382" y="2600606"/>
            <a:ext cx="45719" cy="1294545"/>
          </a:xfrm>
          <a:prstGeom prst="rect">
            <a:avLst/>
          </a:prstGeom>
          <a:solidFill>
            <a:schemeClr val="tx2">
              <a:lumMod val="60000"/>
              <a:lumOff val="40000"/>
            </a:schemeClr>
          </a:solidFill>
          <a:ln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81" name="원호 680">
            <a:extLst>
              <a:ext uri="{FF2B5EF4-FFF2-40B4-BE49-F238E27FC236}">
                <a16:creationId xmlns:a16="http://schemas.microsoft.com/office/drawing/2014/main" id="{00000000-0008-0000-0C00-00005B010000}"/>
              </a:ext>
            </a:extLst>
          </xdr:cNvPr>
          <xdr:cNvSpPr/>
        </xdr:nvSpPr>
        <xdr:spPr>
          <a:xfrm rot="16200000">
            <a:off x="10201559" y="3713089"/>
            <a:ext cx="331842" cy="331842"/>
          </a:xfrm>
          <a:prstGeom prst="arc">
            <a:avLst/>
          </a:prstGeom>
          <a:ln w="19050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82" name="직사각형 681">
            <a:extLst>
              <a:ext uri="{FF2B5EF4-FFF2-40B4-BE49-F238E27FC236}">
                <a16:creationId xmlns:a16="http://schemas.microsoft.com/office/drawing/2014/main" id="{00000000-0008-0000-0C00-00005D010000}"/>
              </a:ext>
            </a:extLst>
          </xdr:cNvPr>
          <xdr:cNvSpPr/>
        </xdr:nvSpPr>
        <xdr:spPr>
          <a:xfrm rot="5107065">
            <a:off x="9809924" y="3114762"/>
            <a:ext cx="1294545" cy="273967"/>
          </a:xfrm>
          <a:prstGeom prst="rect">
            <a:avLst/>
          </a:prstGeom>
          <a:noFill/>
          <a:ln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83" name="TextBox 170">
            <a:extLst>
              <a:ext uri="{FF2B5EF4-FFF2-40B4-BE49-F238E27FC236}">
                <a16:creationId xmlns:a16="http://schemas.microsoft.com/office/drawing/2014/main" id="{00000000-0008-0000-0C00-00005E010000}"/>
              </a:ext>
            </a:extLst>
          </xdr:cNvPr>
          <xdr:cNvSpPr txBox="1"/>
        </xdr:nvSpPr>
        <xdr:spPr>
          <a:xfrm>
            <a:off x="9677041" y="3874404"/>
            <a:ext cx="1322802" cy="3252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50" b="1">
                <a:latin typeface="+mn-ea"/>
              </a:rPr>
              <a:t>Load Heap (LH01)</a:t>
            </a:r>
            <a:endParaRPr lang="ko-KR" altLang="en-US" sz="1050" b="1">
              <a:latin typeface="+mn-ea"/>
            </a:endParaRPr>
          </a:p>
        </xdr:txBody>
      </xdr:sp>
      <xdr:sp macro="" textlink="">
        <xdr:nvSpPr>
          <xdr:cNvPr id="684" name="모서리가 둥근 직사각형 683">
            <a:extLst>
              <a:ext uri="{FF2B5EF4-FFF2-40B4-BE49-F238E27FC236}">
                <a16:creationId xmlns:a16="http://schemas.microsoft.com/office/drawing/2014/main" id="{00000000-0008-0000-0C00-00005F010000}"/>
              </a:ext>
            </a:extLst>
          </xdr:cNvPr>
          <xdr:cNvSpPr/>
        </xdr:nvSpPr>
        <xdr:spPr>
          <a:xfrm>
            <a:off x="10463986" y="2567947"/>
            <a:ext cx="121834" cy="103377"/>
          </a:xfrm>
          <a:prstGeom prst="roundRect">
            <a:avLst/>
          </a:prstGeom>
          <a:solidFill>
            <a:srgbClr val="FF0000"/>
          </a:solidFill>
          <a:ln w="28575">
            <a:solidFill>
              <a:srgbClr val="FF0000"/>
            </a:solidFill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5</xdr:col>
      <xdr:colOff>1409700</xdr:colOff>
      <xdr:row>1782</xdr:row>
      <xdr:rowOff>44584</xdr:rowOff>
    </xdr:from>
    <xdr:to>
      <xdr:col>6</xdr:col>
      <xdr:colOff>270161</xdr:colOff>
      <xdr:row>1793</xdr:row>
      <xdr:rowOff>0</xdr:rowOff>
    </xdr:to>
    <xdr:grpSp>
      <xdr:nvGrpSpPr>
        <xdr:cNvPr id="685" name="그룹 684">
          <a:extLst>
            <a:ext uri="{FF2B5EF4-FFF2-40B4-BE49-F238E27FC236}">
              <a16:creationId xmlns:a16="http://schemas.microsoft.com/office/drawing/2014/main" id="{00000000-0008-0000-0C00-000077010000}"/>
            </a:ext>
          </a:extLst>
        </xdr:cNvPr>
        <xdr:cNvGrpSpPr/>
      </xdr:nvGrpSpPr>
      <xdr:grpSpPr>
        <a:xfrm>
          <a:off x="3248025" y="272688184"/>
          <a:ext cx="2718086" cy="1631816"/>
          <a:chOff x="5932519" y="1164586"/>
          <a:chExt cx="2718086" cy="1680808"/>
        </a:xfrm>
      </xdr:grpSpPr>
      <xdr:sp macro="" textlink="">
        <xdr:nvSpPr>
          <xdr:cNvPr id="686" name="직사각형 685">
            <a:extLst>
              <a:ext uri="{FF2B5EF4-FFF2-40B4-BE49-F238E27FC236}">
                <a16:creationId xmlns:a16="http://schemas.microsoft.com/office/drawing/2014/main" id="{00000000-0008-0000-0C00-00008D010000}"/>
              </a:ext>
            </a:extLst>
          </xdr:cNvPr>
          <xdr:cNvSpPr/>
        </xdr:nvSpPr>
        <xdr:spPr>
          <a:xfrm rot="16200000" flipH="1">
            <a:off x="7767284" y="1849955"/>
            <a:ext cx="45719" cy="1294545"/>
          </a:xfrm>
          <a:prstGeom prst="rect">
            <a:avLst/>
          </a:prstGeom>
          <a:solidFill>
            <a:schemeClr val="tx2">
              <a:lumMod val="60000"/>
              <a:lumOff val="40000"/>
            </a:schemeClr>
          </a:solidFill>
          <a:ln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87" name="직사각형 686">
            <a:extLst>
              <a:ext uri="{FF2B5EF4-FFF2-40B4-BE49-F238E27FC236}">
                <a16:creationId xmlns:a16="http://schemas.microsoft.com/office/drawing/2014/main" id="{00000000-0008-0000-0C00-000091010000}"/>
              </a:ext>
            </a:extLst>
          </xdr:cNvPr>
          <xdr:cNvSpPr/>
        </xdr:nvSpPr>
        <xdr:spPr>
          <a:xfrm rot="5107065">
            <a:off x="7866349" y="1732811"/>
            <a:ext cx="1294545" cy="273967"/>
          </a:xfrm>
          <a:prstGeom prst="rect">
            <a:avLst/>
          </a:prstGeom>
          <a:noFill/>
          <a:ln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88" name="줄무늬가 있는 오른쪽 화살표 687">
            <a:extLst>
              <a:ext uri="{FF2B5EF4-FFF2-40B4-BE49-F238E27FC236}">
                <a16:creationId xmlns:a16="http://schemas.microsoft.com/office/drawing/2014/main" id="{00000000-0008-0000-0C00-00009C010000}"/>
              </a:ext>
            </a:extLst>
          </xdr:cNvPr>
          <xdr:cNvSpPr/>
        </xdr:nvSpPr>
        <xdr:spPr>
          <a:xfrm>
            <a:off x="6998528" y="2200458"/>
            <a:ext cx="312420" cy="251460"/>
          </a:xfrm>
          <a:prstGeom prst="stripedRightArrow">
            <a:avLst/>
          </a:prstGeom>
          <a:solidFill>
            <a:srgbClr val="0000FF"/>
          </a:solidFill>
          <a:ln w="28575">
            <a:noFill/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grpSp>
        <xdr:nvGrpSpPr>
          <xdr:cNvPr id="689" name="그룹 688">
            <a:extLst>
              <a:ext uri="{FF2B5EF4-FFF2-40B4-BE49-F238E27FC236}">
                <a16:creationId xmlns:a16="http://schemas.microsoft.com/office/drawing/2014/main" id="{00000000-0008-0000-0C00-0000A8010000}"/>
              </a:ext>
            </a:extLst>
          </xdr:cNvPr>
          <xdr:cNvGrpSpPr/>
        </xdr:nvGrpSpPr>
        <xdr:grpSpPr>
          <a:xfrm rot="16200000">
            <a:off x="6313074" y="1861370"/>
            <a:ext cx="263962" cy="958332"/>
            <a:chOff x="7023589" y="1344589"/>
            <a:chExt cx="496891" cy="1804007"/>
          </a:xfrm>
          <a:noFill/>
        </xdr:grpSpPr>
        <xdr:sp macro="" textlink="">
          <xdr:nvSpPr>
            <xdr:cNvPr id="697" name="직사각형 696">
              <a:extLst>
                <a:ext uri="{FF2B5EF4-FFF2-40B4-BE49-F238E27FC236}">
                  <a16:creationId xmlns:a16="http://schemas.microsoft.com/office/drawing/2014/main" id="{00000000-0008-0000-0C00-0000B0010000}"/>
                </a:ext>
              </a:extLst>
            </xdr:cNvPr>
            <xdr:cNvSpPr/>
          </xdr:nvSpPr>
          <xdr:spPr>
            <a:xfrm>
              <a:off x="7024254" y="1344589"/>
              <a:ext cx="496226" cy="74814"/>
            </a:xfrm>
            <a:prstGeom prst="rect">
              <a:avLst/>
            </a:prstGeom>
            <a:grpFill/>
            <a:ln>
              <a:solidFill>
                <a:schemeClr val="tx1"/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98" name="직사각형 697">
              <a:extLst>
                <a:ext uri="{FF2B5EF4-FFF2-40B4-BE49-F238E27FC236}">
                  <a16:creationId xmlns:a16="http://schemas.microsoft.com/office/drawing/2014/main" id="{00000000-0008-0000-0C00-0000B1010000}"/>
                </a:ext>
              </a:extLst>
            </xdr:cNvPr>
            <xdr:cNvSpPr/>
          </xdr:nvSpPr>
          <xdr:spPr>
            <a:xfrm>
              <a:off x="7024254" y="3073782"/>
              <a:ext cx="496226" cy="74814"/>
            </a:xfrm>
            <a:prstGeom prst="rect">
              <a:avLst/>
            </a:prstGeom>
            <a:grpFill/>
            <a:ln>
              <a:solidFill>
                <a:schemeClr val="tx1"/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99" name="직사각형 698">
              <a:extLst>
                <a:ext uri="{FF2B5EF4-FFF2-40B4-BE49-F238E27FC236}">
                  <a16:creationId xmlns:a16="http://schemas.microsoft.com/office/drawing/2014/main" id="{00000000-0008-0000-0C00-0000B2010000}"/>
                </a:ext>
              </a:extLst>
            </xdr:cNvPr>
            <xdr:cNvSpPr/>
          </xdr:nvSpPr>
          <xdr:spPr>
            <a:xfrm flipH="1">
              <a:off x="7023589" y="1344589"/>
              <a:ext cx="85845" cy="1804007"/>
            </a:xfrm>
            <a:prstGeom prst="rect">
              <a:avLst/>
            </a:prstGeom>
            <a:grpFill/>
            <a:ln>
              <a:solidFill>
                <a:schemeClr val="tx1"/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grpSp>
        <xdr:nvGrpSpPr>
          <xdr:cNvPr id="690" name="그룹 689">
            <a:extLst>
              <a:ext uri="{FF2B5EF4-FFF2-40B4-BE49-F238E27FC236}">
                <a16:creationId xmlns:a16="http://schemas.microsoft.com/office/drawing/2014/main" id="{00000000-0008-0000-0C00-0000A9010000}"/>
              </a:ext>
            </a:extLst>
          </xdr:cNvPr>
          <xdr:cNvGrpSpPr/>
        </xdr:nvGrpSpPr>
        <xdr:grpSpPr>
          <a:xfrm rot="16200000">
            <a:off x="7635800" y="1866743"/>
            <a:ext cx="263962" cy="958332"/>
            <a:chOff x="7023589" y="1344589"/>
            <a:chExt cx="496891" cy="1804007"/>
          </a:xfrm>
        </xdr:grpSpPr>
        <xdr:sp macro="" textlink="">
          <xdr:nvSpPr>
            <xdr:cNvPr id="694" name="직사각형 693">
              <a:extLst>
                <a:ext uri="{FF2B5EF4-FFF2-40B4-BE49-F238E27FC236}">
                  <a16:creationId xmlns:a16="http://schemas.microsoft.com/office/drawing/2014/main" id="{00000000-0008-0000-0C00-0000AD010000}"/>
                </a:ext>
              </a:extLst>
            </xdr:cNvPr>
            <xdr:cNvSpPr/>
          </xdr:nvSpPr>
          <xdr:spPr>
            <a:xfrm>
              <a:off x="7024254" y="1344589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95" name="직사각형 694">
              <a:extLst>
                <a:ext uri="{FF2B5EF4-FFF2-40B4-BE49-F238E27FC236}">
                  <a16:creationId xmlns:a16="http://schemas.microsoft.com/office/drawing/2014/main" id="{00000000-0008-0000-0C00-0000AE010000}"/>
                </a:ext>
              </a:extLst>
            </xdr:cNvPr>
            <xdr:cNvSpPr/>
          </xdr:nvSpPr>
          <xdr:spPr>
            <a:xfrm>
              <a:off x="7024254" y="3073782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696" name="직사각형 695">
              <a:extLst>
                <a:ext uri="{FF2B5EF4-FFF2-40B4-BE49-F238E27FC236}">
                  <a16:creationId xmlns:a16="http://schemas.microsoft.com/office/drawing/2014/main" id="{00000000-0008-0000-0C00-0000AF010000}"/>
                </a:ext>
              </a:extLst>
            </xdr:cNvPr>
            <xdr:cNvSpPr/>
          </xdr:nvSpPr>
          <xdr:spPr>
            <a:xfrm flipH="1">
              <a:off x="7023589" y="1344589"/>
              <a:ext cx="85845" cy="180400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691" name="TextBox 164">
            <a:extLst>
              <a:ext uri="{FF2B5EF4-FFF2-40B4-BE49-F238E27FC236}">
                <a16:creationId xmlns:a16="http://schemas.microsoft.com/office/drawing/2014/main" id="{00000000-0008-0000-0C00-0000AA010000}"/>
              </a:ext>
            </a:extLst>
          </xdr:cNvPr>
          <xdr:cNvSpPr txBox="1"/>
        </xdr:nvSpPr>
        <xdr:spPr>
          <a:xfrm>
            <a:off x="5932519" y="2138701"/>
            <a:ext cx="251759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>
                <a:latin typeface="HY견고딕" panose="02030600000101010101" pitchFamily="18" charset="-127"/>
                <a:ea typeface="HY견고딕" panose="02030600000101010101" pitchFamily="18" charset="-127"/>
              </a:rPr>
              <a:t>Cassette</a:t>
            </a:r>
            <a:endParaRPr lang="ko-KR" altLang="en-US" sz="1400"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  <xdr:sp macro="" textlink="">
        <xdr:nvSpPr>
          <xdr:cNvPr id="692" name="모서리가 둥근 직사각형 691">
            <a:extLst>
              <a:ext uri="{FF2B5EF4-FFF2-40B4-BE49-F238E27FC236}">
                <a16:creationId xmlns:a16="http://schemas.microsoft.com/office/drawing/2014/main" id="{00000000-0008-0000-0C00-0000AB010000}"/>
              </a:ext>
            </a:extLst>
          </xdr:cNvPr>
          <xdr:cNvSpPr/>
        </xdr:nvSpPr>
        <xdr:spPr>
          <a:xfrm>
            <a:off x="8520072" y="1164586"/>
            <a:ext cx="121834" cy="103377"/>
          </a:xfrm>
          <a:prstGeom prst="roundRect">
            <a:avLst/>
          </a:prstGeom>
          <a:solidFill>
            <a:srgbClr val="FF0000"/>
          </a:solidFill>
          <a:ln w="28575">
            <a:solidFill>
              <a:srgbClr val="FF0000"/>
            </a:solidFill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693" name="TextBox 169">
            <a:extLst>
              <a:ext uri="{FF2B5EF4-FFF2-40B4-BE49-F238E27FC236}">
                <a16:creationId xmlns:a16="http://schemas.microsoft.com/office/drawing/2014/main" id="{00000000-0008-0000-0C00-0000AC010000}"/>
              </a:ext>
            </a:extLst>
          </xdr:cNvPr>
          <xdr:cNvSpPr txBox="1"/>
        </xdr:nvSpPr>
        <xdr:spPr>
          <a:xfrm>
            <a:off x="7141180" y="2520177"/>
            <a:ext cx="1413704" cy="3252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50" b="1">
                <a:latin typeface="+mn-ea"/>
              </a:rPr>
              <a:t>Unload Input (UI01)</a:t>
            </a:r>
            <a:endParaRPr lang="ko-KR" altLang="en-US" sz="1050" b="1">
              <a:latin typeface="+mn-ea"/>
            </a:endParaRPr>
          </a:p>
        </xdr:txBody>
      </xdr:sp>
    </xdr:grpSp>
    <xdr:clientData/>
  </xdr:twoCellAnchor>
  <xdr:twoCellAnchor>
    <xdr:from>
      <xdr:col>1</xdr:col>
      <xdr:colOff>0</xdr:colOff>
      <xdr:row>1701</xdr:row>
      <xdr:rowOff>0</xdr:rowOff>
    </xdr:from>
    <xdr:to>
      <xdr:col>4</xdr:col>
      <xdr:colOff>0</xdr:colOff>
      <xdr:row>1701</xdr:row>
      <xdr:rowOff>1588</xdr:rowOff>
    </xdr:to>
    <xdr:cxnSp macro="">
      <xdr:nvCxnSpPr>
        <xdr:cNvPr id="700" name="직선 화살표 연결선 699">
          <a:extLst>
            <a:ext uri="{FF2B5EF4-FFF2-40B4-BE49-F238E27FC236}">
              <a16:creationId xmlns:a16="http://schemas.microsoft.com/office/drawing/2014/main" id="{00000000-0008-0000-0C00-0000F4000000}"/>
            </a:ext>
          </a:extLst>
        </xdr:cNvPr>
        <xdr:cNvCxnSpPr/>
      </xdr:nvCxnSpPr>
      <xdr:spPr>
        <a:xfrm>
          <a:off x="47625" y="6229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1705</xdr:row>
      <xdr:rowOff>0</xdr:rowOff>
    </xdr:from>
    <xdr:to>
      <xdr:col>4</xdr:col>
      <xdr:colOff>0</xdr:colOff>
      <xdr:row>1705</xdr:row>
      <xdr:rowOff>1588</xdr:rowOff>
    </xdr:to>
    <xdr:cxnSp macro="">
      <xdr:nvCxnSpPr>
        <xdr:cNvPr id="701" name="직선 화살표 연결선 700">
          <a:extLst>
            <a:ext uri="{FF2B5EF4-FFF2-40B4-BE49-F238E27FC236}">
              <a16:creationId xmlns:a16="http://schemas.microsoft.com/office/drawing/2014/main" id="{00000000-0008-0000-0C00-000060010000}"/>
            </a:ext>
          </a:extLst>
        </xdr:cNvPr>
        <xdr:cNvCxnSpPr/>
      </xdr:nvCxnSpPr>
      <xdr:spPr>
        <a:xfrm>
          <a:off x="47625" y="6838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1707</xdr:row>
      <xdr:rowOff>0</xdr:rowOff>
    </xdr:from>
    <xdr:to>
      <xdr:col>4</xdr:col>
      <xdr:colOff>0</xdr:colOff>
      <xdr:row>1707</xdr:row>
      <xdr:rowOff>1588</xdr:rowOff>
    </xdr:to>
    <xdr:cxnSp macro="">
      <xdr:nvCxnSpPr>
        <xdr:cNvPr id="702" name="직선 화살표 연결선 701">
          <a:extLst>
            <a:ext uri="{FF2B5EF4-FFF2-40B4-BE49-F238E27FC236}">
              <a16:creationId xmlns:a16="http://schemas.microsoft.com/office/drawing/2014/main" id="{00000000-0008-0000-0C00-000061010000}"/>
            </a:ext>
          </a:extLst>
        </xdr:cNvPr>
        <xdr:cNvCxnSpPr/>
      </xdr:nvCxnSpPr>
      <xdr:spPr>
        <a:xfrm>
          <a:off x="47625" y="7143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1699</xdr:row>
      <xdr:rowOff>0</xdr:rowOff>
    </xdr:from>
    <xdr:to>
      <xdr:col>4</xdr:col>
      <xdr:colOff>0</xdr:colOff>
      <xdr:row>1699</xdr:row>
      <xdr:rowOff>1588</xdr:rowOff>
    </xdr:to>
    <xdr:cxnSp macro="">
      <xdr:nvCxnSpPr>
        <xdr:cNvPr id="703" name="직선 화살표 연결선 702">
          <a:extLst>
            <a:ext uri="{FF2B5EF4-FFF2-40B4-BE49-F238E27FC236}">
              <a16:creationId xmlns:a16="http://schemas.microsoft.com/office/drawing/2014/main" id="{00000000-0008-0000-0C00-000062010000}"/>
            </a:ext>
          </a:extLst>
        </xdr:cNvPr>
        <xdr:cNvCxnSpPr/>
      </xdr:nvCxnSpPr>
      <xdr:spPr>
        <a:xfrm>
          <a:off x="47625" y="5924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2066925</xdr:colOff>
      <xdr:row>1698</xdr:row>
      <xdr:rowOff>105033</xdr:rowOff>
    </xdr:from>
    <xdr:to>
      <xdr:col>6</xdr:col>
      <xdr:colOff>505870</xdr:colOff>
      <xdr:row>1709</xdr:row>
      <xdr:rowOff>96617</xdr:rowOff>
    </xdr:to>
    <xdr:grpSp>
      <xdr:nvGrpSpPr>
        <xdr:cNvPr id="704" name="그룹 70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3905250" y="259870833"/>
          <a:ext cx="2296570" cy="1667984"/>
          <a:chOff x="3905250" y="5877183"/>
          <a:chExt cx="2296570" cy="1667984"/>
        </a:xfrm>
      </xdr:grpSpPr>
      <xdr:grpSp>
        <xdr:nvGrpSpPr>
          <xdr:cNvPr id="705" name="그룹 704">
            <a:extLst>
              <a:ext uri="{FF2B5EF4-FFF2-40B4-BE49-F238E27FC236}">
                <a16:creationId xmlns:a16="http://schemas.microsoft.com/office/drawing/2014/main" id="{00000000-0008-0000-0C00-000021010000}"/>
              </a:ext>
            </a:extLst>
          </xdr:cNvPr>
          <xdr:cNvGrpSpPr/>
        </xdr:nvGrpSpPr>
        <xdr:grpSpPr>
          <a:xfrm>
            <a:off x="3905250" y="5877183"/>
            <a:ext cx="2296570" cy="1667984"/>
            <a:chOff x="8993035" y="1188423"/>
            <a:chExt cx="2296570" cy="1667984"/>
          </a:xfrm>
        </xdr:grpSpPr>
        <xdr:sp macro="" textlink="">
          <xdr:nvSpPr>
            <xdr:cNvPr id="707" name="직사각형 706">
              <a:extLst>
                <a:ext uri="{FF2B5EF4-FFF2-40B4-BE49-F238E27FC236}">
                  <a16:creationId xmlns:a16="http://schemas.microsoft.com/office/drawing/2014/main" id="{00000000-0008-0000-0C00-000022010000}"/>
                </a:ext>
              </a:extLst>
            </xdr:cNvPr>
            <xdr:cNvSpPr/>
          </xdr:nvSpPr>
          <xdr:spPr>
            <a:xfrm rot="16200000" flipH="1">
              <a:off x="9617448" y="1880247"/>
              <a:ext cx="45719" cy="1294545"/>
            </a:xfrm>
            <a:prstGeom prst="rect">
              <a:avLst/>
            </a:prstGeom>
            <a:noFill/>
            <a:ln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08" name="TextBox 112">
              <a:extLst>
                <a:ext uri="{FF2B5EF4-FFF2-40B4-BE49-F238E27FC236}">
                  <a16:creationId xmlns:a16="http://schemas.microsoft.com/office/drawing/2014/main" id="{00000000-0008-0000-0C00-000023010000}"/>
                </a:ext>
              </a:extLst>
            </xdr:cNvPr>
            <xdr:cNvSpPr txBox="1"/>
          </xdr:nvSpPr>
          <xdr:spPr>
            <a:xfrm>
              <a:off x="9805593" y="2531190"/>
              <a:ext cx="1383593" cy="32521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50" b="1">
                  <a:latin typeface="+mn-ea"/>
                </a:rPr>
                <a:t>Load Supply (LS01)</a:t>
              </a:r>
              <a:endParaRPr lang="ko-KR" altLang="en-US" sz="1050" b="1">
                <a:latin typeface="+mn-ea"/>
              </a:endParaRPr>
            </a:p>
          </xdr:txBody>
        </xdr:sp>
        <xdr:sp macro="" textlink="">
          <xdr:nvSpPr>
            <xdr:cNvPr id="709" name="직사각형 708">
              <a:extLst>
                <a:ext uri="{FF2B5EF4-FFF2-40B4-BE49-F238E27FC236}">
                  <a16:creationId xmlns:a16="http://schemas.microsoft.com/office/drawing/2014/main" id="{00000000-0008-0000-0C00-000024010000}"/>
                </a:ext>
              </a:extLst>
            </xdr:cNvPr>
            <xdr:cNvSpPr/>
          </xdr:nvSpPr>
          <xdr:spPr>
            <a:xfrm rot="21290189">
              <a:off x="10205662" y="1345781"/>
              <a:ext cx="263608" cy="39743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0" name="직사각형 709">
              <a:extLst>
                <a:ext uri="{FF2B5EF4-FFF2-40B4-BE49-F238E27FC236}">
                  <a16:creationId xmlns:a16="http://schemas.microsoft.com/office/drawing/2014/main" id="{00000000-0008-0000-0C00-000025010000}"/>
                </a:ext>
              </a:extLst>
            </xdr:cNvPr>
            <xdr:cNvSpPr/>
          </xdr:nvSpPr>
          <xdr:spPr>
            <a:xfrm rot="21290189">
              <a:off x="10288333" y="2260646"/>
              <a:ext cx="263608" cy="39743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1" name="직사각형 710">
              <a:extLst>
                <a:ext uri="{FF2B5EF4-FFF2-40B4-BE49-F238E27FC236}">
                  <a16:creationId xmlns:a16="http://schemas.microsoft.com/office/drawing/2014/main" id="{00000000-0008-0000-0C00-000026010000}"/>
                </a:ext>
              </a:extLst>
            </xdr:cNvPr>
            <xdr:cNvSpPr/>
          </xdr:nvSpPr>
          <xdr:spPr>
            <a:xfrm rot="21290189">
              <a:off x="10257845" y="1419705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2" name="직사각형 711">
              <a:extLst>
                <a:ext uri="{FF2B5EF4-FFF2-40B4-BE49-F238E27FC236}">
                  <a16:creationId xmlns:a16="http://schemas.microsoft.com/office/drawing/2014/main" id="{00000000-0008-0000-0C00-000027010000}"/>
                </a:ext>
              </a:extLst>
            </xdr:cNvPr>
            <xdr:cNvSpPr/>
          </xdr:nvSpPr>
          <xdr:spPr>
            <a:xfrm rot="21290189">
              <a:off x="10262198" y="1500601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3" name="직사각형 712">
              <a:extLst>
                <a:ext uri="{FF2B5EF4-FFF2-40B4-BE49-F238E27FC236}">
                  <a16:creationId xmlns:a16="http://schemas.microsoft.com/office/drawing/2014/main" id="{00000000-0008-0000-0C00-000028010000}"/>
                </a:ext>
              </a:extLst>
            </xdr:cNvPr>
            <xdr:cNvSpPr/>
          </xdr:nvSpPr>
          <xdr:spPr>
            <a:xfrm rot="21290189">
              <a:off x="10269352" y="1579765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4" name="직사각형 713">
              <a:extLst>
                <a:ext uri="{FF2B5EF4-FFF2-40B4-BE49-F238E27FC236}">
                  <a16:creationId xmlns:a16="http://schemas.microsoft.com/office/drawing/2014/main" id="{00000000-0008-0000-0C00-000029010000}"/>
                </a:ext>
              </a:extLst>
            </xdr:cNvPr>
            <xdr:cNvSpPr/>
          </xdr:nvSpPr>
          <xdr:spPr>
            <a:xfrm rot="21290189">
              <a:off x="10278104" y="1660263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5" name="직사각형 714">
              <a:extLst>
                <a:ext uri="{FF2B5EF4-FFF2-40B4-BE49-F238E27FC236}">
                  <a16:creationId xmlns:a16="http://schemas.microsoft.com/office/drawing/2014/main" id="{00000000-0008-0000-0C00-00002A010000}"/>
                </a:ext>
              </a:extLst>
            </xdr:cNvPr>
            <xdr:cNvSpPr/>
          </xdr:nvSpPr>
          <xdr:spPr>
            <a:xfrm rot="21290189">
              <a:off x="10288057" y="1737697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6" name="직사각형 715">
              <a:extLst>
                <a:ext uri="{FF2B5EF4-FFF2-40B4-BE49-F238E27FC236}">
                  <a16:creationId xmlns:a16="http://schemas.microsoft.com/office/drawing/2014/main" id="{00000000-0008-0000-0C00-00002B010000}"/>
                </a:ext>
              </a:extLst>
            </xdr:cNvPr>
            <xdr:cNvSpPr/>
          </xdr:nvSpPr>
          <xdr:spPr>
            <a:xfrm rot="21290189">
              <a:off x="10292410" y="1818592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7" name="직사각형 716">
              <a:extLst>
                <a:ext uri="{FF2B5EF4-FFF2-40B4-BE49-F238E27FC236}">
                  <a16:creationId xmlns:a16="http://schemas.microsoft.com/office/drawing/2014/main" id="{00000000-0008-0000-0C00-00002D010000}"/>
                </a:ext>
              </a:extLst>
            </xdr:cNvPr>
            <xdr:cNvSpPr/>
          </xdr:nvSpPr>
          <xdr:spPr>
            <a:xfrm rot="21290189">
              <a:off x="10299564" y="1897757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8" name="직사각형 717">
              <a:extLst>
                <a:ext uri="{FF2B5EF4-FFF2-40B4-BE49-F238E27FC236}">
                  <a16:creationId xmlns:a16="http://schemas.microsoft.com/office/drawing/2014/main" id="{00000000-0008-0000-0C00-00002E010000}"/>
                </a:ext>
              </a:extLst>
            </xdr:cNvPr>
            <xdr:cNvSpPr/>
          </xdr:nvSpPr>
          <xdr:spPr>
            <a:xfrm rot="21290189">
              <a:off x="10308315" y="1978254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19" name="직사각형 718">
              <a:extLst>
                <a:ext uri="{FF2B5EF4-FFF2-40B4-BE49-F238E27FC236}">
                  <a16:creationId xmlns:a16="http://schemas.microsoft.com/office/drawing/2014/main" id="{00000000-0008-0000-0C00-000030010000}"/>
                </a:ext>
              </a:extLst>
            </xdr:cNvPr>
            <xdr:cNvSpPr/>
          </xdr:nvSpPr>
          <xdr:spPr>
            <a:xfrm rot="21290189">
              <a:off x="10311070" y="2057817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0" name="직사각형 719">
              <a:extLst>
                <a:ext uri="{FF2B5EF4-FFF2-40B4-BE49-F238E27FC236}">
                  <a16:creationId xmlns:a16="http://schemas.microsoft.com/office/drawing/2014/main" id="{00000000-0008-0000-0C00-000032010000}"/>
                </a:ext>
              </a:extLst>
            </xdr:cNvPr>
            <xdr:cNvSpPr/>
          </xdr:nvSpPr>
          <xdr:spPr>
            <a:xfrm rot="21290189">
              <a:off x="10318224" y="2136981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1" name="직사각형 720">
              <a:extLst>
                <a:ext uri="{FF2B5EF4-FFF2-40B4-BE49-F238E27FC236}">
                  <a16:creationId xmlns:a16="http://schemas.microsoft.com/office/drawing/2014/main" id="{00000000-0008-0000-0C00-000033010000}"/>
                </a:ext>
              </a:extLst>
            </xdr:cNvPr>
            <xdr:cNvSpPr/>
          </xdr:nvSpPr>
          <xdr:spPr>
            <a:xfrm rot="21290189">
              <a:off x="10326976" y="2217479"/>
              <a:ext cx="224244" cy="43053"/>
            </a:xfrm>
            <a:prstGeom prst="rect">
              <a:avLst/>
            </a:prstGeom>
            <a:noFill/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2" name="직사각형 721">
              <a:extLst>
                <a:ext uri="{FF2B5EF4-FFF2-40B4-BE49-F238E27FC236}">
                  <a16:creationId xmlns:a16="http://schemas.microsoft.com/office/drawing/2014/main" id="{00000000-0008-0000-0C00-000038010000}"/>
                </a:ext>
              </a:extLst>
            </xdr:cNvPr>
            <xdr:cNvSpPr/>
          </xdr:nvSpPr>
          <xdr:spPr>
            <a:xfrm rot="21290189" flipH="1">
              <a:off x="10247088" y="1353759"/>
              <a:ext cx="45603" cy="958336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3" name="직사각형 722">
              <a:extLst>
                <a:ext uri="{FF2B5EF4-FFF2-40B4-BE49-F238E27FC236}">
                  <a16:creationId xmlns:a16="http://schemas.microsoft.com/office/drawing/2014/main" id="{00000000-0008-0000-0C00-000039010000}"/>
                </a:ext>
              </a:extLst>
            </xdr:cNvPr>
            <xdr:cNvSpPr/>
          </xdr:nvSpPr>
          <xdr:spPr>
            <a:xfrm rot="21290189" flipH="1">
              <a:off x="10205567" y="1230262"/>
              <a:ext cx="45719" cy="1294545"/>
            </a:xfrm>
            <a:prstGeom prst="rect">
              <a:avLst/>
            </a:prstGeom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4" name="직사각형 723">
              <a:extLst>
                <a:ext uri="{FF2B5EF4-FFF2-40B4-BE49-F238E27FC236}">
                  <a16:creationId xmlns:a16="http://schemas.microsoft.com/office/drawing/2014/main" id="{00000000-0008-0000-0C00-00003A010000}"/>
                </a:ext>
              </a:extLst>
            </xdr:cNvPr>
            <xdr:cNvSpPr/>
          </xdr:nvSpPr>
          <xdr:spPr>
            <a:xfrm rot="5107065">
              <a:off x="9716109" y="1744418"/>
              <a:ext cx="1294545" cy="273967"/>
            </a:xfrm>
            <a:prstGeom prst="rect">
              <a:avLst/>
            </a:prstGeom>
            <a:noFill/>
            <a:ln>
              <a:solidFill>
                <a:schemeClr val="tx1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5" name="줄무늬가 있는 오른쪽 화살표 724">
              <a:extLst>
                <a:ext uri="{FF2B5EF4-FFF2-40B4-BE49-F238E27FC236}">
                  <a16:creationId xmlns:a16="http://schemas.microsoft.com/office/drawing/2014/main" id="{00000000-0008-0000-0C00-00003B010000}"/>
                </a:ext>
              </a:extLst>
            </xdr:cNvPr>
            <xdr:cNvSpPr/>
          </xdr:nvSpPr>
          <xdr:spPr>
            <a:xfrm>
              <a:off x="10692477" y="1790754"/>
              <a:ext cx="312420" cy="251460"/>
            </a:xfrm>
            <a:prstGeom prst="stripedRightArrow">
              <a:avLst/>
            </a:prstGeom>
            <a:solidFill>
              <a:srgbClr val="FF0000"/>
            </a:solidFill>
            <a:ln w="28575">
              <a:noFill/>
              <a:prstDash val="solid"/>
            </a:ln>
          </xdr:spPr>
          <xdr:txBody>
            <a:bodyPr wrap="square" rtlCol="0" anchor="ctr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400">
                <a:latin typeface="HY견고딕" pitchFamily="18" charset="-127"/>
                <a:ea typeface="HY견고딕" pitchFamily="18" charset="-127"/>
              </a:endParaRPr>
            </a:p>
          </xdr:txBody>
        </xdr:sp>
        <xdr:sp macro="" textlink="">
          <xdr:nvSpPr>
            <xdr:cNvPr id="726" name="직사각형 725">
              <a:extLst>
                <a:ext uri="{FF2B5EF4-FFF2-40B4-BE49-F238E27FC236}">
                  <a16:creationId xmlns:a16="http://schemas.microsoft.com/office/drawing/2014/main" id="{00000000-0008-0000-0C00-00003C010000}"/>
                </a:ext>
              </a:extLst>
            </xdr:cNvPr>
            <xdr:cNvSpPr/>
          </xdr:nvSpPr>
          <xdr:spPr>
            <a:xfrm>
              <a:off x="11065361" y="1469070"/>
              <a:ext cx="224244" cy="4305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7" name="직사각형 726">
              <a:extLst>
                <a:ext uri="{FF2B5EF4-FFF2-40B4-BE49-F238E27FC236}">
                  <a16:creationId xmlns:a16="http://schemas.microsoft.com/office/drawing/2014/main" id="{00000000-0008-0000-0C00-00003D010000}"/>
                </a:ext>
              </a:extLst>
            </xdr:cNvPr>
            <xdr:cNvSpPr/>
          </xdr:nvSpPr>
          <xdr:spPr>
            <a:xfrm>
              <a:off x="11065361" y="1579764"/>
              <a:ext cx="224244" cy="4305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8" name="직사각형 727">
              <a:extLst>
                <a:ext uri="{FF2B5EF4-FFF2-40B4-BE49-F238E27FC236}">
                  <a16:creationId xmlns:a16="http://schemas.microsoft.com/office/drawing/2014/main" id="{00000000-0008-0000-0C00-00003E010000}"/>
                </a:ext>
              </a:extLst>
            </xdr:cNvPr>
            <xdr:cNvSpPr/>
          </xdr:nvSpPr>
          <xdr:spPr>
            <a:xfrm>
              <a:off x="11065361" y="1693665"/>
              <a:ext cx="224244" cy="4305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29" name="직사각형 728">
              <a:extLst>
                <a:ext uri="{FF2B5EF4-FFF2-40B4-BE49-F238E27FC236}">
                  <a16:creationId xmlns:a16="http://schemas.microsoft.com/office/drawing/2014/main" id="{00000000-0008-0000-0C00-00003F010000}"/>
                </a:ext>
              </a:extLst>
            </xdr:cNvPr>
            <xdr:cNvSpPr/>
          </xdr:nvSpPr>
          <xdr:spPr>
            <a:xfrm>
              <a:off x="11065361" y="1807566"/>
              <a:ext cx="224244" cy="4305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30" name="직사각형 729">
              <a:extLst>
                <a:ext uri="{FF2B5EF4-FFF2-40B4-BE49-F238E27FC236}">
                  <a16:creationId xmlns:a16="http://schemas.microsoft.com/office/drawing/2014/main" id="{00000000-0008-0000-0C00-000040010000}"/>
                </a:ext>
              </a:extLst>
            </xdr:cNvPr>
            <xdr:cNvSpPr/>
          </xdr:nvSpPr>
          <xdr:spPr>
            <a:xfrm>
              <a:off x="11065361" y="1910081"/>
              <a:ext cx="224244" cy="4305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31" name="직사각형 730">
              <a:extLst>
                <a:ext uri="{FF2B5EF4-FFF2-40B4-BE49-F238E27FC236}">
                  <a16:creationId xmlns:a16="http://schemas.microsoft.com/office/drawing/2014/main" id="{00000000-0008-0000-0C00-000041010000}"/>
                </a:ext>
              </a:extLst>
            </xdr:cNvPr>
            <xdr:cNvSpPr/>
          </xdr:nvSpPr>
          <xdr:spPr>
            <a:xfrm>
              <a:off x="11065361" y="2020775"/>
              <a:ext cx="224244" cy="4305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32" name="직사각형 731">
              <a:extLst>
                <a:ext uri="{FF2B5EF4-FFF2-40B4-BE49-F238E27FC236}">
                  <a16:creationId xmlns:a16="http://schemas.microsoft.com/office/drawing/2014/main" id="{00000000-0008-0000-0C00-000042010000}"/>
                </a:ext>
              </a:extLst>
            </xdr:cNvPr>
            <xdr:cNvSpPr/>
          </xdr:nvSpPr>
          <xdr:spPr>
            <a:xfrm>
              <a:off x="11065361" y="2134676"/>
              <a:ext cx="224244" cy="4305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33" name="직사각형 732">
              <a:extLst>
                <a:ext uri="{FF2B5EF4-FFF2-40B4-BE49-F238E27FC236}">
                  <a16:creationId xmlns:a16="http://schemas.microsoft.com/office/drawing/2014/main" id="{00000000-0008-0000-0C00-000043010000}"/>
                </a:ext>
              </a:extLst>
            </xdr:cNvPr>
            <xdr:cNvSpPr/>
          </xdr:nvSpPr>
          <xdr:spPr>
            <a:xfrm>
              <a:off x="11065361" y="2248577"/>
              <a:ext cx="224244" cy="4305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34" name="모서리가 둥근 직사각형 733">
              <a:extLst>
                <a:ext uri="{FF2B5EF4-FFF2-40B4-BE49-F238E27FC236}">
                  <a16:creationId xmlns:a16="http://schemas.microsoft.com/office/drawing/2014/main" id="{00000000-0008-0000-0C00-000045010000}"/>
                </a:ext>
              </a:extLst>
            </xdr:cNvPr>
            <xdr:cNvSpPr/>
          </xdr:nvSpPr>
          <xdr:spPr>
            <a:xfrm>
              <a:off x="10379867" y="1188423"/>
              <a:ext cx="121834" cy="103377"/>
            </a:xfrm>
            <a:prstGeom prst="roundRect">
              <a:avLst/>
            </a:prstGeom>
            <a:solidFill>
              <a:srgbClr val="FF0000"/>
            </a:solidFill>
            <a:ln w="28575">
              <a:solidFill>
                <a:srgbClr val="FF0000"/>
              </a:solidFill>
              <a:prstDash val="solid"/>
            </a:ln>
          </xdr:spPr>
          <xdr:txBody>
            <a:bodyPr wrap="square" rtlCol="0" anchor="ctr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400">
                <a:latin typeface="HY견고딕" pitchFamily="18" charset="-127"/>
                <a:ea typeface="HY견고딕" pitchFamily="18" charset="-127"/>
              </a:endParaRPr>
            </a:p>
          </xdr:txBody>
        </xdr:sp>
      </xdr:grpSp>
      <xdr:sp macro="" textlink="">
        <xdr:nvSpPr>
          <xdr:cNvPr id="706" name="원호 705">
            <a:extLst>
              <a:ext uri="{FF2B5EF4-FFF2-40B4-BE49-F238E27FC236}">
                <a16:creationId xmlns:a16="http://schemas.microsoft.com/office/drawing/2014/main" id="{00000000-0008-0000-0C00-000063010000}"/>
              </a:ext>
            </a:extLst>
          </xdr:cNvPr>
          <xdr:cNvSpPr/>
        </xdr:nvSpPr>
        <xdr:spPr>
          <a:xfrm rot="16200000">
            <a:off x="4972050" y="7058283"/>
            <a:ext cx="331842" cy="331842"/>
          </a:xfrm>
          <a:prstGeom prst="arc">
            <a:avLst/>
          </a:prstGeom>
          <a:ln w="19050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0</xdr:colOff>
      <xdr:row>1800</xdr:row>
      <xdr:rowOff>0</xdr:rowOff>
    </xdr:from>
    <xdr:to>
      <xdr:col>4</xdr:col>
      <xdr:colOff>0</xdr:colOff>
      <xdr:row>1800</xdr:row>
      <xdr:rowOff>1588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00000000-0008-0000-0C00-000064010000}"/>
            </a:ext>
          </a:extLst>
        </xdr:cNvPr>
        <xdr:cNvCxnSpPr/>
      </xdr:nvCxnSpPr>
      <xdr:spPr>
        <a:xfrm>
          <a:off x="47625" y="2139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1804</xdr:row>
      <xdr:rowOff>0</xdr:rowOff>
    </xdr:from>
    <xdr:to>
      <xdr:col>4</xdr:col>
      <xdr:colOff>0</xdr:colOff>
      <xdr:row>1804</xdr:row>
      <xdr:rowOff>1588</xdr:rowOff>
    </xdr:to>
    <xdr:cxnSp macro="">
      <xdr:nvCxnSpPr>
        <xdr:cNvPr id="736" name="직선 화살표 연결선 735">
          <a:extLst>
            <a:ext uri="{FF2B5EF4-FFF2-40B4-BE49-F238E27FC236}">
              <a16:creationId xmlns:a16="http://schemas.microsoft.com/office/drawing/2014/main" id="{00000000-0008-0000-0C00-000065010000}"/>
            </a:ext>
          </a:extLst>
        </xdr:cNvPr>
        <xdr:cNvCxnSpPr/>
      </xdr:nvCxnSpPr>
      <xdr:spPr>
        <a:xfrm>
          <a:off x="47625" y="22002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1806</xdr:row>
      <xdr:rowOff>0</xdr:rowOff>
    </xdr:from>
    <xdr:to>
      <xdr:col>4</xdr:col>
      <xdr:colOff>0</xdr:colOff>
      <xdr:row>1806</xdr:row>
      <xdr:rowOff>1588</xdr:rowOff>
    </xdr:to>
    <xdr:cxnSp macro="">
      <xdr:nvCxnSpPr>
        <xdr:cNvPr id="737" name="직선 화살표 연결선 736">
          <a:extLst>
            <a:ext uri="{FF2B5EF4-FFF2-40B4-BE49-F238E27FC236}">
              <a16:creationId xmlns:a16="http://schemas.microsoft.com/office/drawing/2014/main" id="{00000000-0008-0000-0C00-000066010000}"/>
            </a:ext>
          </a:extLst>
        </xdr:cNvPr>
        <xdr:cNvCxnSpPr/>
      </xdr:nvCxnSpPr>
      <xdr:spPr>
        <a:xfrm>
          <a:off x="47625" y="22307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1798</xdr:row>
      <xdr:rowOff>0</xdr:rowOff>
    </xdr:from>
    <xdr:to>
      <xdr:col>4</xdr:col>
      <xdr:colOff>0</xdr:colOff>
      <xdr:row>1798</xdr:row>
      <xdr:rowOff>1588</xdr:rowOff>
    </xdr:to>
    <xdr:cxnSp macro="">
      <xdr:nvCxnSpPr>
        <xdr:cNvPr id="738" name="직선 화살표 연결선 737">
          <a:extLst>
            <a:ext uri="{FF2B5EF4-FFF2-40B4-BE49-F238E27FC236}">
              <a16:creationId xmlns:a16="http://schemas.microsoft.com/office/drawing/2014/main" id="{00000000-0008-0000-0C00-000067010000}"/>
            </a:ext>
          </a:extLst>
        </xdr:cNvPr>
        <xdr:cNvCxnSpPr/>
      </xdr:nvCxnSpPr>
      <xdr:spPr>
        <a:xfrm>
          <a:off x="47625" y="2108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1853</xdr:row>
      <xdr:rowOff>0</xdr:rowOff>
    </xdr:from>
    <xdr:to>
      <xdr:col>4</xdr:col>
      <xdr:colOff>0</xdr:colOff>
      <xdr:row>1853</xdr:row>
      <xdr:rowOff>1588</xdr:rowOff>
    </xdr:to>
    <xdr:cxnSp macro="">
      <xdr:nvCxnSpPr>
        <xdr:cNvPr id="739" name="직선 화살표 연결선 738">
          <a:extLst>
            <a:ext uri="{FF2B5EF4-FFF2-40B4-BE49-F238E27FC236}">
              <a16:creationId xmlns:a16="http://schemas.microsoft.com/office/drawing/2014/main" id="{00000000-0008-0000-0C00-0000C9010000}"/>
            </a:ext>
          </a:extLst>
        </xdr:cNvPr>
        <xdr:cNvCxnSpPr/>
      </xdr:nvCxnSpPr>
      <xdr:spPr>
        <a:xfrm>
          <a:off x="47625" y="29470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1847</xdr:row>
      <xdr:rowOff>0</xdr:rowOff>
    </xdr:from>
    <xdr:to>
      <xdr:col>4</xdr:col>
      <xdr:colOff>0</xdr:colOff>
      <xdr:row>1847</xdr:row>
      <xdr:rowOff>1588</xdr:rowOff>
    </xdr:to>
    <xdr:cxnSp macro="">
      <xdr:nvCxnSpPr>
        <xdr:cNvPr id="740" name="직선 화살표 연결선 739">
          <a:extLst>
            <a:ext uri="{FF2B5EF4-FFF2-40B4-BE49-F238E27FC236}">
              <a16:creationId xmlns:a16="http://schemas.microsoft.com/office/drawing/2014/main" id="{00000000-0008-0000-0C00-0000CA010000}"/>
            </a:ext>
          </a:extLst>
        </xdr:cNvPr>
        <xdr:cNvCxnSpPr/>
      </xdr:nvCxnSpPr>
      <xdr:spPr>
        <a:xfrm>
          <a:off x="47625" y="28555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1844</xdr:row>
      <xdr:rowOff>0</xdr:rowOff>
    </xdr:from>
    <xdr:to>
      <xdr:col>4</xdr:col>
      <xdr:colOff>0</xdr:colOff>
      <xdr:row>1844</xdr:row>
      <xdr:rowOff>1588</xdr:rowOff>
    </xdr:to>
    <xdr:cxnSp macro="">
      <xdr:nvCxnSpPr>
        <xdr:cNvPr id="741" name="직선 화살표 연결선 740">
          <a:extLst>
            <a:ext uri="{FF2B5EF4-FFF2-40B4-BE49-F238E27FC236}">
              <a16:creationId xmlns:a16="http://schemas.microsoft.com/office/drawing/2014/main" id="{00000000-0008-0000-0C00-0000CB010000}"/>
            </a:ext>
          </a:extLst>
        </xdr:cNvPr>
        <xdr:cNvCxnSpPr/>
      </xdr:nvCxnSpPr>
      <xdr:spPr>
        <a:xfrm>
          <a:off x="47625" y="28098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1856</xdr:row>
      <xdr:rowOff>0</xdr:rowOff>
    </xdr:from>
    <xdr:to>
      <xdr:col>4</xdr:col>
      <xdr:colOff>0</xdr:colOff>
      <xdr:row>1856</xdr:row>
      <xdr:rowOff>1588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00000000-0008-0000-0C00-0000CC010000}"/>
            </a:ext>
          </a:extLst>
        </xdr:cNvPr>
        <xdr:cNvCxnSpPr/>
      </xdr:nvCxnSpPr>
      <xdr:spPr>
        <a:xfrm>
          <a:off x="47625" y="29927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1850</xdr:row>
      <xdr:rowOff>0</xdr:rowOff>
    </xdr:from>
    <xdr:to>
      <xdr:col>4</xdr:col>
      <xdr:colOff>0</xdr:colOff>
      <xdr:row>1850</xdr:row>
      <xdr:rowOff>1588</xdr:rowOff>
    </xdr:to>
    <xdr:cxnSp macro="">
      <xdr:nvCxnSpPr>
        <xdr:cNvPr id="743" name="직선 화살표 연결선 742">
          <a:extLst>
            <a:ext uri="{FF2B5EF4-FFF2-40B4-BE49-F238E27FC236}">
              <a16:creationId xmlns:a16="http://schemas.microsoft.com/office/drawing/2014/main" id="{00000000-0008-0000-0C00-0000CD010000}"/>
            </a:ext>
          </a:extLst>
        </xdr:cNvPr>
        <xdr:cNvCxnSpPr/>
      </xdr:nvCxnSpPr>
      <xdr:spPr>
        <a:xfrm>
          <a:off x="47625" y="29013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1841</xdr:row>
      <xdr:rowOff>0</xdr:rowOff>
    </xdr:from>
    <xdr:to>
      <xdr:col>4</xdr:col>
      <xdr:colOff>0</xdr:colOff>
      <xdr:row>1841</xdr:row>
      <xdr:rowOff>1588</xdr:rowOff>
    </xdr:to>
    <xdr:cxnSp macro="">
      <xdr:nvCxnSpPr>
        <xdr:cNvPr id="744" name="직선 화살표 연결선 743">
          <a:extLst>
            <a:ext uri="{FF2B5EF4-FFF2-40B4-BE49-F238E27FC236}">
              <a16:creationId xmlns:a16="http://schemas.microsoft.com/office/drawing/2014/main" id="{00000000-0008-0000-0C00-0000CE010000}"/>
            </a:ext>
          </a:extLst>
        </xdr:cNvPr>
        <xdr:cNvCxnSpPr/>
      </xdr:nvCxnSpPr>
      <xdr:spPr>
        <a:xfrm>
          <a:off x="47625" y="27641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2066925</xdr:colOff>
      <xdr:row>1820</xdr:row>
      <xdr:rowOff>85725</xdr:rowOff>
    </xdr:from>
    <xdr:to>
      <xdr:col>6</xdr:col>
      <xdr:colOff>505870</xdr:colOff>
      <xdr:row>1831</xdr:row>
      <xdr:rowOff>131094</xdr:rowOff>
    </xdr:to>
    <xdr:grpSp>
      <xdr:nvGrpSpPr>
        <xdr:cNvPr id="745" name="그룹 744">
          <a:extLst>
            <a:ext uri="{FF2B5EF4-FFF2-40B4-BE49-F238E27FC236}">
              <a16:creationId xmlns:a16="http://schemas.microsoft.com/office/drawing/2014/main" id="{00000000-0008-0000-0C00-00003E020000}"/>
            </a:ext>
          </a:extLst>
        </xdr:cNvPr>
        <xdr:cNvGrpSpPr/>
      </xdr:nvGrpSpPr>
      <xdr:grpSpPr>
        <a:xfrm>
          <a:off x="3905250" y="278520525"/>
          <a:ext cx="2296570" cy="1721769"/>
          <a:chOff x="9106605" y="2599397"/>
          <a:chExt cx="2296570" cy="1721769"/>
        </a:xfrm>
      </xdr:grpSpPr>
      <xdr:sp macro="" textlink="">
        <xdr:nvSpPr>
          <xdr:cNvPr id="746" name="직사각형 745">
            <a:extLst>
              <a:ext uri="{FF2B5EF4-FFF2-40B4-BE49-F238E27FC236}">
                <a16:creationId xmlns:a16="http://schemas.microsoft.com/office/drawing/2014/main" id="{00000000-0008-0000-0C00-00003F020000}"/>
              </a:ext>
            </a:extLst>
          </xdr:cNvPr>
          <xdr:cNvSpPr/>
        </xdr:nvSpPr>
        <xdr:spPr>
          <a:xfrm rot="16200000" flipH="1">
            <a:off x="9731018" y="3291221"/>
            <a:ext cx="45719" cy="1294545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47" name="직사각형 746">
            <a:extLst>
              <a:ext uri="{FF2B5EF4-FFF2-40B4-BE49-F238E27FC236}">
                <a16:creationId xmlns:a16="http://schemas.microsoft.com/office/drawing/2014/main" id="{00000000-0008-0000-0C00-000040020000}"/>
              </a:ext>
            </a:extLst>
          </xdr:cNvPr>
          <xdr:cNvSpPr/>
        </xdr:nvSpPr>
        <xdr:spPr>
          <a:xfrm rot="21290189">
            <a:off x="10319232" y="2756755"/>
            <a:ext cx="263608" cy="39743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48" name="직사각형 747">
            <a:extLst>
              <a:ext uri="{FF2B5EF4-FFF2-40B4-BE49-F238E27FC236}">
                <a16:creationId xmlns:a16="http://schemas.microsoft.com/office/drawing/2014/main" id="{00000000-0008-0000-0C00-000041020000}"/>
              </a:ext>
            </a:extLst>
          </xdr:cNvPr>
          <xdr:cNvSpPr/>
        </xdr:nvSpPr>
        <xdr:spPr>
          <a:xfrm rot="21290189">
            <a:off x="10401903" y="3671620"/>
            <a:ext cx="263608" cy="39743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49" name="직사각형 748">
            <a:extLst>
              <a:ext uri="{FF2B5EF4-FFF2-40B4-BE49-F238E27FC236}">
                <a16:creationId xmlns:a16="http://schemas.microsoft.com/office/drawing/2014/main" id="{00000000-0008-0000-0C00-000042020000}"/>
              </a:ext>
            </a:extLst>
          </xdr:cNvPr>
          <xdr:cNvSpPr/>
        </xdr:nvSpPr>
        <xdr:spPr>
          <a:xfrm rot="21290189">
            <a:off x="10371415" y="2830679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0" name="직사각형 749">
            <a:extLst>
              <a:ext uri="{FF2B5EF4-FFF2-40B4-BE49-F238E27FC236}">
                <a16:creationId xmlns:a16="http://schemas.microsoft.com/office/drawing/2014/main" id="{00000000-0008-0000-0C00-000043020000}"/>
              </a:ext>
            </a:extLst>
          </xdr:cNvPr>
          <xdr:cNvSpPr/>
        </xdr:nvSpPr>
        <xdr:spPr>
          <a:xfrm rot="21290189">
            <a:off x="10375768" y="2911575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1" name="직사각형 750">
            <a:extLst>
              <a:ext uri="{FF2B5EF4-FFF2-40B4-BE49-F238E27FC236}">
                <a16:creationId xmlns:a16="http://schemas.microsoft.com/office/drawing/2014/main" id="{00000000-0008-0000-0C00-000044020000}"/>
              </a:ext>
            </a:extLst>
          </xdr:cNvPr>
          <xdr:cNvSpPr/>
        </xdr:nvSpPr>
        <xdr:spPr>
          <a:xfrm rot="21290189">
            <a:off x="10382922" y="2990739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2" name="직사각형 751">
            <a:extLst>
              <a:ext uri="{FF2B5EF4-FFF2-40B4-BE49-F238E27FC236}">
                <a16:creationId xmlns:a16="http://schemas.microsoft.com/office/drawing/2014/main" id="{00000000-0008-0000-0C00-000045020000}"/>
              </a:ext>
            </a:extLst>
          </xdr:cNvPr>
          <xdr:cNvSpPr/>
        </xdr:nvSpPr>
        <xdr:spPr>
          <a:xfrm rot="21290189">
            <a:off x="10391674" y="3071237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3" name="직사각형 752">
            <a:extLst>
              <a:ext uri="{FF2B5EF4-FFF2-40B4-BE49-F238E27FC236}">
                <a16:creationId xmlns:a16="http://schemas.microsoft.com/office/drawing/2014/main" id="{00000000-0008-0000-0C00-000046020000}"/>
              </a:ext>
            </a:extLst>
          </xdr:cNvPr>
          <xdr:cNvSpPr/>
        </xdr:nvSpPr>
        <xdr:spPr>
          <a:xfrm rot="21290189">
            <a:off x="10401627" y="3148671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4" name="직사각형 753">
            <a:extLst>
              <a:ext uri="{FF2B5EF4-FFF2-40B4-BE49-F238E27FC236}">
                <a16:creationId xmlns:a16="http://schemas.microsoft.com/office/drawing/2014/main" id="{00000000-0008-0000-0C00-000047020000}"/>
              </a:ext>
            </a:extLst>
          </xdr:cNvPr>
          <xdr:cNvSpPr/>
        </xdr:nvSpPr>
        <xdr:spPr>
          <a:xfrm rot="21290189">
            <a:off x="10405980" y="3229566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5" name="직사각형 754">
            <a:extLst>
              <a:ext uri="{FF2B5EF4-FFF2-40B4-BE49-F238E27FC236}">
                <a16:creationId xmlns:a16="http://schemas.microsoft.com/office/drawing/2014/main" id="{00000000-0008-0000-0C00-000048020000}"/>
              </a:ext>
            </a:extLst>
          </xdr:cNvPr>
          <xdr:cNvSpPr/>
        </xdr:nvSpPr>
        <xdr:spPr>
          <a:xfrm rot="21290189">
            <a:off x="10413134" y="3308731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6" name="직사각형 755">
            <a:extLst>
              <a:ext uri="{FF2B5EF4-FFF2-40B4-BE49-F238E27FC236}">
                <a16:creationId xmlns:a16="http://schemas.microsoft.com/office/drawing/2014/main" id="{00000000-0008-0000-0C00-000049020000}"/>
              </a:ext>
            </a:extLst>
          </xdr:cNvPr>
          <xdr:cNvSpPr/>
        </xdr:nvSpPr>
        <xdr:spPr>
          <a:xfrm rot="21290189">
            <a:off x="10421885" y="3389228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7" name="직사각형 756">
            <a:extLst>
              <a:ext uri="{FF2B5EF4-FFF2-40B4-BE49-F238E27FC236}">
                <a16:creationId xmlns:a16="http://schemas.microsoft.com/office/drawing/2014/main" id="{00000000-0008-0000-0C00-00004A020000}"/>
              </a:ext>
            </a:extLst>
          </xdr:cNvPr>
          <xdr:cNvSpPr/>
        </xdr:nvSpPr>
        <xdr:spPr>
          <a:xfrm rot="21290189">
            <a:off x="10424640" y="3468791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8" name="직사각형 757">
            <a:extLst>
              <a:ext uri="{FF2B5EF4-FFF2-40B4-BE49-F238E27FC236}">
                <a16:creationId xmlns:a16="http://schemas.microsoft.com/office/drawing/2014/main" id="{00000000-0008-0000-0C00-00004B020000}"/>
              </a:ext>
            </a:extLst>
          </xdr:cNvPr>
          <xdr:cNvSpPr/>
        </xdr:nvSpPr>
        <xdr:spPr>
          <a:xfrm rot="21290189">
            <a:off x="10431794" y="3547955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59" name="직사각형 758">
            <a:extLst>
              <a:ext uri="{FF2B5EF4-FFF2-40B4-BE49-F238E27FC236}">
                <a16:creationId xmlns:a16="http://schemas.microsoft.com/office/drawing/2014/main" id="{00000000-0008-0000-0C00-00004C020000}"/>
              </a:ext>
            </a:extLst>
          </xdr:cNvPr>
          <xdr:cNvSpPr/>
        </xdr:nvSpPr>
        <xdr:spPr>
          <a:xfrm rot="21290189">
            <a:off x="10440546" y="3628453"/>
            <a:ext cx="224244" cy="4305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0" name="직사각형 759">
            <a:extLst>
              <a:ext uri="{FF2B5EF4-FFF2-40B4-BE49-F238E27FC236}">
                <a16:creationId xmlns:a16="http://schemas.microsoft.com/office/drawing/2014/main" id="{00000000-0008-0000-0C00-00004D020000}"/>
              </a:ext>
            </a:extLst>
          </xdr:cNvPr>
          <xdr:cNvSpPr/>
        </xdr:nvSpPr>
        <xdr:spPr>
          <a:xfrm rot="21290189" flipH="1">
            <a:off x="10360658" y="2764733"/>
            <a:ext cx="45603" cy="958336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1" name="직사각형 760">
            <a:extLst>
              <a:ext uri="{FF2B5EF4-FFF2-40B4-BE49-F238E27FC236}">
                <a16:creationId xmlns:a16="http://schemas.microsoft.com/office/drawing/2014/main" id="{00000000-0008-0000-0C00-00004E020000}"/>
              </a:ext>
            </a:extLst>
          </xdr:cNvPr>
          <xdr:cNvSpPr/>
        </xdr:nvSpPr>
        <xdr:spPr>
          <a:xfrm rot="21290189" flipH="1">
            <a:off x="10319137" y="2641236"/>
            <a:ext cx="45719" cy="1294545"/>
          </a:xfrm>
          <a:prstGeom prst="rect">
            <a:avLst/>
          </a:prstGeom>
          <a:solidFill>
            <a:schemeClr val="tx2">
              <a:lumMod val="60000"/>
              <a:lumOff val="40000"/>
            </a:schemeClr>
          </a:solidFill>
          <a:ln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2" name="원호 761">
            <a:extLst>
              <a:ext uri="{FF2B5EF4-FFF2-40B4-BE49-F238E27FC236}">
                <a16:creationId xmlns:a16="http://schemas.microsoft.com/office/drawing/2014/main" id="{00000000-0008-0000-0C00-00004F020000}"/>
              </a:ext>
            </a:extLst>
          </xdr:cNvPr>
          <xdr:cNvSpPr/>
        </xdr:nvSpPr>
        <xdr:spPr>
          <a:xfrm rot="16200000">
            <a:off x="10221314" y="3753719"/>
            <a:ext cx="331842" cy="331842"/>
          </a:xfrm>
          <a:prstGeom prst="arc">
            <a:avLst/>
          </a:prstGeom>
          <a:ln w="19050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3" name="직사각형 762">
            <a:extLst>
              <a:ext uri="{FF2B5EF4-FFF2-40B4-BE49-F238E27FC236}">
                <a16:creationId xmlns:a16="http://schemas.microsoft.com/office/drawing/2014/main" id="{00000000-0008-0000-0C00-000050020000}"/>
              </a:ext>
            </a:extLst>
          </xdr:cNvPr>
          <xdr:cNvSpPr/>
        </xdr:nvSpPr>
        <xdr:spPr>
          <a:xfrm rot="5107065">
            <a:off x="9829679" y="3155392"/>
            <a:ext cx="1294545" cy="273967"/>
          </a:xfrm>
          <a:prstGeom prst="rect">
            <a:avLst/>
          </a:prstGeom>
          <a:noFill/>
          <a:ln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4" name="줄무늬가 있는 오른쪽 화살표 763">
            <a:extLst>
              <a:ext uri="{FF2B5EF4-FFF2-40B4-BE49-F238E27FC236}">
                <a16:creationId xmlns:a16="http://schemas.microsoft.com/office/drawing/2014/main" id="{00000000-0008-0000-0C00-000051020000}"/>
              </a:ext>
            </a:extLst>
          </xdr:cNvPr>
          <xdr:cNvSpPr/>
        </xdr:nvSpPr>
        <xdr:spPr>
          <a:xfrm rot="10800000">
            <a:off x="10806047" y="3201728"/>
            <a:ext cx="312420" cy="251460"/>
          </a:xfrm>
          <a:prstGeom prst="stripedRightArrow">
            <a:avLst/>
          </a:prstGeom>
          <a:solidFill>
            <a:srgbClr val="FF0000"/>
          </a:solidFill>
          <a:ln w="28575">
            <a:noFill/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765" name="직사각형 764">
            <a:extLst>
              <a:ext uri="{FF2B5EF4-FFF2-40B4-BE49-F238E27FC236}">
                <a16:creationId xmlns:a16="http://schemas.microsoft.com/office/drawing/2014/main" id="{00000000-0008-0000-0C00-000052020000}"/>
              </a:ext>
            </a:extLst>
          </xdr:cNvPr>
          <xdr:cNvSpPr/>
        </xdr:nvSpPr>
        <xdr:spPr>
          <a:xfrm>
            <a:off x="11178931" y="2880044"/>
            <a:ext cx="224244" cy="43053"/>
          </a:xfrm>
          <a:prstGeom prst="rect">
            <a:avLst/>
          </a:prstGeom>
          <a:noFill/>
          <a:ln>
            <a:solidFill>
              <a:schemeClr val="accent1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6" name="직사각형 765">
            <a:extLst>
              <a:ext uri="{FF2B5EF4-FFF2-40B4-BE49-F238E27FC236}">
                <a16:creationId xmlns:a16="http://schemas.microsoft.com/office/drawing/2014/main" id="{00000000-0008-0000-0C00-000053020000}"/>
              </a:ext>
            </a:extLst>
          </xdr:cNvPr>
          <xdr:cNvSpPr/>
        </xdr:nvSpPr>
        <xdr:spPr>
          <a:xfrm>
            <a:off x="11178931" y="2990738"/>
            <a:ext cx="224244" cy="43053"/>
          </a:xfrm>
          <a:prstGeom prst="rect">
            <a:avLst/>
          </a:prstGeom>
          <a:noFill/>
          <a:ln>
            <a:solidFill>
              <a:schemeClr val="accent1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7" name="직사각형 766">
            <a:extLst>
              <a:ext uri="{FF2B5EF4-FFF2-40B4-BE49-F238E27FC236}">
                <a16:creationId xmlns:a16="http://schemas.microsoft.com/office/drawing/2014/main" id="{00000000-0008-0000-0C00-000054020000}"/>
              </a:ext>
            </a:extLst>
          </xdr:cNvPr>
          <xdr:cNvSpPr/>
        </xdr:nvSpPr>
        <xdr:spPr>
          <a:xfrm>
            <a:off x="11178931" y="3104639"/>
            <a:ext cx="224244" cy="43053"/>
          </a:xfrm>
          <a:prstGeom prst="rect">
            <a:avLst/>
          </a:prstGeom>
          <a:noFill/>
          <a:ln>
            <a:solidFill>
              <a:schemeClr val="accent1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8" name="직사각형 767">
            <a:extLst>
              <a:ext uri="{FF2B5EF4-FFF2-40B4-BE49-F238E27FC236}">
                <a16:creationId xmlns:a16="http://schemas.microsoft.com/office/drawing/2014/main" id="{00000000-0008-0000-0C00-000055020000}"/>
              </a:ext>
            </a:extLst>
          </xdr:cNvPr>
          <xdr:cNvSpPr/>
        </xdr:nvSpPr>
        <xdr:spPr>
          <a:xfrm>
            <a:off x="11178931" y="3218540"/>
            <a:ext cx="224244" cy="43053"/>
          </a:xfrm>
          <a:prstGeom prst="rect">
            <a:avLst/>
          </a:prstGeom>
          <a:noFill/>
          <a:ln>
            <a:solidFill>
              <a:schemeClr val="accent1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69" name="직사각형 768">
            <a:extLst>
              <a:ext uri="{FF2B5EF4-FFF2-40B4-BE49-F238E27FC236}">
                <a16:creationId xmlns:a16="http://schemas.microsoft.com/office/drawing/2014/main" id="{00000000-0008-0000-0C00-000056020000}"/>
              </a:ext>
            </a:extLst>
          </xdr:cNvPr>
          <xdr:cNvSpPr/>
        </xdr:nvSpPr>
        <xdr:spPr>
          <a:xfrm>
            <a:off x="11178931" y="3321055"/>
            <a:ext cx="224244" cy="43053"/>
          </a:xfrm>
          <a:prstGeom prst="rect">
            <a:avLst/>
          </a:prstGeom>
          <a:noFill/>
          <a:ln>
            <a:solidFill>
              <a:schemeClr val="accent1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70" name="직사각형 769">
            <a:extLst>
              <a:ext uri="{FF2B5EF4-FFF2-40B4-BE49-F238E27FC236}">
                <a16:creationId xmlns:a16="http://schemas.microsoft.com/office/drawing/2014/main" id="{00000000-0008-0000-0C00-000057020000}"/>
              </a:ext>
            </a:extLst>
          </xdr:cNvPr>
          <xdr:cNvSpPr/>
        </xdr:nvSpPr>
        <xdr:spPr>
          <a:xfrm>
            <a:off x="11178931" y="3431749"/>
            <a:ext cx="224244" cy="43053"/>
          </a:xfrm>
          <a:prstGeom prst="rect">
            <a:avLst/>
          </a:prstGeom>
          <a:noFill/>
          <a:ln>
            <a:solidFill>
              <a:schemeClr val="accent1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71" name="직사각형 770">
            <a:extLst>
              <a:ext uri="{FF2B5EF4-FFF2-40B4-BE49-F238E27FC236}">
                <a16:creationId xmlns:a16="http://schemas.microsoft.com/office/drawing/2014/main" id="{00000000-0008-0000-0C00-000058020000}"/>
              </a:ext>
            </a:extLst>
          </xdr:cNvPr>
          <xdr:cNvSpPr/>
        </xdr:nvSpPr>
        <xdr:spPr>
          <a:xfrm>
            <a:off x="11178931" y="3545650"/>
            <a:ext cx="224244" cy="43053"/>
          </a:xfrm>
          <a:prstGeom prst="rect">
            <a:avLst/>
          </a:prstGeom>
          <a:noFill/>
          <a:ln>
            <a:solidFill>
              <a:schemeClr val="accent1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72" name="직사각형 771">
            <a:extLst>
              <a:ext uri="{FF2B5EF4-FFF2-40B4-BE49-F238E27FC236}">
                <a16:creationId xmlns:a16="http://schemas.microsoft.com/office/drawing/2014/main" id="{00000000-0008-0000-0C00-000059020000}"/>
              </a:ext>
            </a:extLst>
          </xdr:cNvPr>
          <xdr:cNvSpPr/>
        </xdr:nvSpPr>
        <xdr:spPr>
          <a:xfrm>
            <a:off x="11178931" y="3659551"/>
            <a:ext cx="224244" cy="43053"/>
          </a:xfrm>
          <a:prstGeom prst="rect">
            <a:avLst/>
          </a:prstGeom>
          <a:noFill/>
          <a:ln>
            <a:solidFill>
              <a:schemeClr val="accent1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73" name="모서리가 둥근 직사각형 772">
            <a:extLst>
              <a:ext uri="{FF2B5EF4-FFF2-40B4-BE49-F238E27FC236}">
                <a16:creationId xmlns:a16="http://schemas.microsoft.com/office/drawing/2014/main" id="{00000000-0008-0000-0C00-00005A020000}"/>
              </a:ext>
            </a:extLst>
          </xdr:cNvPr>
          <xdr:cNvSpPr/>
        </xdr:nvSpPr>
        <xdr:spPr>
          <a:xfrm>
            <a:off x="10493437" y="2599397"/>
            <a:ext cx="121834" cy="103377"/>
          </a:xfrm>
          <a:prstGeom prst="roundRect">
            <a:avLst/>
          </a:prstGeom>
          <a:solidFill>
            <a:srgbClr val="FF0000"/>
          </a:solidFill>
          <a:ln w="28575">
            <a:solidFill>
              <a:srgbClr val="FF0000"/>
            </a:solidFill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774" name="TextBox 171">
            <a:extLst>
              <a:ext uri="{FF2B5EF4-FFF2-40B4-BE49-F238E27FC236}">
                <a16:creationId xmlns:a16="http://schemas.microsoft.com/office/drawing/2014/main" id="{00000000-0008-0000-0C00-00005B020000}"/>
              </a:ext>
            </a:extLst>
          </xdr:cNvPr>
          <xdr:cNvSpPr txBox="1"/>
        </xdr:nvSpPr>
        <xdr:spPr>
          <a:xfrm>
            <a:off x="9542833" y="3995949"/>
            <a:ext cx="1716422" cy="3252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50" b="1">
                <a:latin typeface="+mn-ea"/>
              </a:rPr>
              <a:t>Unload Heap (UH01)</a:t>
            </a:r>
            <a:endParaRPr lang="ko-KR" altLang="en-US" sz="1050" b="1">
              <a:latin typeface="+mn-ea"/>
            </a:endParaRPr>
          </a:p>
        </xdr:txBody>
      </xdr:sp>
    </xdr:grpSp>
    <xdr:clientData/>
  </xdr:twoCellAnchor>
  <xdr:twoCellAnchor>
    <xdr:from>
      <xdr:col>5</xdr:col>
      <xdr:colOff>2419350</xdr:colOff>
      <xdr:row>1798</xdr:row>
      <xdr:rowOff>57150</xdr:rowOff>
    </xdr:from>
    <xdr:to>
      <xdr:col>6</xdr:col>
      <xdr:colOff>491015</xdr:colOff>
      <xdr:row>1809</xdr:row>
      <xdr:rowOff>91550</xdr:rowOff>
    </xdr:to>
    <xdr:grpSp>
      <xdr:nvGrpSpPr>
        <xdr:cNvPr id="775" name="그룹 774">
          <a:extLst>
            <a:ext uri="{FF2B5EF4-FFF2-40B4-BE49-F238E27FC236}">
              <a16:creationId xmlns:a16="http://schemas.microsoft.com/office/drawing/2014/main" id="{00000000-0008-0000-0C00-00005C020000}"/>
            </a:ext>
          </a:extLst>
        </xdr:cNvPr>
        <xdr:cNvGrpSpPr/>
      </xdr:nvGrpSpPr>
      <xdr:grpSpPr>
        <a:xfrm>
          <a:off x="4257675" y="275139150"/>
          <a:ext cx="1929290" cy="1710800"/>
          <a:chOff x="9071051" y="1182453"/>
          <a:chExt cx="1929290" cy="1710800"/>
        </a:xfrm>
      </xdr:grpSpPr>
      <xdr:sp macro="" textlink="">
        <xdr:nvSpPr>
          <xdr:cNvPr id="776" name="직사각형 775">
            <a:extLst>
              <a:ext uri="{FF2B5EF4-FFF2-40B4-BE49-F238E27FC236}">
                <a16:creationId xmlns:a16="http://schemas.microsoft.com/office/drawing/2014/main" id="{00000000-0008-0000-0C00-00005D020000}"/>
              </a:ext>
            </a:extLst>
          </xdr:cNvPr>
          <xdr:cNvSpPr/>
        </xdr:nvSpPr>
        <xdr:spPr>
          <a:xfrm rot="16200000" flipH="1">
            <a:off x="9695464" y="1865097"/>
            <a:ext cx="45719" cy="1294545"/>
          </a:xfrm>
          <a:prstGeom prst="rect">
            <a:avLst/>
          </a:prstGeom>
          <a:noFill/>
          <a:ln>
            <a:solidFill>
              <a:schemeClr val="tx2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77" name="직사각형 776">
            <a:extLst>
              <a:ext uri="{FF2B5EF4-FFF2-40B4-BE49-F238E27FC236}">
                <a16:creationId xmlns:a16="http://schemas.microsoft.com/office/drawing/2014/main" id="{00000000-0008-0000-0C00-00005E020000}"/>
              </a:ext>
            </a:extLst>
          </xdr:cNvPr>
          <xdr:cNvSpPr/>
        </xdr:nvSpPr>
        <xdr:spPr>
          <a:xfrm rot="21290189">
            <a:off x="10283678" y="1330631"/>
            <a:ext cx="263608" cy="39743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78" name="직사각형 777">
            <a:extLst>
              <a:ext uri="{FF2B5EF4-FFF2-40B4-BE49-F238E27FC236}">
                <a16:creationId xmlns:a16="http://schemas.microsoft.com/office/drawing/2014/main" id="{00000000-0008-0000-0C00-00005F020000}"/>
              </a:ext>
            </a:extLst>
          </xdr:cNvPr>
          <xdr:cNvSpPr/>
        </xdr:nvSpPr>
        <xdr:spPr>
          <a:xfrm rot="21290189">
            <a:off x="10366349" y="2245496"/>
            <a:ext cx="263608" cy="39743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79" name="직사각형 778">
            <a:extLst>
              <a:ext uri="{FF2B5EF4-FFF2-40B4-BE49-F238E27FC236}">
                <a16:creationId xmlns:a16="http://schemas.microsoft.com/office/drawing/2014/main" id="{00000000-0008-0000-0C00-000060020000}"/>
              </a:ext>
            </a:extLst>
          </xdr:cNvPr>
          <xdr:cNvSpPr/>
        </xdr:nvSpPr>
        <xdr:spPr>
          <a:xfrm rot="21290189" flipH="1">
            <a:off x="10325104" y="1338609"/>
            <a:ext cx="45603" cy="958336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80" name="직사각형 779">
            <a:extLst>
              <a:ext uri="{FF2B5EF4-FFF2-40B4-BE49-F238E27FC236}">
                <a16:creationId xmlns:a16="http://schemas.microsoft.com/office/drawing/2014/main" id="{00000000-0008-0000-0C00-000061020000}"/>
              </a:ext>
            </a:extLst>
          </xdr:cNvPr>
          <xdr:cNvSpPr/>
        </xdr:nvSpPr>
        <xdr:spPr>
          <a:xfrm rot="21290189" flipH="1">
            <a:off x="10283583" y="1215112"/>
            <a:ext cx="45719" cy="1294545"/>
          </a:xfrm>
          <a:prstGeom prst="rect">
            <a:avLst/>
          </a:prstGeom>
          <a:solidFill>
            <a:schemeClr val="tx2">
              <a:lumMod val="60000"/>
              <a:lumOff val="40000"/>
            </a:schemeClr>
          </a:solidFill>
          <a:ln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81" name="직사각형 780">
            <a:extLst>
              <a:ext uri="{FF2B5EF4-FFF2-40B4-BE49-F238E27FC236}">
                <a16:creationId xmlns:a16="http://schemas.microsoft.com/office/drawing/2014/main" id="{00000000-0008-0000-0C00-000062020000}"/>
              </a:ext>
            </a:extLst>
          </xdr:cNvPr>
          <xdr:cNvSpPr/>
        </xdr:nvSpPr>
        <xdr:spPr>
          <a:xfrm rot="5107065">
            <a:off x="9794125" y="1729268"/>
            <a:ext cx="1294545" cy="273967"/>
          </a:xfrm>
          <a:prstGeom prst="rect">
            <a:avLst/>
          </a:prstGeom>
          <a:noFill/>
          <a:ln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82" name="모서리가 둥근 직사각형 781">
            <a:extLst>
              <a:ext uri="{FF2B5EF4-FFF2-40B4-BE49-F238E27FC236}">
                <a16:creationId xmlns:a16="http://schemas.microsoft.com/office/drawing/2014/main" id="{00000000-0008-0000-0C00-000063020000}"/>
              </a:ext>
            </a:extLst>
          </xdr:cNvPr>
          <xdr:cNvSpPr/>
        </xdr:nvSpPr>
        <xdr:spPr>
          <a:xfrm>
            <a:off x="10448187" y="1182453"/>
            <a:ext cx="121834" cy="103377"/>
          </a:xfrm>
          <a:prstGeom prst="roundRect">
            <a:avLst/>
          </a:prstGeom>
          <a:solidFill>
            <a:srgbClr val="FF0000"/>
          </a:solidFill>
          <a:ln w="28575">
            <a:solidFill>
              <a:srgbClr val="FF0000"/>
            </a:solidFill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783" name="TextBox 170">
            <a:extLst>
              <a:ext uri="{FF2B5EF4-FFF2-40B4-BE49-F238E27FC236}">
                <a16:creationId xmlns:a16="http://schemas.microsoft.com/office/drawing/2014/main" id="{00000000-0008-0000-0C00-000064020000}"/>
              </a:ext>
            </a:extLst>
          </xdr:cNvPr>
          <xdr:cNvSpPr txBox="1"/>
        </xdr:nvSpPr>
        <xdr:spPr>
          <a:xfrm>
            <a:off x="9460704" y="2568036"/>
            <a:ext cx="1539637" cy="3252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50" b="1">
                <a:latin typeface="+mn-ea"/>
              </a:rPr>
              <a:t>Unload Supply (US01)</a:t>
            </a:r>
            <a:endParaRPr lang="ko-KR" altLang="en-US" sz="1050" b="1">
              <a:latin typeface="+mn-ea"/>
            </a:endParaRPr>
          </a:p>
        </xdr:txBody>
      </xdr:sp>
    </xdr:grpSp>
    <xdr:clientData/>
  </xdr:twoCellAnchor>
  <xdr:twoCellAnchor>
    <xdr:from>
      <xdr:col>5</xdr:col>
      <xdr:colOff>1638298</xdr:colOff>
      <xdr:row>1861</xdr:row>
      <xdr:rowOff>19050</xdr:rowOff>
    </xdr:from>
    <xdr:to>
      <xdr:col>6</xdr:col>
      <xdr:colOff>493688</xdr:colOff>
      <xdr:row>1871</xdr:row>
      <xdr:rowOff>124362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00000000-0008-0000-0C00-000065020000}"/>
            </a:ext>
          </a:extLst>
        </xdr:cNvPr>
        <xdr:cNvGrpSpPr/>
      </xdr:nvGrpSpPr>
      <xdr:grpSpPr>
        <a:xfrm>
          <a:off x="3476623" y="284702250"/>
          <a:ext cx="2713015" cy="1629312"/>
          <a:chOff x="5996703" y="2575922"/>
          <a:chExt cx="2713015" cy="1629312"/>
        </a:xfrm>
      </xdr:grpSpPr>
      <xdr:grpSp>
        <xdr:nvGrpSpPr>
          <xdr:cNvPr id="785" name="그룹 784">
            <a:extLst>
              <a:ext uri="{FF2B5EF4-FFF2-40B4-BE49-F238E27FC236}">
                <a16:creationId xmlns:a16="http://schemas.microsoft.com/office/drawing/2014/main" id="{00000000-0008-0000-0C00-000066020000}"/>
              </a:ext>
            </a:extLst>
          </xdr:cNvPr>
          <xdr:cNvGrpSpPr/>
        </xdr:nvGrpSpPr>
        <xdr:grpSpPr>
          <a:xfrm rot="16200000">
            <a:off x="7691261" y="3245209"/>
            <a:ext cx="271316" cy="958332"/>
            <a:chOff x="7023589" y="1344589"/>
            <a:chExt cx="510737" cy="1804007"/>
          </a:xfrm>
        </xdr:grpSpPr>
        <xdr:sp macro="" textlink="">
          <xdr:nvSpPr>
            <xdr:cNvPr id="807" name="직사각형 806">
              <a:extLst>
                <a:ext uri="{FF2B5EF4-FFF2-40B4-BE49-F238E27FC236}">
                  <a16:creationId xmlns:a16="http://schemas.microsoft.com/office/drawing/2014/main" id="{00000000-0008-0000-0C00-00007C020000}"/>
                </a:ext>
              </a:extLst>
            </xdr:cNvPr>
            <xdr:cNvSpPr/>
          </xdr:nvSpPr>
          <xdr:spPr>
            <a:xfrm>
              <a:off x="7024254" y="1344589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8" name="직사각형 807">
              <a:extLst>
                <a:ext uri="{FF2B5EF4-FFF2-40B4-BE49-F238E27FC236}">
                  <a16:creationId xmlns:a16="http://schemas.microsoft.com/office/drawing/2014/main" id="{00000000-0008-0000-0C00-00007D020000}"/>
                </a:ext>
              </a:extLst>
            </xdr:cNvPr>
            <xdr:cNvSpPr/>
          </xdr:nvSpPr>
          <xdr:spPr>
            <a:xfrm>
              <a:off x="7024254" y="3073782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9" name="직사각형 808">
              <a:extLst>
                <a:ext uri="{FF2B5EF4-FFF2-40B4-BE49-F238E27FC236}">
                  <a16:creationId xmlns:a16="http://schemas.microsoft.com/office/drawing/2014/main" id="{00000000-0008-0000-0C00-00007E020000}"/>
                </a:ext>
              </a:extLst>
            </xdr:cNvPr>
            <xdr:cNvSpPr/>
          </xdr:nvSpPr>
          <xdr:spPr>
            <a:xfrm>
              <a:off x="7109433" y="1488676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0" name="직사각형 809">
              <a:extLst>
                <a:ext uri="{FF2B5EF4-FFF2-40B4-BE49-F238E27FC236}">
                  <a16:creationId xmlns:a16="http://schemas.microsoft.com/office/drawing/2014/main" id="{00000000-0008-0000-0C00-00007F020000}"/>
                </a:ext>
              </a:extLst>
            </xdr:cNvPr>
            <xdr:cNvSpPr/>
          </xdr:nvSpPr>
          <xdr:spPr>
            <a:xfrm>
              <a:off x="7103890" y="1641076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1" name="직사각형 810">
              <a:extLst>
                <a:ext uri="{FF2B5EF4-FFF2-40B4-BE49-F238E27FC236}">
                  <a16:creationId xmlns:a16="http://schemas.microsoft.com/office/drawing/2014/main" id="{00000000-0008-0000-0C00-000080020000}"/>
                </a:ext>
              </a:extLst>
            </xdr:cNvPr>
            <xdr:cNvSpPr/>
          </xdr:nvSpPr>
          <xdr:spPr>
            <a:xfrm>
              <a:off x="7103890" y="1790705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2" name="직사각형 811">
              <a:extLst>
                <a:ext uri="{FF2B5EF4-FFF2-40B4-BE49-F238E27FC236}">
                  <a16:creationId xmlns:a16="http://schemas.microsoft.com/office/drawing/2014/main" id="{00000000-0008-0000-0C00-000081020000}"/>
                </a:ext>
              </a:extLst>
            </xdr:cNvPr>
            <xdr:cNvSpPr/>
          </xdr:nvSpPr>
          <xdr:spPr>
            <a:xfrm>
              <a:off x="7106660" y="1943105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3" name="직사각형 812">
              <a:extLst>
                <a:ext uri="{FF2B5EF4-FFF2-40B4-BE49-F238E27FC236}">
                  <a16:creationId xmlns:a16="http://schemas.microsoft.com/office/drawing/2014/main" id="{00000000-0008-0000-0C00-000082020000}"/>
                </a:ext>
              </a:extLst>
            </xdr:cNvPr>
            <xdr:cNvSpPr/>
          </xdr:nvSpPr>
          <xdr:spPr>
            <a:xfrm>
              <a:off x="7112201" y="2089964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4" name="직사각형 813">
              <a:extLst>
                <a:ext uri="{FF2B5EF4-FFF2-40B4-BE49-F238E27FC236}">
                  <a16:creationId xmlns:a16="http://schemas.microsoft.com/office/drawing/2014/main" id="{00000000-0008-0000-0C00-000083020000}"/>
                </a:ext>
              </a:extLst>
            </xdr:cNvPr>
            <xdr:cNvSpPr/>
          </xdr:nvSpPr>
          <xdr:spPr>
            <a:xfrm>
              <a:off x="7106658" y="2242364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5" name="직사각형 814">
              <a:extLst>
                <a:ext uri="{FF2B5EF4-FFF2-40B4-BE49-F238E27FC236}">
                  <a16:creationId xmlns:a16="http://schemas.microsoft.com/office/drawing/2014/main" id="{00000000-0008-0000-0C00-000084020000}"/>
                </a:ext>
              </a:extLst>
            </xdr:cNvPr>
            <xdr:cNvSpPr/>
          </xdr:nvSpPr>
          <xdr:spPr>
            <a:xfrm>
              <a:off x="7106658" y="239199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6" name="직사각형 815">
              <a:extLst>
                <a:ext uri="{FF2B5EF4-FFF2-40B4-BE49-F238E27FC236}">
                  <a16:creationId xmlns:a16="http://schemas.microsoft.com/office/drawing/2014/main" id="{00000000-0008-0000-0C00-000085020000}"/>
                </a:ext>
              </a:extLst>
            </xdr:cNvPr>
            <xdr:cNvSpPr/>
          </xdr:nvSpPr>
          <xdr:spPr>
            <a:xfrm>
              <a:off x="7109428" y="254439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7" name="직사각형 816">
              <a:extLst>
                <a:ext uri="{FF2B5EF4-FFF2-40B4-BE49-F238E27FC236}">
                  <a16:creationId xmlns:a16="http://schemas.microsoft.com/office/drawing/2014/main" id="{00000000-0008-0000-0C00-000086020000}"/>
                </a:ext>
              </a:extLst>
            </xdr:cNvPr>
            <xdr:cNvSpPr/>
          </xdr:nvSpPr>
          <xdr:spPr>
            <a:xfrm>
              <a:off x="7101114" y="269402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8" name="직사각형 817">
              <a:extLst>
                <a:ext uri="{FF2B5EF4-FFF2-40B4-BE49-F238E27FC236}">
                  <a16:creationId xmlns:a16="http://schemas.microsoft.com/office/drawing/2014/main" id="{00000000-0008-0000-0C00-000087020000}"/>
                </a:ext>
              </a:extLst>
            </xdr:cNvPr>
            <xdr:cNvSpPr/>
          </xdr:nvSpPr>
          <xdr:spPr>
            <a:xfrm>
              <a:off x="7101114" y="2843652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19" name="직사각형 818">
              <a:extLst>
                <a:ext uri="{FF2B5EF4-FFF2-40B4-BE49-F238E27FC236}">
                  <a16:creationId xmlns:a16="http://schemas.microsoft.com/office/drawing/2014/main" id="{00000000-0008-0000-0C00-000088020000}"/>
                </a:ext>
              </a:extLst>
            </xdr:cNvPr>
            <xdr:cNvSpPr/>
          </xdr:nvSpPr>
          <xdr:spPr>
            <a:xfrm>
              <a:off x="7103884" y="2996052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20" name="직사각형 819">
              <a:extLst>
                <a:ext uri="{FF2B5EF4-FFF2-40B4-BE49-F238E27FC236}">
                  <a16:creationId xmlns:a16="http://schemas.microsoft.com/office/drawing/2014/main" id="{00000000-0008-0000-0C00-000089020000}"/>
                </a:ext>
              </a:extLst>
            </xdr:cNvPr>
            <xdr:cNvSpPr/>
          </xdr:nvSpPr>
          <xdr:spPr>
            <a:xfrm flipH="1">
              <a:off x="7023589" y="1344589"/>
              <a:ext cx="85845" cy="180400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grpSp>
        <xdr:nvGrpSpPr>
          <xdr:cNvPr id="786" name="그룹 785">
            <a:extLst>
              <a:ext uri="{FF2B5EF4-FFF2-40B4-BE49-F238E27FC236}">
                <a16:creationId xmlns:a16="http://schemas.microsoft.com/office/drawing/2014/main" id="{00000000-0008-0000-0C00-000067020000}"/>
              </a:ext>
            </a:extLst>
          </xdr:cNvPr>
          <xdr:cNvGrpSpPr/>
        </xdr:nvGrpSpPr>
        <xdr:grpSpPr>
          <a:xfrm rot="16200000">
            <a:off x="6340211" y="3257518"/>
            <a:ext cx="271316" cy="958332"/>
            <a:chOff x="7023589" y="1344589"/>
            <a:chExt cx="510737" cy="1804007"/>
          </a:xfrm>
        </xdr:grpSpPr>
        <xdr:sp macro="" textlink="">
          <xdr:nvSpPr>
            <xdr:cNvPr id="793" name="직사각형 792">
              <a:extLst>
                <a:ext uri="{FF2B5EF4-FFF2-40B4-BE49-F238E27FC236}">
                  <a16:creationId xmlns:a16="http://schemas.microsoft.com/office/drawing/2014/main" id="{00000000-0008-0000-0C00-00006E020000}"/>
                </a:ext>
              </a:extLst>
            </xdr:cNvPr>
            <xdr:cNvSpPr/>
          </xdr:nvSpPr>
          <xdr:spPr>
            <a:xfrm>
              <a:off x="7024254" y="1344589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94" name="직사각형 793">
              <a:extLst>
                <a:ext uri="{FF2B5EF4-FFF2-40B4-BE49-F238E27FC236}">
                  <a16:creationId xmlns:a16="http://schemas.microsoft.com/office/drawing/2014/main" id="{00000000-0008-0000-0C00-00006F020000}"/>
                </a:ext>
              </a:extLst>
            </xdr:cNvPr>
            <xdr:cNvSpPr/>
          </xdr:nvSpPr>
          <xdr:spPr>
            <a:xfrm>
              <a:off x="7024254" y="3073782"/>
              <a:ext cx="496226" cy="74814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95" name="직사각형 794">
              <a:extLst>
                <a:ext uri="{FF2B5EF4-FFF2-40B4-BE49-F238E27FC236}">
                  <a16:creationId xmlns:a16="http://schemas.microsoft.com/office/drawing/2014/main" id="{00000000-0008-0000-0C00-000070020000}"/>
                </a:ext>
              </a:extLst>
            </xdr:cNvPr>
            <xdr:cNvSpPr/>
          </xdr:nvSpPr>
          <xdr:spPr>
            <a:xfrm>
              <a:off x="7109433" y="1488676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96" name="직사각형 795">
              <a:extLst>
                <a:ext uri="{FF2B5EF4-FFF2-40B4-BE49-F238E27FC236}">
                  <a16:creationId xmlns:a16="http://schemas.microsoft.com/office/drawing/2014/main" id="{00000000-0008-0000-0C00-000071020000}"/>
                </a:ext>
              </a:extLst>
            </xdr:cNvPr>
            <xdr:cNvSpPr/>
          </xdr:nvSpPr>
          <xdr:spPr>
            <a:xfrm>
              <a:off x="7103890" y="1641076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97" name="직사각형 796">
              <a:extLst>
                <a:ext uri="{FF2B5EF4-FFF2-40B4-BE49-F238E27FC236}">
                  <a16:creationId xmlns:a16="http://schemas.microsoft.com/office/drawing/2014/main" id="{00000000-0008-0000-0C00-000072020000}"/>
                </a:ext>
              </a:extLst>
            </xdr:cNvPr>
            <xdr:cNvSpPr/>
          </xdr:nvSpPr>
          <xdr:spPr>
            <a:xfrm>
              <a:off x="7103890" y="1790705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98" name="직사각형 797">
              <a:extLst>
                <a:ext uri="{FF2B5EF4-FFF2-40B4-BE49-F238E27FC236}">
                  <a16:creationId xmlns:a16="http://schemas.microsoft.com/office/drawing/2014/main" id="{00000000-0008-0000-0C00-000073020000}"/>
                </a:ext>
              </a:extLst>
            </xdr:cNvPr>
            <xdr:cNvSpPr/>
          </xdr:nvSpPr>
          <xdr:spPr>
            <a:xfrm>
              <a:off x="7106660" y="1943105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799" name="직사각형 798">
              <a:extLst>
                <a:ext uri="{FF2B5EF4-FFF2-40B4-BE49-F238E27FC236}">
                  <a16:creationId xmlns:a16="http://schemas.microsoft.com/office/drawing/2014/main" id="{00000000-0008-0000-0C00-000074020000}"/>
                </a:ext>
              </a:extLst>
            </xdr:cNvPr>
            <xdr:cNvSpPr/>
          </xdr:nvSpPr>
          <xdr:spPr>
            <a:xfrm>
              <a:off x="7112201" y="2089964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0" name="직사각형 799">
              <a:extLst>
                <a:ext uri="{FF2B5EF4-FFF2-40B4-BE49-F238E27FC236}">
                  <a16:creationId xmlns:a16="http://schemas.microsoft.com/office/drawing/2014/main" id="{00000000-0008-0000-0C00-000075020000}"/>
                </a:ext>
              </a:extLst>
            </xdr:cNvPr>
            <xdr:cNvSpPr/>
          </xdr:nvSpPr>
          <xdr:spPr>
            <a:xfrm>
              <a:off x="7106658" y="2242364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1" name="직사각형 800">
              <a:extLst>
                <a:ext uri="{FF2B5EF4-FFF2-40B4-BE49-F238E27FC236}">
                  <a16:creationId xmlns:a16="http://schemas.microsoft.com/office/drawing/2014/main" id="{00000000-0008-0000-0C00-000076020000}"/>
                </a:ext>
              </a:extLst>
            </xdr:cNvPr>
            <xdr:cNvSpPr/>
          </xdr:nvSpPr>
          <xdr:spPr>
            <a:xfrm>
              <a:off x="7106658" y="239199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2" name="직사각형 801">
              <a:extLst>
                <a:ext uri="{FF2B5EF4-FFF2-40B4-BE49-F238E27FC236}">
                  <a16:creationId xmlns:a16="http://schemas.microsoft.com/office/drawing/2014/main" id="{00000000-0008-0000-0C00-000077020000}"/>
                </a:ext>
              </a:extLst>
            </xdr:cNvPr>
            <xdr:cNvSpPr/>
          </xdr:nvSpPr>
          <xdr:spPr>
            <a:xfrm>
              <a:off x="7109428" y="254439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3" name="직사각형 802">
              <a:extLst>
                <a:ext uri="{FF2B5EF4-FFF2-40B4-BE49-F238E27FC236}">
                  <a16:creationId xmlns:a16="http://schemas.microsoft.com/office/drawing/2014/main" id="{00000000-0008-0000-0C00-000078020000}"/>
                </a:ext>
              </a:extLst>
            </xdr:cNvPr>
            <xdr:cNvSpPr/>
          </xdr:nvSpPr>
          <xdr:spPr>
            <a:xfrm>
              <a:off x="7101114" y="2694023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4" name="직사각형 803">
              <a:extLst>
                <a:ext uri="{FF2B5EF4-FFF2-40B4-BE49-F238E27FC236}">
                  <a16:creationId xmlns:a16="http://schemas.microsoft.com/office/drawing/2014/main" id="{00000000-0008-0000-0C00-000079020000}"/>
                </a:ext>
              </a:extLst>
            </xdr:cNvPr>
            <xdr:cNvSpPr/>
          </xdr:nvSpPr>
          <xdr:spPr>
            <a:xfrm>
              <a:off x="7101114" y="2843652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5" name="직사각형 804">
              <a:extLst>
                <a:ext uri="{FF2B5EF4-FFF2-40B4-BE49-F238E27FC236}">
                  <a16:creationId xmlns:a16="http://schemas.microsoft.com/office/drawing/2014/main" id="{00000000-0008-0000-0C00-00007A020000}"/>
                </a:ext>
              </a:extLst>
            </xdr:cNvPr>
            <xdr:cNvSpPr/>
          </xdr:nvSpPr>
          <xdr:spPr>
            <a:xfrm>
              <a:off x="7103884" y="2996052"/>
              <a:ext cx="422125" cy="81044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806" name="직사각형 805">
              <a:extLst>
                <a:ext uri="{FF2B5EF4-FFF2-40B4-BE49-F238E27FC236}">
                  <a16:creationId xmlns:a16="http://schemas.microsoft.com/office/drawing/2014/main" id="{00000000-0008-0000-0C00-00007B020000}"/>
                </a:ext>
              </a:extLst>
            </xdr:cNvPr>
            <xdr:cNvSpPr/>
          </xdr:nvSpPr>
          <xdr:spPr>
            <a:xfrm flipH="1">
              <a:off x="7023589" y="1344589"/>
              <a:ext cx="85845" cy="1804007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787" name="직사각형 786">
            <a:extLst>
              <a:ext uri="{FF2B5EF4-FFF2-40B4-BE49-F238E27FC236}">
                <a16:creationId xmlns:a16="http://schemas.microsoft.com/office/drawing/2014/main" id="{00000000-0008-0000-0C00-000068020000}"/>
              </a:ext>
            </a:extLst>
          </xdr:cNvPr>
          <xdr:cNvSpPr/>
        </xdr:nvSpPr>
        <xdr:spPr>
          <a:xfrm rot="16200000" flipH="1">
            <a:off x="7826397" y="3250591"/>
            <a:ext cx="45719" cy="1294545"/>
          </a:xfrm>
          <a:prstGeom prst="rect">
            <a:avLst/>
          </a:prstGeom>
          <a:solidFill>
            <a:schemeClr val="tx2">
              <a:lumMod val="60000"/>
              <a:lumOff val="40000"/>
            </a:schemeClr>
          </a:solidFill>
          <a:ln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88" name="원호 787">
            <a:extLst>
              <a:ext uri="{FF2B5EF4-FFF2-40B4-BE49-F238E27FC236}">
                <a16:creationId xmlns:a16="http://schemas.microsoft.com/office/drawing/2014/main" id="{00000000-0008-0000-0C00-000069020000}"/>
              </a:ext>
            </a:extLst>
          </xdr:cNvPr>
          <xdr:cNvSpPr/>
        </xdr:nvSpPr>
        <xdr:spPr>
          <a:xfrm rot="16200000">
            <a:off x="8317097" y="3731774"/>
            <a:ext cx="331842" cy="331842"/>
          </a:xfrm>
          <a:prstGeom prst="arc">
            <a:avLst/>
          </a:prstGeom>
          <a:ln w="19050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89" name="직사각형 788">
            <a:extLst>
              <a:ext uri="{FF2B5EF4-FFF2-40B4-BE49-F238E27FC236}">
                <a16:creationId xmlns:a16="http://schemas.microsoft.com/office/drawing/2014/main" id="{00000000-0008-0000-0C00-00006A020000}"/>
              </a:ext>
            </a:extLst>
          </xdr:cNvPr>
          <xdr:cNvSpPr/>
        </xdr:nvSpPr>
        <xdr:spPr>
          <a:xfrm rot="5107065">
            <a:off x="7925462" y="3133447"/>
            <a:ext cx="1294545" cy="273967"/>
          </a:xfrm>
          <a:prstGeom prst="rect">
            <a:avLst/>
          </a:prstGeom>
          <a:noFill/>
          <a:ln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90" name="줄무늬가 있는 오른쪽 화살표 789">
            <a:extLst>
              <a:ext uri="{FF2B5EF4-FFF2-40B4-BE49-F238E27FC236}">
                <a16:creationId xmlns:a16="http://schemas.microsoft.com/office/drawing/2014/main" id="{00000000-0008-0000-0C00-00006B020000}"/>
              </a:ext>
            </a:extLst>
          </xdr:cNvPr>
          <xdr:cNvSpPr/>
        </xdr:nvSpPr>
        <xdr:spPr>
          <a:xfrm rot="10800000">
            <a:off x="6993038" y="3604038"/>
            <a:ext cx="312420" cy="251460"/>
          </a:xfrm>
          <a:prstGeom prst="stripedRightArrow">
            <a:avLst/>
          </a:prstGeom>
          <a:solidFill>
            <a:schemeClr val="accent6">
              <a:lumMod val="50000"/>
            </a:schemeClr>
          </a:solidFill>
          <a:ln w="28575">
            <a:noFill/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791" name="모서리가 둥근 직사각형 790">
            <a:extLst>
              <a:ext uri="{FF2B5EF4-FFF2-40B4-BE49-F238E27FC236}">
                <a16:creationId xmlns:a16="http://schemas.microsoft.com/office/drawing/2014/main" id="{00000000-0008-0000-0C00-00006C020000}"/>
              </a:ext>
            </a:extLst>
          </xdr:cNvPr>
          <xdr:cNvSpPr/>
        </xdr:nvSpPr>
        <xdr:spPr>
          <a:xfrm>
            <a:off x="8559329" y="2575922"/>
            <a:ext cx="121834" cy="103377"/>
          </a:xfrm>
          <a:prstGeom prst="roundRect">
            <a:avLst/>
          </a:prstGeom>
          <a:solidFill>
            <a:srgbClr val="FF0000"/>
          </a:solidFill>
          <a:ln w="28575">
            <a:solidFill>
              <a:srgbClr val="FF0000"/>
            </a:solidFill>
            <a:prstDash val="solid"/>
          </a:ln>
        </xdr:spPr>
        <xdr:txBody>
          <a:bodyPr wrap="square" rtlCol="0" anchor="ctr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792" name="TextBox 172">
            <a:extLst>
              <a:ext uri="{FF2B5EF4-FFF2-40B4-BE49-F238E27FC236}">
                <a16:creationId xmlns:a16="http://schemas.microsoft.com/office/drawing/2014/main" id="{00000000-0008-0000-0C00-00006D020000}"/>
              </a:ext>
            </a:extLst>
          </xdr:cNvPr>
          <xdr:cNvSpPr txBox="1"/>
        </xdr:nvSpPr>
        <xdr:spPr>
          <a:xfrm>
            <a:off x="6825380" y="3891174"/>
            <a:ext cx="1842476" cy="31406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000" b="1">
                <a:latin typeface="+mn-ea"/>
              </a:rPr>
              <a:t>Unload Output (UO01)</a:t>
            </a:r>
            <a:endParaRPr lang="ko-KR" altLang="en-US" sz="1000" b="1">
              <a:latin typeface="+mn-ea"/>
            </a:endParaRP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4</xdr:col>
      <xdr:colOff>0</xdr:colOff>
      <xdr:row>33</xdr:row>
      <xdr:rowOff>1588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47625" y="3276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31</xdr:row>
      <xdr:rowOff>1588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47625" y="291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0</xdr:colOff>
      <xdr:row>31</xdr:row>
      <xdr:rowOff>1588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>
        <a:xfrm>
          <a:off x="47625" y="291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0</xdr:rowOff>
    </xdr:from>
    <xdr:to>
      <xdr:col>4</xdr:col>
      <xdr:colOff>0</xdr:colOff>
      <xdr:row>77</xdr:row>
      <xdr:rowOff>1588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CxnSpPr/>
      </xdr:nvCxnSpPr>
      <xdr:spPr>
        <a:xfrm>
          <a:off x="47625" y="5581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CxnSpPr/>
      </xdr:nvCxnSpPr>
      <xdr:spPr>
        <a:xfrm>
          <a:off x="47625" y="542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74</xdr:row>
      <xdr:rowOff>0</xdr:rowOff>
    </xdr:from>
    <xdr:to>
      <xdr:col>4</xdr:col>
      <xdr:colOff>0</xdr:colOff>
      <xdr:row>74</xdr:row>
      <xdr:rowOff>1588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CxnSpPr/>
      </xdr:nvCxnSpPr>
      <xdr:spPr>
        <a:xfrm>
          <a:off x="47625" y="5429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82</xdr:row>
      <xdr:rowOff>0</xdr:rowOff>
    </xdr:from>
    <xdr:to>
      <xdr:col>4</xdr:col>
      <xdr:colOff>0</xdr:colOff>
      <xdr:row>82</xdr:row>
      <xdr:rowOff>1588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CxnSpPr/>
      </xdr:nvCxnSpPr>
      <xdr:spPr>
        <a:xfrm>
          <a:off x="47625" y="573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1588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CxnSpPr/>
      </xdr:nvCxnSpPr>
      <xdr:spPr>
        <a:xfrm>
          <a:off x="47625" y="527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1588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CxnSpPr/>
      </xdr:nvCxnSpPr>
      <xdr:spPr>
        <a:xfrm>
          <a:off x="47625" y="527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93</xdr:row>
      <xdr:rowOff>0</xdr:rowOff>
    </xdr:from>
    <xdr:to>
      <xdr:col>4</xdr:col>
      <xdr:colOff>0</xdr:colOff>
      <xdr:row>93</xdr:row>
      <xdr:rowOff>1588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CxnSpPr/>
      </xdr:nvCxnSpPr>
      <xdr:spPr>
        <a:xfrm>
          <a:off x="47625" y="649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4</xdr:col>
      <xdr:colOff>0</xdr:colOff>
      <xdr:row>95</xdr:row>
      <xdr:rowOff>1588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CxnSpPr/>
      </xdr:nvCxnSpPr>
      <xdr:spPr>
        <a:xfrm>
          <a:off x="47625" y="68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95</xdr:row>
      <xdr:rowOff>0</xdr:rowOff>
    </xdr:from>
    <xdr:to>
      <xdr:col>4</xdr:col>
      <xdr:colOff>0</xdr:colOff>
      <xdr:row>95</xdr:row>
      <xdr:rowOff>1588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CxnSpPr/>
      </xdr:nvCxnSpPr>
      <xdr:spPr>
        <a:xfrm>
          <a:off x="47625" y="6800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107</xdr:row>
      <xdr:rowOff>0</xdr:rowOff>
    </xdr:from>
    <xdr:to>
      <xdr:col>4</xdr:col>
      <xdr:colOff>0</xdr:colOff>
      <xdr:row>107</xdr:row>
      <xdr:rowOff>1588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CxnSpPr/>
      </xdr:nvCxnSpPr>
      <xdr:spPr>
        <a:xfrm>
          <a:off x="47625" y="619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</xdr:row>
      <xdr:rowOff>0</xdr:rowOff>
    </xdr:from>
    <xdr:to>
      <xdr:col>4</xdr:col>
      <xdr:colOff>0</xdr:colOff>
      <xdr:row>104</xdr:row>
      <xdr:rowOff>1588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CxnSpPr/>
      </xdr:nvCxnSpPr>
      <xdr:spPr>
        <a:xfrm>
          <a:off x="47625" y="573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104</xdr:row>
      <xdr:rowOff>0</xdr:rowOff>
    </xdr:from>
    <xdr:to>
      <xdr:col>4</xdr:col>
      <xdr:colOff>0</xdr:colOff>
      <xdr:row>104</xdr:row>
      <xdr:rowOff>1588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CxnSpPr/>
      </xdr:nvCxnSpPr>
      <xdr:spPr>
        <a:xfrm>
          <a:off x="47625" y="573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112</xdr:row>
      <xdr:rowOff>0</xdr:rowOff>
    </xdr:from>
    <xdr:to>
      <xdr:col>4</xdr:col>
      <xdr:colOff>0</xdr:colOff>
      <xdr:row>112</xdr:row>
      <xdr:rowOff>1588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CxnSpPr/>
      </xdr:nvCxnSpPr>
      <xdr:spPr>
        <a:xfrm>
          <a:off x="47625" y="6953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</xdr:row>
      <xdr:rowOff>0</xdr:rowOff>
    </xdr:from>
    <xdr:to>
      <xdr:col>4</xdr:col>
      <xdr:colOff>0</xdr:colOff>
      <xdr:row>114</xdr:row>
      <xdr:rowOff>1588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CxnSpPr/>
      </xdr:nvCxnSpPr>
      <xdr:spPr>
        <a:xfrm>
          <a:off x="47625" y="725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114</xdr:row>
      <xdr:rowOff>0</xdr:rowOff>
    </xdr:from>
    <xdr:to>
      <xdr:col>4</xdr:col>
      <xdr:colOff>0</xdr:colOff>
      <xdr:row>114</xdr:row>
      <xdr:rowOff>1588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CxnSpPr/>
      </xdr:nvCxnSpPr>
      <xdr:spPr>
        <a:xfrm>
          <a:off x="47625" y="725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123</xdr:row>
      <xdr:rowOff>0</xdr:rowOff>
    </xdr:from>
    <xdr:to>
      <xdr:col>4</xdr:col>
      <xdr:colOff>0</xdr:colOff>
      <xdr:row>123</xdr:row>
      <xdr:rowOff>1588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CxnSpPr/>
      </xdr:nvCxnSpPr>
      <xdr:spPr>
        <a:xfrm>
          <a:off x="47625" y="8020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CxnSpPr/>
      </xdr:nvCxnSpPr>
      <xdr:spPr>
        <a:xfrm>
          <a:off x="47625" y="832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125</xdr:row>
      <xdr:rowOff>0</xdr:rowOff>
    </xdr:from>
    <xdr:to>
      <xdr:col>4</xdr:col>
      <xdr:colOff>0</xdr:colOff>
      <xdr:row>125</xdr:row>
      <xdr:rowOff>1588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CxnSpPr/>
      </xdr:nvCxnSpPr>
      <xdr:spPr>
        <a:xfrm>
          <a:off x="47625" y="8324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221</xdr:row>
      <xdr:rowOff>0</xdr:rowOff>
    </xdr:from>
    <xdr:to>
      <xdr:col>4</xdr:col>
      <xdr:colOff>0</xdr:colOff>
      <xdr:row>221</xdr:row>
      <xdr:rowOff>1588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00000000-0008-0000-1600-00003D000000}"/>
            </a:ext>
          </a:extLst>
        </xdr:cNvPr>
        <xdr:cNvCxnSpPr/>
      </xdr:nvCxnSpPr>
      <xdr:spPr>
        <a:xfrm>
          <a:off x="47625" y="1403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215</xdr:row>
      <xdr:rowOff>0</xdr:rowOff>
    </xdr:from>
    <xdr:to>
      <xdr:col>4</xdr:col>
      <xdr:colOff>0</xdr:colOff>
      <xdr:row>215</xdr:row>
      <xdr:rowOff>1588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CxnSpPr/>
      </xdr:nvCxnSpPr>
      <xdr:spPr>
        <a:xfrm>
          <a:off x="47625" y="13735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224</xdr:row>
      <xdr:rowOff>0</xdr:rowOff>
    </xdr:from>
    <xdr:to>
      <xdr:col>4</xdr:col>
      <xdr:colOff>0</xdr:colOff>
      <xdr:row>224</xdr:row>
      <xdr:rowOff>1588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0000000-0008-0000-1600-000040000000}"/>
            </a:ext>
          </a:extLst>
        </xdr:cNvPr>
        <xdr:cNvCxnSpPr/>
      </xdr:nvCxnSpPr>
      <xdr:spPr>
        <a:xfrm>
          <a:off x="47625" y="1449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226</xdr:row>
      <xdr:rowOff>0</xdr:rowOff>
    </xdr:from>
    <xdr:to>
      <xdr:col>4</xdr:col>
      <xdr:colOff>0</xdr:colOff>
      <xdr:row>226</xdr:row>
      <xdr:rowOff>1588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00000000-0008-0000-1600-000042000000}"/>
            </a:ext>
          </a:extLst>
        </xdr:cNvPr>
        <xdr:cNvCxnSpPr/>
      </xdr:nvCxnSpPr>
      <xdr:spPr>
        <a:xfrm>
          <a:off x="47625" y="272796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164</xdr:row>
      <xdr:rowOff>0</xdr:rowOff>
    </xdr:from>
    <xdr:to>
      <xdr:col>4</xdr:col>
      <xdr:colOff>0</xdr:colOff>
      <xdr:row>164</xdr:row>
      <xdr:rowOff>1588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CxnSpPr/>
      </xdr:nvCxnSpPr>
      <xdr:spPr>
        <a:xfrm>
          <a:off x="47625" y="17087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143</xdr:row>
      <xdr:rowOff>0</xdr:rowOff>
    </xdr:from>
    <xdr:to>
      <xdr:col>4</xdr:col>
      <xdr:colOff>0</xdr:colOff>
      <xdr:row>143</xdr:row>
      <xdr:rowOff>1588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CxnSpPr/>
      </xdr:nvCxnSpPr>
      <xdr:spPr>
        <a:xfrm>
          <a:off x="47625" y="1388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141</xdr:row>
      <xdr:rowOff>0</xdr:rowOff>
    </xdr:from>
    <xdr:to>
      <xdr:col>4</xdr:col>
      <xdr:colOff>0</xdr:colOff>
      <xdr:row>141</xdr:row>
      <xdr:rowOff>1588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CxnSpPr/>
      </xdr:nvCxnSpPr>
      <xdr:spPr>
        <a:xfrm>
          <a:off x="47625" y="13582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148</xdr:row>
      <xdr:rowOff>0</xdr:rowOff>
    </xdr:from>
    <xdr:to>
      <xdr:col>4</xdr:col>
      <xdr:colOff>0</xdr:colOff>
      <xdr:row>148</xdr:row>
      <xdr:rowOff>1588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CxnSpPr/>
      </xdr:nvCxnSpPr>
      <xdr:spPr>
        <a:xfrm>
          <a:off x="47625" y="14649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150</xdr:row>
      <xdr:rowOff>0</xdr:rowOff>
    </xdr:from>
    <xdr:to>
      <xdr:col>4</xdr:col>
      <xdr:colOff>0</xdr:colOff>
      <xdr:row>150</xdr:row>
      <xdr:rowOff>1588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1600-000035000000}"/>
            </a:ext>
          </a:extLst>
        </xdr:cNvPr>
        <xdr:cNvCxnSpPr/>
      </xdr:nvCxnSpPr>
      <xdr:spPr>
        <a:xfrm>
          <a:off x="47625" y="14954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155</xdr:row>
      <xdr:rowOff>0</xdr:rowOff>
    </xdr:from>
    <xdr:to>
      <xdr:col>4</xdr:col>
      <xdr:colOff>0</xdr:colOff>
      <xdr:row>155</xdr:row>
      <xdr:rowOff>1588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CxnSpPr/>
      </xdr:nvCxnSpPr>
      <xdr:spPr>
        <a:xfrm>
          <a:off x="47625" y="15716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157</xdr:row>
      <xdr:rowOff>0</xdr:rowOff>
    </xdr:from>
    <xdr:to>
      <xdr:col>4</xdr:col>
      <xdr:colOff>0</xdr:colOff>
      <xdr:row>157</xdr:row>
      <xdr:rowOff>1588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CxnSpPr/>
      </xdr:nvCxnSpPr>
      <xdr:spPr>
        <a:xfrm>
          <a:off x="47625" y="16021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162</xdr:row>
      <xdr:rowOff>0</xdr:rowOff>
    </xdr:from>
    <xdr:to>
      <xdr:col>4</xdr:col>
      <xdr:colOff>0</xdr:colOff>
      <xdr:row>162</xdr:row>
      <xdr:rowOff>1588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CxnSpPr/>
      </xdr:nvCxnSpPr>
      <xdr:spPr>
        <a:xfrm>
          <a:off x="47625" y="16783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4</xdr:col>
      <xdr:colOff>0</xdr:colOff>
      <xdr:row>169</xdr:row>
      <xdr:rowOff>1588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CxnSpPr/>
      </xdr:nvCxnSpPr>
      <xdr:spPr>
        <a:xfrm>
          <a:off x="47625" y="17849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171</xdr:row>
      <xdr:rowOff>0</xdr:rowOff>
    </xdr:from>
    <xdr:to>
      <xdr:col>4</xdr:col>
      <xdr:colOff>0</xdr:colOff>
      <xdr:row>171</xdr:row>
      <xdr:rowOff>1588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CxnSpPr/>
      </xdr:nvCxnSpPr>
      <xdr:spPr>
        <a:xfrm>
          <a:off x="47625" y="18154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176</xdr:row>
      <xdr:rowOff>0</xdr:rowOff>
    </xdr:from>
    <xdr:to>
      <xdr:col>4</xdr:col>
      <xdr:colOff>0</xdr:colOff>
      <xdr:row>176</xdr:row>
      <xdr:rowOff>1588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00000000-0008-0000-1600-00003B000000}"/>
            </a:ext>
          </a:extLst>
        </xdr:cNvPr>
        <xdr:cNvCxnSpPr/>
      </xdr:nvCxnSpPr>
      <xdr:spPr>
        <a:xfrm>
          <a:off x="47625" y="18916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178</xdr:row>
      <xdr:rowOff>0</xdr:rowOff>
    </xdr:from>
    <xdr:to>
      <xdr:col>4</xdr:col>
      <xdr:colOff>0</xdr:colOff>
      <xdr:row>178</xdr:row>
      <xdr:rowOff>1588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1600-00003C000000}"/>
            </a:ext>
          </a:extLst>
        </xdr:cNvPr>
        <xdr:cNvCxnSpPr/>
      </xdr:nvCxnSpPr>
      <xdr:spPr>
        <a:xfrm>
          <a:off x="47625" y="19221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356</xdr:row>
      <xdr:rowOff>0</xdr:rowOff>
    </xdr:from>
    <xdr:to>
      <xdr:col>4</xdr:col>
      <xdr:colOff>0</xdr:colOff>
      <xdr:row>356</xdr:row>
      <xdr:rowOff>1588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CxnSpPr/>
      </xdr:nvCxnSpPr>
      <xdr:spPr>
        <a:xfrm>
          <a:off x="47625" y="25927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353</xdr:row>
      <xdr:rowOff>0</xdr:rowOff>
    </xdr:from>
    <xdr:to>
      <xdr:col>4</xdr:col>
      <xdr:colOff>0</xdr:colOff>
      <xdr:row>353</xdr:row>
      <xdr:rowOff>1588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CxnSpPr/>
      </xdr:nvCxnSpPr>
      <xdr:spPr>
        <a:xfrm>
          <a:off x="47625" y="25317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359</xdr:row>
      <xdr:rowOff>0</xdr:rowOff>
    </xdr:from>
    <xdr:to>
      <xdr:col>4</xdr:col>
      <xdr:colOff>0</xdr:colOff>
      <xdr:row>359</xdr:row>
      <xdr:rowOff>1588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00000000-0008-0000-1600-000047000000}"/>
            </a:ext>
          </a:extLst>
        </xdr:cNvPr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362</xdr:row>
      <xdr:rowOff>0</xdr:rowOff>
    </xdr:from>
    <xdr:to>
      <xdr:col>4</xdr:col>
      <xdr:colOff>0</xdr:colOff>
      <xdr:row>362</xdr:row>
      <xdr:rowOff>1588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00000000-0008-0000-1600-000049000000}"/>
            </a:ext>
          </a:extLst>
        </xdr:cNvPr>
        <xdr:cNvCxnSpPr/>
      </xdr:nvCxnSpPr>
      <xdr:spPr>
        <a:xfrm>
          <a:off x="47625" y="281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370</xdr:row>
      <xdr:rowOff>0</xdr:rowOff>
    </xdr:from>
    <xdr:to>
      <xdr:col>4</xdr:col>
      <xdr:colOff>0</xdr:colOff>
      <xdr:row>370</xdr:row>
      <xdr:rowOff>1588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00000000-0008-0000-1600-00004A000000}"/>
            </a:ext>
          </a:extLst>
        </xdr:cNvPr>
        <xdr:cNvCxnSpPr/>
      </xdr:nvCxnSpPr>
      <xdr:spPr>
        <a:xfrm>
          <a:off x="47625" y="28594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367</xdr:row>
      <xdr:rowOff>0</xdr:rowOff>
    </xdr:from>
    <xdr:to>
      <xdr:col>4</xdr:col>
      <xdr:colOff>0</xdr:colOff>
      <xdr:row>367</xdr:row>
      <xdr:rowOff>1588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00000000-0008-0000-1600-00004B000000}"/>
            </a:ext>
          </a:extLst>
        </xdr:cNvPr>
        <xdr:cNvCxnSpPr/>
      </xdr:nvCxnSpPr>
      <xdr:spPr>
        <a:xfrm>
          <a:off x="47625" y="281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373</xdr:row>
      <xdr:rowOff>0</xdr:rowOff>
    </xdr:from>
    <xdr:to>
      <xdr:col>4</xdr:col>
      <xdr:colOff>0</xdr:colOff>
      <xdr:row>373</xdr:row>
      <xdr:rowOff>1588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00000000-0008-0000-1600-00004C000000}"/>
            </a:ext>
          </a:extLst>
        </xdr:cNvPr>
        <xdr:cNvCxnSpPr/>
      </xdr:nvCxnSpPr>
      <xdr:spPr>
        <a:xfrm>
          <a:off x="47625" y="2905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376</xdr:row>
      <xdr:rowOff>0</xdr:rowOff>
    </xdr:from>
    <xdr:to>
      <xdr:col>4</xdr:col>
      <xdr:colOff>0</xdr:colOff>
      <xdr:row>376</xdr:row>
      <xdr:rowOff>1588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00000000-0008-0000-1600-00004D000000}"/>
            </a:ext>
          </a:extLst>
        </xdr:cNvPr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331</xdr:row>
      <xdr:rowOff>19050</xdr:rowOff>
    </xdr:from>
    <xdr:to>
      <xdr:col>4</xdr:col>
      <xdr:colOff>0</xdr:colOff>
      <xdr:row>331</xdr:row>
      <xdr:rowOff>19050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0000000-0008-0000-1600-000053000000}"/>
            </a:ext>
          </a:extLst>
        </xdr:cNvPr>
        <xdr:cNvCxnSpPr/>
      </xdr:nvCxnSpPr>
      <xdr:spPr>
        <a:xfrm>
          <a:off x="38100" y="43376850"/>
          <a:ext cx="175260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339</xdr:row>
      <xdr:rowOff>19050</xdr:rowOff>
    </xdr:from>
    <xdr:to>
      <xdr:col>4</xdr:col>
      <xdr:colOff>0</xdr:colOff>
      <xdr:row>339</xdr:row>
      <xdr:rowOff>19050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00000000-0008-0000-1600-000054000000}"/>
            </a:ext>
          </a:extLst>
        </xdr:cNvPr>
        <xdr:cNvCxnSpPr/>
      </xdr:nvCxnSpPr>
      <xdr:spPr>
        <a:xfrm>
          <a:off x="57150" y="4459605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235</xdr:row>
      <xdr:rowOff>0</xdr:rowOff>
    </xdr:from>
    <xdr:to>
      <xdr:col>4</xdr:col>
      <xdr:colOff>0</xdr:colOff>
      <xdr:row>235</xdr:row>
      <xdr:rowOff>1588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00000000-0008-0000-1600-000055000000}"/>
            </a:ext>
          </a:extLst>
        </xdr:cNvPr>
        <xdr:cNvCxnSpPr/>
      </xdr:nvCxnSpPr>
      <xdr:spPr>
        <a:xfrm>
          <a:off x="47625" y="2265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229</xdr:row>
      <xdr:rowOff>0</xdr:rowOff>
    </xdr:from>
    <xdr:to>
      <xdr:col>4</xdr:col>
      <xdr:colOff>0</xdr:colOff>
      <xdr:row>229</xdr:row>
      <xdr:rowOff>1588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00000000-0008-0000-1600-000056000000}"/>
            </a:ext>
          </a:extLst>
        </xdr:cNvPr>
        <xdr:cNvCxnSpPr/>
      </xdr:nvCxnSpPr>
      <xdr:spPr>
        <a:xfrm>
          <a:off x="47625" y="2173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238</xdr:row>
      <xdr:rowOff>0</xdr:rowOff>
    </xdr:from>
    <xdr:to>
      <xdr:col>4</xdr:col>
      <xdr:colOff>0</xdr:colOff>
      <xdr:row>238</xdr:row>
      <xdr:rowOff>1588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00000000-0008-0000-1600-000057000000}"/>
            </a:ext>
          </a:extLst>
        </xdr:cNvPr>
        <xdr:cNvCxnSpPr/>
      </xdr:nvCxnSpPr>
      <xdr:spPr>
        <a:xfrm>
          <a:off x="47625" y="2310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240</xdr:row>
      <xdr:rowOff>0</xdr:rowOff>
    </xdr:from>
    <xdr:to>
      <xdr:col>4</xdr:col>
      <xdr:colOff>0</xdr:colOff>
      <xdr:row>240</xdr:row>
      <xdr:rowOff>1588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00000000-0008-0000-1600-000058000000}"/>
            </a:ext>
          </a:extLst>
        </xdr:cNvPr>
        <xdr:cNvCxnSpPr/>
      </xdr:nvCxnSpPr>
      <xdr:spPr>
        <a:xfrm>
          <a:off x="47625" y="29413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250</xdr:row>
      <xdr:rowOff>0</xdr:rowOff>
    </xdr:from>
    <xdr:to>
      <xdr:col>4</xdr:col>
      <xdr:colOff>0</xdr:colOff>
      <xdr:row>250</xdr:row>
      <xdr:rowOff>1588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00000000-0008-0000-1600-000059000000}"/>
            </a:ext>
          </a:extLst>
        </xdr:cNvPr>
        <xdr:cNvCxnSpPr/>
      </xdr:nvCxnSpPr>
      <xdr:spPr>
        <a:xfrm>
          <a:off x="47625" y="2265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243</xdr:row>
      <xdr:rowOff>0</xdr:rowOff>
    </xdr:from>
    <xdr:to>
      <xdr:col>4</xdr:col>
      <xdr:colOff>0</xdr:colOff>
      <xdr:row>243</xdr:row>
      <xdr:rowOff>1588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00000000-0008-0000-1600-00005A000000}"/>
            </a:ext>
          </a:extLst>
        </xdr:cNvPr>
        <xdr:cNvCxnSpPr/>
      </xdr:nvCxnSpPr>
      <xdr:spPr>
        <a:xfrm>
          <a:off x="47625" y="2173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253</xdr:row>
      <xdr:rowOff>0</xdr:rowOff>
    </xdr:from>
    <xdr:to>
      <xdr:col>4</xdr:col>
      <xdr:colOff>0</xdr:colOff>
      <xdr:row>253</xdr:row>
      <xdr:rowOff>1588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00000000-0008-0000-1600-00005B000000}"/>
            </a:ext>
          </a:extLst>
        </xdr:cNvPr>
        <xdr:cNvCxnSpPr/>
      </xdr:nvCxnSpPr>
      <xdr:spPr>
        <a:xfrm>
          <a:off x="47625" y="2310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255</xdr:row>
      <xdr:rowOff>0</xdr:rowOff>
    </xdr:from>
    <xdr:to>
      <xdr:col>4</xdr:col>
      <xdr:colOff>0</xdr:colOff>
      <xdr:row>255</xdr:row>
      <xdr:rowOff>1588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00000000-0008-0000-1600-00005C000000}"/>
            </a:ext>
          </a:extLst>
        </xdr:cNvPr>
        <xdr:cNvCxnSpPr/>
      </xdr:nvCxnSpPr>
      <xdr:spPr>
        <a:xfrm>
          <a:off x="47625" y="31699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265</xdr:row>
      <xdr:rowOff>0</xdr:rowOff>
    </xdr:from>
    <xdr:to>
      <xdr:col>4</xdr:col>
      <xdr:colOff>0</xdr:colOff>
      <xdr:row>265</xdr:row>
      <xdr:rowOff>1588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00000000-0008-0000-1600-00005D000000}"/>
            </a:ext>
          </a:extLst>
        </xdr:cNvPr>
        <xdr:cNvCxnSpPr/>
      </xdr:nvCxnSpPr>
      <xdr:spPr>
        <a:xfrm>
          <a:off x="47625" y="22650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258</xdr:row>
      <xdr:rowOff>0</xdr:rowOff>
    </xdr:from>
    <xdr:to>
      <xdr:col>4</xdr:col>
      <xdr:colOff>0</xdr:colOff>
      <xdr:row>258</xdr:row>
      <xdr:rowOff>1588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00000000-0008-0000-1600-00005E000000}"/>
            </a:ext>
          </a:extLst>
        </xdr:cNvPr>
        <xdr:cNvCxnSpPr/>
      </xdr:nvCxnSpPr>
      <xdr:spPr>
        <a:xfrm>
          <a:off x="47625" y="21736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268</xdr:row>
      <xdr:rowOff>0</xdr:rowOff>
    </xdr:from>
    <xdr:to>
      <xdr:col>4</xdr:col>
      <xdr:colOff>0</xdr:colOff>
      <xdr:row>268</xdr:row>
      <xdr:rowOff>1588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1600-00005F000000}"/>
            </a:ext>
          </a:extLst>
        </xdr:cNvPr>
        <xdr:cNvCxnSpPr/>
      </xdr:nvCxnSpPr>
      <xdr:spPr>
        <a:xfrm>
          <a:off x="47625" y="231076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270</xdr:row>
      <xdr:rowOff>0</xdr:rowOff>
    </xdr:from>
    <xdr:to>
      <xdr:col>4</xdr:col>
      <xdr:colOff>0</xdr:colOff>
      <xdr:row>270</xdr:row>
      <xdr:rowOff>1588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00000000-0008-0000-1600-000060000000}"/>
            </a:ext>
          </a:extLst>
        </xdr:cNvPr>
        <xdr:cNvCxnSpPr/>
      </xdr:nvCxnSpPr>
      <xdr:spPr>
        <a:xfrm>
          <a:off x="47625" y="33985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279</xdr:row>
      <xdr:rowOff>0</xdr:rowOff>
    </xdr:from>
    <xdr:to>
      <xdr:col>4</xdr:col>
      <xdr:colOff>0</xdr:colOff>
      <xdr:row>279</xdr:row>
      <xdr:rowOff>1588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00000000-0008-0000-1600-000065000000}"/>
            </a:ext>
          </a:extLst>
        </xdr:cNvPr>
        <xdr:cNvCxnSpPr/>
      </xdr:nvCxnSpPr>
      <xdr:spPr>
        <a:xfrm>
          <a:off x="47625" y="2905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273</xdr:row>
      <xdr:rowOff>0</xdr:rowOff>
    </xdr:from>
    <xdr:to>
      <xdr:col>4</xdr:col>
      <xdr:colOff>0</xdr:colOff>
      <xdr:row>273</xdr:row>
      <xdr:rowOff>1588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00000000-0008-0000-1600-000066000000}"/>
            </a:ext>
          </a:extLst>
        </xdr:cNvPr>
        <xdr:cNvCxnSpPr/>
      </xdr:nvCxnSpPr>
      <xdr:spPr>
        <a:xfrm>
          <a:off x="47625" y="281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282</xdr:row>
      <xdr:rowOff>0</xdr:rowOff>
    </xdr:from>
    <xdr:to>
      <xdr:col>4</xdr:col>
      <xdr:colOff>0</xdr:colOff>
      <xdr:row>282</xdr:row>
      <xdr:rowOff>1588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00000000-0008-0000-1600-000067000000}"/>
            </a:ext>
          </a:extLst>
        </xdr:cNvPr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284</xdr:row>
      <xdr:rowOff>0</xdr:rowOff>
    </xdr:from>
    <xdr:to>
      <xdr:col>4</xdr:col>
      <xdr:colOff>0</xdr:colOff>
      <xdr:row>284</xdr:row>
      <xdr:rowOff>1588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00000000-0008-0000-1600-000068000000}"/>
            </a:ext>
          </a:extLst>
        </xdr:cNvPr>
        <xdr:cNvCxnSpPr/>
      </xdr:nvCxnSpPr>
      <xdr:spPr>
        <a:xfrm>
          <a:off x="47625" y="361188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293</xdr:row>
      <xdr:rowOff>0</xdr:rowOff>
    </xdr:from>
    <xdr:to>
      <xdr:col>4</xdr:col>
      <xdr:colOff>0</xdr:colOff>
      <xdr:row>293</xdr:row>
      <xdr:rowOff>1588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00000000-0008-0000-1600-000069000000}"/>
            </a:ext>
          </a:extLst>
        </xdr:cNvPr>
        <xdr:cNvCxnSpPr/>
      </xdr:nvCxnSpPr>
      <xdr:spPr>
        <a:xfrm>
          <a:off x="47625" y="29051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287</xdr:row>
      <xdr:rowOff>0</xdr:rowOff>
    </xdr:from>
    <xdr:to>
      <xdr:col>4</xdr:col>
      <xdr:colOff>0</xdr:colOff>
      <xdr:row>287</xdr:row>
      <xdr:rowOff>1588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00000000-0008-0000-1600-00006A000000}"/>
            </a:ext>
          </a:extLst>
        </xdr:cNvPr>
        <xdr:cNvCxnSpPr/>
      </xdr:nvCxnSpPr>
      <xdr:spPr>
        <a:xfrm>
          <a:off x="47625" y="281368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296</xdr:row>
      <xdr:rowOff>0</xdr:rowOff>
    </xdr:from>
    <xdr:to>
      <xdr:col>4</xdr:col>
      <xdr:colOff>0</xdr:colOff>
      <xdr:row>296</xdr:row>
      <xdr:rowOff>1588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1600-00006B000000}"/>
            </a:ext>
          </a:extLst>
        </xdr:cNvPr>
        <xdr:cNvCxnSpPr/>
      </xdr:nvCxnSpPr>
      <xdr:spPr>
        <a:xfrm>
          <a:off x="47625" y="295084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298</xdr:row>
      <xdr:rowOff>0</xdr:rowOff>
    </xdr:from>
    <xdr:to>
      <xdr:col>3</xdr:col>
      <xdr:colOff>571500</xdr:colOff>
      <xdr:row>298</xdr:row>
      <xdr:rowOff>1588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00000000-0008-0000-1600-00006C000000}"/>
            </a:ext>
          </a:extLst>
        </xdr:cNvPr>
        <xdr:cNvCxnSpPr/>
      </xdr:nvCxnSpPr>
      <xdr:spPr>
        <a:xfrm>
          <a:off x="38100" y="343852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447</xdr:row>
      <xdr:rowOff>0</xdr:rowOff>
    </xdr:from>
    <xdr:to>
      <xdr:col>4</xdr:col>
      <xdr:colOff>0</xdr:colOff>
      <xdr:row>447</xdr:row>
      <xdr:rowOff>1588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00000000-0008-0000-1600-00004E000000}"/>
            </a:ext>
          </a:extLst>
        </xdr:cNvPr>
        <xdr:cNvCxnSpPr/>
      </xdr:nvCxnSpPr>
      <xdr:spPr>
        <a:xfrm>
          <a:off x="47625" y="46177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444</xdr:row>
      <xdr:rowOff>0</xdr:rowOff>
    </xdr:from>
    <xdr:to>
      <xdr:col>4</xdr:col>
      <xdr:colOff>0</xdr:colOff>
      <xdr:row>444</xdr:row>
      <xdr:rowOff>1588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00000000-0008-0000-1600-00004F000000}"/>
            </a:ext>
          </a:extLst>
        </xdr:cNvPr>
        <xdr:cNvCxnSpPr/>
      </xdr:nvCxnSpPr>
      <xdr:spPr>
        <a:xfrm>
          <a:off x="47625" y="457200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389</xdr:row>
      <xdr:rowOff>0</xdr:rowOff>
    </xdr:from>
    <xdr:to>
      <xdr:col>4</xdr:col>
      <xdr:colOff>0</xdr:colOff>
      <xdr:row>389</xdr:row>
      <xdr:rowOff>1588</xdr:rowOff>
    </xdr:to>
    <xdr:cxnSp macro="">
      <xdr:nvCxnSpPr>
        <xdr:cNvPr id="125" name="직선 화살표 연결선 124">
          <a:extLst>
            <a:ext uri="{FF2B5EF4-FFF2-40B4-BE49-F238E27FC236}">
              <a16:creationId xmlns:a16="http://schemas.microsoft.com/office/drawing/2014/main" id="{00000000-0008-0000-1600-00007D000000}"/>
            </a:ext>
          </a:extLst>
        </xdr:cNvPr>
        <xdr:cNvCxnSpPr/>
      </xdr:nvCxnSpPr>
      <xdr:spPr>
        <a:xfrm>
          <a:off x="47625" y="37795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391</xdr:row>
      <xdr:rowOff>0</xdr:rowOff>
    </xdr:from>
    <xdr:to>
      <xdr:col>4</xdr:col>
      <xdr:colOff>0</xdr:colOff>
      <xdr:row>391</xdr:row>
      <xdr:rowOff>1588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00000000-0008-0000-1600-00007E000000}"/>
            </a:ext>
          </a:extLst>
        </xdr:cNvPr>
        <xdr:cNvCxnSpPr/>
      </xdr:nvCxnSpPr>
      <xdr:spPr>
        <a:xfrm>
          <a:off x="47625" y="52711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528</xdr:row>
      <xdr:rowOff>0</xdr:rowOff>
    </xdr:from>
    <xdr:to>
      <xdr:col>4</xdr:col>
      <xdr:colOff>0</xdr:colOff>
      <xdr:row>528</xdr:row>
      <xdr:rowOff>1588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00000000-0008-0000-1600-000095000000}"/>
            </a:ext>
          </a:extLst>
        </xdr:cNvPr>
        <xdr:cNvCxnSpPr/>
      </xdr:nvCxnSpPr>
      <xdr:spPr>
        <a:xfrm>
          <a:off x="47625" y="605980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530</xdr:row>
      <xdr:rowOff>0</xdr:rowOff>
    </xdr:from>
    <xdr:to>
      <xdr:col>3</xdr:col>
      <xdr:colOff>571500</xdr:colOff>
      <xdr:row>530</xdr:row>
      <xdr:rowOff>1588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00000000-0008-0000-1600-000096000000}"/>
            </a:ext>
          </a:extLst>
        </xdr:cNvPr>
        <xdr:cNvCxnSpPr/>
      </xdr:nvCxnSpPr>
      <xdr:spPr>
        <a:xfrm>
          <a:off x="38100" y="68560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38100</xdr:colOff>
      <xdr:row>33</xdr:row>
      <xdr:rowOff>85725</xdr:rowOff>
    </xdr:from>
    <xdr:to>
      <xdr:col>7</xdr:col>
      <xdr:colOff>0</xdr:colOff>
      <xdr:row>59</xdr:row>
      <xdr:rowOff>28575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362325"/>
          <a:ext cx="4476750" cy="390525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402</xdr:row>
      <xdr:rowOff>9525</xdr:rowOff>
    </xdr:from>
    <xdr:to>
      <xdr:col>4</xdr:col>
      <xdr:colOff>9525</xdr:colOff>
      <xdr:row>402</xdr:row>
      <xdr:rowOff>11113</xdr:rowOff>
    </xdr:to>
    <xdr:cxnSp macro="">
      <xdr:nvCxnSpPr>
        <xdr:cNvPr id="81" name="직선 화살표 연결선 57">
          <a:extLst>
            <a:ext uri="{FF2B5EF4-FFF2-40B4-BE49-F238E27FC236}">
              <a16:creationId xmlns:a16="http://schemas.microsoft.com/office/drawing/2014/main" id="{00000000-0008-0000-1600-000051000000}"/>
            </a:ext>
          </a:extLst>
        </xdr:cNvPr>
        <xdr:cNvCxnSpPr/>
      </xdr:nvCxnSpPr>
      <xdr:spPr>
        <a:xfrm>
          <a:off x="47625" y="198501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404</xdr:row>
      <xdr:rowOff>9525</xdr:rowOff>
    </xdr:from>
    <xdr:to>
      <xdr:col>4</xdr:col>
      <xdr:colOff>0</xdr:colOff>
      <xdr:row>404</xdr:row>
      <xdr:rowOff>11113</xdr:rowOff>
    </xdr:to>
    <xdr:cxnSp macro="">
      <xdr:nvCxnSpPr>
        <xdr:cNvPr id="97" name="직선 화살표 연결선 58">
          <a:extLst>
            <a:ext uri="{FF2B5EF4-FFF2-40B4-BE49-F238E27FC236}">
              <a16:creationId xmlns:a16="http://schemas.microsoft.com/office/drawing/2014/main" id="{00000000-0008-0000-1600-000061000000}"/>
            </a:ext>
          </a:extLst>
        </xdr:cNvPr>
        <xdr:cNvCxnSpPr/>
      </xdr:nvCxnSpPr>
      <xdr:spPr>
        <a:xfrm>
          <a:off x="47625" y="547020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438</xdr:row>
      <xdr:rowOff>9525</xdr:rowOff>
    </xdr:from>
    <xdr:to>
      <xdr:col>4</xdr:col>
      <xdr:colOff>0</xdr:colOff>
      <xdr:row>438</xdr:row>
      <xdr:rowOff>11113</xdr:rowOff>
    </xdr:to>
    <xdr:cxnSp macro="">
      <xdr:nvCxnSpPr>
        <xdr:cNvPr id="98" name="직선 화살표 연결선 59">
          <a:extLst>
            <a:ext uri="{FF2B5EF4-FFF2-40B4-BE49-F238E27FC236}">
              <a16:creationId xmlns:a16="http://schemas.microsoft.com/office/drawing/2014/main" id="{00000000-0008-0000-1600-000062000000}"/>
            </a:ext>
          </a:extLst>
        </xdr:cNvPr>
        <xdr:cNvCxnSpPr/>
      </xdr:nvCxnSpPr>
      <xdr:spPr>
        <a:xfrm>
          <a:off x="47625" y="5531167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441</xdr:row>
      <xdr:rowOff>9525</xdr:rowOff>
    </xdr:from>
    <xdr:to>
      <xdr:col>4</xdr:col>
      <xdr:colOff>9525</xdr:colOff>
      <xdr:row>441</xdr:row>
      <xdr:rowOff>11113</xdr:rowOff>
    </xdr:to>
    <xdr:cxnSp macro="">
      <xdr:nvCxnSpPr>
        <xdr:cNvPr id="99" name="직선 화살표 연결선 71">
          <a:extLst>
            <a:ext uri="{FF2B5EF4-FFF2-40B4-BE49-F238E27FC236}">
              <a16:creationId xmlns:a16="http://schemas.microsoft.com/office/drawing/2014/main" id="{00000000-0008-0000-1600-000063000000}"/>
            </a:ext>
          </a:extLst>
        </xdr:cNvPr>
        <xdr:cNvCxnSpPr/>
      </xdr:nvCxnSpPr>
      <xdr:spPr>
        <a:xfrm>
          <a:off x="47625" y="2122170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521</xdr:row>
      <xdr:rowOff>0</xdr:rowOff>
    </xdr:from>
    <xdr:to>
      <xdr:col>4</xdr:col>
      <xdr:colOff>0</xdr:colOff>
      <xdr:row>521</xdr:row>
      <xdr:rowOff>1588</xdr:rowOff>
    </xdr:to>
    <xdr:cxnSp macro="">
      <xdr:nvCxnSpPr>
        <xdr:cNvPr id="110" name="직선 화살표 연결선 77">
          <a:extLst>
            <a:ext uri="{FF2B5EF4-FFF2-40B4-BE49-F238E27FC236}">
              <a16:creationId xmlns:a16="http://schemas.microsoft.com/office/drawing/2014/main" id="{00000000-0008-0000-1600-00006E000000}"/>
            </a:ext>
          </a:extLst>
        </xdr:cNvPr>
        <xdr:cNvCxnSpPr/>
      </xdr:nvCxnSpPr>
      <xdr:spPr>
        <a:xfrm>
          <a:off x="38100" y="564451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518</xdr:row>
      <xdr:rowOff>0</xdr:rowOff>
    </xdr:from>
    <xdr:to>
      <xdr:col>4</xdr:col>
      <xdr:colOff>0</xdr:colOff>
      <xdr:row>518</xdr:row>
      <xdr:rowOff>1588</xdr:rowOff>
    </xdr:to>
    <xdr:cxnSp macro="">
      <xdr:nvCxnSpPr>
        <xdr:cNvPr id="111" name="직선 화살표 연결선 78">
          <a:extLst>
            <a:ext uri="{FF2B5EF4-FFF2-40B4-BE49-F238E27FC236}">
              <a16:creationId xmlns:a16="http://schemas.microsoft.com/office/drawing/2014/main" id="{00000000-0008-0000-1600-00006F000000}"/>
            </a:ext>
          </a:extLst>
        </xdr:cNvPr>
        <xdr:cNvCxnSpPr/>
      </xdr:nvCxnSpPr>
      <xdr:spPr>
        <a:xfrm>
          <a:off x="38100" y="55987950"/>
          <a:ext cx="15144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335</xdr:row>
      <xdr:rowOff>19050</xdr:rowOff>
    </xdr:from>
    <xdr:to>
      <xdr:col>3</xdr:col>
      <xdr:colOff>571500</xdr:colOff>
      <xdr:row>335</xdr:row>
      <xdr:rowOff>19050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00000000-0008-0000-1600-000064000000}"/>
            </a:ext>
          </a:extLst>
        </xdr:cNvPr>
        <xdr:cNvCxnSpPr/>
      </xdr:nvCxnSpPr>
      <xdr:spPr>
        <a:xfrm>
          <a:off x="47625" y="4398645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320</xdr:row>
      <xdr:rowOff>19050</xdr:rowOff>
    </xdr:from>
    <xdr:to>
      <xdr:col>4</xdr:col>
      <xdr:colOff>0</xdr:colOff>
      <xdr:row>320</xdr:row>
      <xdr:rowOff>19050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00000000-0008-0000-1600-000070000000}"/>
            </a:ext>
          </a:extLst>
        </xdr:cNvPr>
        <xdr:cNvCxnSpPr/>
      </xdr:nvCxnSpPr>
      <xdr:spPr>
        <a:xfrm>
          <a:off x="57150" y="4170045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317</xdr:row>
      <xdr:rowOff>19050</xdr:rowOff>
    </xdr:from>
    <xdr:to>
      <xdr:col>3</xdr:col>
      <xdr:colOff>571500</xdr:colOff>
      <xdr:row>317</xdr:row>
      <xdr:rowOff>19050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00000000-0008-0000-1600-000071000000}"/>
            </a:ext>
          </a:extLst>
        </xdr:cNvPr>
        <xdr:cNvCxnSpPr/>
      </xdr:nvCxnSpPr>
      <xdr:spPr>
        <a:xfrm>
          <a:off x="47625" y="41243250"/>
          <a:ext cx="1733550" cy="0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313</xdr:row>
      <xdr:rowOff>19050</xdr:rowOff>
    </xdr:from>
    <xdr:to>
      <xdr:col>4</xdr:col>
      <xdr:colOff>0</xdr:colOff>
      <xdr:row>313</xdr:row>
      <xdr:rowOff>19050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00000000-0008-0000-1600-000072000000}"/>
            </a:ext>
          </a:extLst>
        </xdr:cNvPr>
        <xdr:cNvCxnSpPr/>
      </xdr:nvCxnSpPr>
      <xdr:spPr>
        <a:xfrm>
          <a:off x="38100" y="40633650"/>
          <a:ext cx="1752600" cy="0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506</xdr:row>
      <xdr:rowOff>19050</xdr:rowOff>
    </xdr:from>
    <xdr:to>
      <xdr:col>7</xdr:col>
      <xdr:colOff>0</xdr:colOff>
      <xdr:row>513</xdr:row>
      <xdr:rowOff>85725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00000000-0008-0000-16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850" y="65131950"/>
          <a:ext cx="4429125" cy="11334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4</xdr:col>
      <xdr:colOff>0</xdr:colOff>
      <xdr:row>186</xdr:row>
      <xdr:rowOff>1588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00000000-0008-0000-1600-000074000000}"/>
            </a:ext>
          </a:extLst>
        </xdr:cNvPr>
        <xdr:cNvCxnSpPr/>
      </xdr:nvCxnSpPr>
      <xdr:spPr>
        <a:xfrm>
          <a:off x="47625" y="26498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0</xdr:rowOff>
    </xdr:from>
    <xdr:to>
      <xdr:col>4</xdr:col>
      <xdr:colOff>0</xdr:colOff>
      <xdr:row>184</xdr:row>
      <xdr:rowOff>1588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00000000-0008-0000-1600-000075000000}"/>
            </a:ext>
          </a:extLst>
        </xdr:cNvPr>
        <xdr:cNvCxnSpPr/>
      </xdr:nvCxnSpPr>
      <xdr:spPr>
        <a:xfrm>
          <a:off x="47625" y="26193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190</xdr:row>
      <xdr:rowOff>0</xdr:rowOff>
    </xdr:from>
    <xdr:to>
      <xdr:col>4</xdr:col>
      <xdr:colOff>0</xdr:colOff>
      <xdr:row>190</xdr:row>
      <xdr:rowOff>1588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000000-0008-0000-1600-000076000000}"/>
            </a:ext>
          </a:extLst>
        </xdr:cNvPr>
        <xdr:cNvCxnSpPr/>
      </xdr:nvCxnSpPr>
      <xdr:spPr>
        <a:xfrm>
          <a:off x="47625" y="271081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192</xdr:row>
      <xdr:rowOff>0</xdr:rowOff>
    </xdr:from>
    <xdr:to>
      <xdr:col>4</xdr:col>
      <xdr:colOff>0</xdr:colOff>
      <xdr:row>192</xdr:row>
      <xdr:rowOff>1588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0000000-0008-0000-1600-000077000000}"/>
            </a:ext>
          </a:extLst>
        </xdr:cNvPr>
        <xdr:cNvCxnSpPr/>
      </xdr:nvCxnSpPr>
      <xdr:spPr>
        <a:xfrm>
          <a:off x="47625" y="27412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197</xdr:row>
      <xdr:rowOff>0</xdr:rowOff>
    </xdr:from>
    <xdr:to>
      <xdr:col>4</xdr:col>
      <xdr:colOff>0</xdr:colOff>
      <xdr:row>197</xdr:row>
      <xdr:rowOff>1588</xdr:rowOff>
    </xdr:to>
    <xdr:cxnSp macro="">
      <xdr:nvCxnSpPr>
        <xdr:cNvPr id="120" name="직선 화살표 연결선 119">
          <a:extLst>
            <a:ext uri="{FF2B5EF4-FFF2-40B4-BE49-F238E27FC236}">
              <a16:creationId xmlns:a16="http://schemas.microsoft.com/office/drawing/2014/main" id="{00000000-0008-0000-1600-000078000000}"/>
            </a:ext>
          </a:extLst>
        </xdr:cNvPr>
        <xdr:cNvCxnSpPr/>
      </xdr:nvCxnSpPr>
      <xdr:spPr>
        <a:xfrm>
          <a:off x="47625" y="281749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199</xdr:row>
      <xdr:rowOff>0</xdr:rowOff>
    </xdr:from>
    <xdr:to>
      <xdr:col>4</xdr:col>
      <xdr:colOff>0</xdr:colOff>
      <xdr:row>199</xdr:row>
      <xdr:rowOff>1588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00000000-0008-0000-1600-000079000000}"/>
            </a:ext>
          </a:extLst>
        </xdr:cNvPr>
        <xdr:cNvCxnSpPr/>
      </xdr:nvCxnSpPr>
      <xdr:spPr>
        <a:xfrm>
          <a:off x="47625" y="28479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86</xdr:row>
      <xdr:rowOff>0</xdr:rowOff>
    </xdr:from>
    <xdr:to>
      <xdr:col>4</xdr:col>
      <xdr:colOff>0</xdr:colOff>
      <xdr:row>86</xdr:row>
      <xdr:rowOff>1588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00000000-0008-0000-1600-00007A000000}"/>
            </a:ext>
          </a:extLst>
        </xdr:cNvPr>
        <xdr:cNvCxnSpPr/>
      </xdr:nvCxnSpPr>
      <xdr:spPr>
        <a:xfrm>
          <a:off x="47625" y="11639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88</xdr:row>
      <xdr:rowOff>0</xdr:rowOff>
    </xdr:from>
    <xdr:to>
      <xdr:col>3</xdr:col>
      <xdr:colOff>571500</xdr:colOff>
      <xdr:row>88</xdr:row>
      <xdr:rowOff>1588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00000000-0008-0000-1600-00007B000000}"/>
            </a:ext>
          </a:extLst>
        </xdr:cNvPr>
        <xdr:cNvCxnSpPr/>
      </xdr:nvCxnSpPr>
      <xdr:spPr>
        <a:xfrm>
          <a:off x="38100" y="11944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97</xdr:row>
      <xdr:rowOff>0</xdr:rowOff>
    </xdr:from>
    <xdr:to>
      <xdr:col>4</xdr:col>
      <xdr:colOff>0</xdr:colOff>
      <xdr:row>97</xdr:row>
      <xdr:rowOff>1588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00000000-0008-0000-1600-00007C000000}"/>
            </a:ext>
          </a:extLst>
        </xdr:cNvPr>
        <xdr:cNvCxnSpPr/>
      </xdr:nvCxnSpPr>
      <xdr:spPr>
        <a:xfrm>
          <a:off x="47625" y="131635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99</xdr:row>
      <xdr:rowOff>0</xdr:rowOff>
    </xdr:from>
    <xdr:to>
      <xdr:col>3</xdr:col>
      <xdr:colOff>561975</xdr:colOff>
      <xdr:row>99</xdr:row>
      <xdr:rowOff>1588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1600-00007F000000}"/>
            </a:ext>
          </a:extLst>
        </xdr:cNvPr>
        <xdr:cNvCxnSpPr/>
      </xdr:nvCxnSpPr>
      <xdr:spPr>
        <a:xfrm>
          <a:off x="28575" y="134683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116</xdr:row>
      <xdr:rowOff>0</xdr:rowOff>
    </xdr:from>
    <xdr:to>
      <xdr:col>4</xdr:col>
      <xdr:colOff>0</xdr:colOff>
      <xdr:row>116</xdr:row>
      <xdr:rowOff>1588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1600-000080000000}"/>
            </a:ext>
          </a:extLst>
        </xdr:cNvPr>
        <xdr:cNvCxnSpPr/>
      </xdr:nvCxnSpPr>
      <xdr:spPr>
        <a:xfrm>
          <a:off x="47625" y="15906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117</xdr:row>
      <xdr:rowOff>142875</xdr:rowOff>
    </xdr:from>
    <xdr:to>
      <xdr:col>4</xdr:col>
      <xdr:colOff>0</xdr:colOff>
      <xdr:row>117</xdr:row>
      <xdr:rowOff>144463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00000000-0008-0000-1600-000081000000}"/>
            </a:ext>
          </a:extLst>
        </xdr:cNvPr>
        <xdr:cNvCxnSpPr/>
      </xdr:nvCxnSpPr>
      <xdr:spPr>
        <a:xfrm>
          <a:off x="47625" y="162020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4</xdr:col>
      <xdr:colOff>0</xdr:colOff>
      <xdr:row>127</xdr:row>
      <xdr:rowOff>1588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00000000-0008-0000-1600-000082000000}"/>
            </a:ext>
          </a:extLst>
        </xdr:cNvPr>
        <xdr:cNvCxnSpPr/>
      </xdr:nvCxnSpPr>
      <xdr:spPr>
        <a:xfrm>
          <a:off x="47625" y="1743075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128</xdr:row>
      <xdr:rowOff>142875</xdr:rowOff>
    </xdr:from>
    <xdr:to>
      <xdr:col>4</xdr:col>
      <xdr:colOff>0</xdr:colOff>
      <xdr:row>128</xdr:row>
      <xdr:rowOff>144463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1600-000083000000}"/>
            </a:ext>
          </a:extLst>
        </xdr:cNvPr>
        <xdr:cNvCxnSpPr/>
      </xdr:nvCxnSpPr>
      <xdr:spPr>
        <a:xfrm>
          <a:off x="47625" y="177260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426</xdr:row>
      <xdr:rowOff>0</xdr:rowOff>
    </xdr:from>
    <xdr:to>
      <xdr:col>4</xdr:col>
      <xdr:colOff>0</xdr:colOff>
      <xdr:row>426</xdr:row>
      <xdr:rowOff>1588</xdr:rowOff>
    </xdr:to>
    <xdr:cxnSp macro="">
      <xdr:nvCxnSpPr>
        <xdr:cNvPr id="132" name="직선 화살표 연결선 267">
          <a:extLst>
            <a:ext uri="{FF2B5EF4-FFF2-40B4-BE49-F238E27FC236}">
              <a16:creationId xmlns:a16="http://schemas.microsoft.com/office/drawing/2014/main" id="{00000000-0008-0000-1600-000084000000}"/>
            </a:ext>
          </a:extLst>
        </xdr:cNvPr>
        <xdr:cNvCxnSpPr/>
      </xdr:nvCxnSpPr>
      <xdr:spPr>
        <a:xfrm>
          <a:off x="47625" y="634365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430</xdr:row>
      <xdr:rowOff>0</xdr:rowOff>
    </xdr:from>
    <xdr:to>
      <xdr:col>4</xdr:col>
      <xdr:colOff>0</xdr:colOff>
      <xdr:row>430</xdr:row>
      <xdr:rowOff>1588</xdr:rowOff>
    </xdr:to>
    <xdr:cxnSp macro="">
      <xdr:nvCxnSpPr>
        <xdr:cNvPr id="133" name="직선 화살표 연결선 267">
          <a:extLst>
            <a:ext uri="{FF2B5EF4-FFF2-40B4-BE49-F238E27FC236}">
              <a16:creationId xmlns:a16="http://schemas.microsoft.com/office/drawing/2014/main" id="{00000000-0008-0000-1600-000085000000}"/>
            </a:ext>
          </a:extLst>
        </xdr:cNvPr>
        <xdr:cNvCxnSpPr/>
      </xdr:nvCxnSpPr>
      <xdr:spPr>
        <a:xfrm>
          <a:off x="47625" y="640461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422</xdr:row>
      <xdr:rowOff>0</xdr:rowOff>
    </xdr:from>
    <xdr:to>
      <xdr:col>4</xdr:col>
      <xdr:colOff>0</xdr:colOff>
      <xdr:row>422</xdr:row>
      <xdr:rowOff>1588</xdr:rowOff>
    </xdr:to>
    <xdr:cxnSp macro="">
      <xdr:nvCxnSpPr>
        <xdr:cNvPr id="134" name="직선 화살표 연결선 267">
          <a:extLst>
            <a:ext uri="{FF2B5EF4-FFF2-40B4-BE49-F238E27FC236}">
              <a16:creationId xmlns:a16="http://schemas.microsoft.com/office/drawing/2014/main" id="{00000000-0008-0000-1600-000086000000}"/>
            </a:ext>
          </a:extLst>
        </xdr:cNvPr>
        <xdr:cNvCxnSpPr/>
      </xdr:nvCxnSpPr>
      <xdr:spPr>
        <a:xfrm>
          <a:off x="47625" y="628269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434</xdr:row>
      <xdr:rowOff>0</xdr:rowOff>
    </xdr:from>
    <xdr:to>
      <xdr:col>4</xdr:col>
      <xdr:colOff>0</xdr:colOff>
      <xdr:row>434</xdr:row>
      <xdr:rowOff>1588</xdr:rowOff>
    </xdr:to>
    <xdr:cxnSp macro="">
      <xdr:nvCxnSpPr>
        <xdr:cNvPr id="135" name="직선 화살표 연결선 267">
          <a:extLst>
            <a:ext uri="{FF2B5EF4-FFF2-40B4-BE49-F238E27FC236}">
              <a16:creationId xmlns:a16="http://schemas.microsoft.com/office/drawing/2014/main" id="{00000000-0008-0000-1600-000087000000}"/>
            </a:ext>
          </a:extLst>
        </xdr:cNvPr>
        <xdr:cNvCxnSpPr/>
      </xdr:nvCxnSpPr>
      <xdr:spPr>
        <a:xfrm>
          <a:off x="47625" y="64655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418</xdr:row>
      <xdr:rowOff>0</xdr:rowOff>
    </xdr:from>
    <xdr:to>
      <xdr:col>4</xdr:col>
      <xdr:colOff>0</xdr:colOff>
      <xdr:row>418</xdr:row>
      <xdr:rowOff>1588</xdr:rowOff>
    </xdr:to>
    <xdr:cxnSp macro="">
      <xdr:nvCxnSpPr>
        <xdr:cNvPr id="136" name="직선 화살표 연결선 267">
          <a:extLst>
            <a:ext uri="{FF2B5EF4-FFF2-40B4-BE49-F238E27FC236}">
              <a16:creationId xmlns:a16="http://schemas.microsoft.com/office/drawing/2014/main" id="{00000000-0008-0000-1600-000088000000}"/>
            </a:ext>
          </a:extLst>
        </xdr:cNvPr>
        <xdr:cNvCxnSpPr/>
      </xdr:nvCxnSpPr>
      <xdr:spPr>
        <a:xfrm>
          <a:off x="47625" y="622173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414</xdr:row>
      <xdr:rowOff>0</xdr:rowOff>
    </xdr:from>
    <xdr:to>
      <xdr:col>4</xdr:col>
      <xdr:colOff>0</xdr:colOff>
      <xdr:row>414</xdr:row>
      <xdr:rowOff>1588</xdr:rowOff>
    </xdr:to>
    <xdr:cxnSp macro="">
      <xdr:nvCxnSpPr>
        <xdr:cNvPr id="137" name="직선 화살표 연결선 267">
          <a:extLst>
            <a:ext uri="{FF2B5EF4-FFF2-40B4-BE49-F238E27FC236}">
              <a16:creationId xmlns:a16="http://schemas.microsoft.com/office/drawing/2014/main" id="{00000000-0008-0000-1600-000089000000}"/>
            </a:ext>
          </a:extLst>
        </xdr:cNvPr>
        <xdr:cNvCxnSpPr/>
      </xdr:nvCxnSpPr>
      <xdr:spPr>
        <a:xfrm>
          <a:off x="47625" y="616077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411</xdr:row>
      <xdr:rowOff>9525</xdr:rowOff>
    </xdr:from>
    <xdr:to>
      <xdr:col>4</xdr:col>
      <xdr:colOff>9525</xdr:colOff>
      <xdr:row>411</xdr:row>
      <xdr:rowOff>11113</xdr:rowOff>
    </xdr:to>
    <xdr:cxnSp macro="">
      <xdr:nvCxnSpPr>
        <xdr:cNvPr id="138" name="직선 화살표 연결선 57">
          <a:extLst>
            <a:ext uri="{FF2B5EF4-FFF2-40B4-BE49-F238E27FC236}">
              <a16:creationId xmlns:a16="http://schemas.microsoft.com/office/drawing/2014/main" id="{00000000-0008-0000-1600-00008A000000}"/>
            </a:ext>
          </a:extLst>
        </xdr:cNvPr>
        <xdr:cNvCxnSpPr/>
      </xdr:nvCxnSpPr>
      <xdr:spPr>
        <a:xfrm>
          <a:off x="57150" y="61160025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28575</xdr:colOff>
      <xdr:row>484</xdr:row>
      <xdr:rowOff>9525</xdr:rowOff>
    </xdr:from>
    <xdr:to>
      <xdr:col>7</xdr:col>
      <xdr:colOff>0</xdr:colOff>
      <xdr:row>495</xdr:row>
      <xdr:rowOff>9525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16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72437625"/>
          <a:ext cx="441960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4</xdr:col>
      <xdr:colOff>0</xdr:colOff>
      <xdr:row>20</xdr:row>
      <xdr:rowOff>1588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00000000-0008-0000-1600-00008B000000}"/>
            </a:ext>
          </a:extLst>
        </xdr:cNvPr>
        <xdr:cNvCxnSpPr/>
      </xdr:nvCxnSpPr>
      <xdr:spPr>
        <a:xfrm>
          <a:off x="47625" y="3124200"/>
          <a:ext cx="1743075" cy="1588"/>
        </a:xfrm>
        <a:prstGeom prst="straightConnector1">
          <a:avLst/>
        </a:prstGeom>
        <a:ln w="127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51288</xdr:colOff>
      <xdr:row>21</xdr:row>
      <xdr:rowOff>142875</xdr:rowOff>
    </xdr:from>
    <xdr:to>
      <xdr:col>4</xdr:col>
      <xdr:colOff>0</xdr:colOff>
      <xdr:row>21</xdr:row>
      <xdr:rowOff>144463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00000000-0008-0000-1600-00008D000000}"/>
            </a:ext>
          </a:extLst>
        </xdr:cNvPr>
        <xdr:cNvCxnSpPr/>
      </xdr:nvCxnSpPr>
      <xdr:spPr>
        <a:xfrm>
          <a:off x="51288" y="3419475"/>
          <a:ext cx="1739412" cy="1588"/>
        </a:xfrm>
        <a:prstGeom prst="straightConnector1">
          <a:avLst/>
        </a:prstGeom>
        <a:ln w="12700">
          <a:solidFill>
            <a:schemeClr val="tx1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47624</xdr:colOff>
      <xdr:row>496</xdr:row>
      <xdr:rowOff>0</xdr:rowOff>
    </xdr:from>
    <xdr:to>
      <xdr:col>6</xdr:col>
      <xdr:colOff>579373</xdr:colOff>
      <xdr:row>504</xdr:row>
      <xdr:rowOff>57150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0000000-0008-0000-16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4" y="76085700"/>
          <a:ext cx="4456049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449</xdr:row>
      <xdr:rowOff>142875</xdr:rowOff>
    </xdr:from>
    <xdr:to>
      <xdr:col>7</xdr:col>
      <xdr:colOff>651</xdr:colOff>
      <xdr:row>484</xdr:row>
      <xdr:rowOff>28575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69370575"/>
          <a:ext cx="4453589" cy="5219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tor" id="{C40AF1E6-A7F3-45E3-A969-91A27E02BA04}" userId="Administrator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2700">
          <a:solidFill>
            <a:schemeClr val="tx1"/>
          </a:solidFill>
          <a:headEnd type="triangl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" dT="2025-11-03T18:31:25.93" personId="{C40AF1E6-A7F3-45E3-A969-91A27E02BA04}" id="{4DE29874-FBD6-4FFE-9215-EEC52C0D3554}">
    <text xml:space="preserve">Rms Modify, Delete - Number Ack 7
EQP Parameter Change
S7F25 Data check (All PPID Same)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1:J81"/>
  <sheetViews>
    <sheetView showGridLines="0" view="pageBreakPreview" zoomScaleNormal="100" zoomScaleSheetLayoutView="100" zoomScalePageLayoutView="70" workbookViewId="0">
      <pane xSplit="2" ySplit="12" topLeftCell="C13" activePane="bottomRight" state="frozen"/>
      <selection activeCell="D51" sqref="D51"/>
      <selection pane="topRight" activeCell="D51" sqref="D51"/>
      <selection pane="bottomLeft" activeCell="D51" sqref="D51"/>
      <selection pane="bottomRight" activeCell="B20" sqref="B20:B25"/>
    </sheetView>
  </sheetViews>
  <sheetFormatPr defaultColWidth="9" defaultRowHeight="12" x14ac:dyDescent="0.3"/>
  <cols>
    <col min="1" max="1" width="0.625" style="36" customWidth="1"/>
    <col min="2" max="2" width="14.625" style="36" customWidth="1"/>
    <col min="3" max="3" width="56" style="36" bestFit="1" customWidth="1"/>
    <col min="4" max="5" width="7.625" style="37" customWidth="1"/>
    <col min="6" max="6" width="7.625" style="86" customWidth="1"/>
    <col min="7" max="7" width="7.625" style="37" customWidth="1"/>
    <col min="8" max="8" width="7.625" style="86" customWidth="1"/>
    <col min="9" max="9" width="0.625" style="36" customWidth="1"/>
    <col min="10" max="16384" width="9" style="36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H2" s="92" t="s">
        <v>86</v>
      </c>
    </row>
    <row r="3" spans="2:10" ht="17.25" thickBot="1" x14ac:dyDescent="0.35">
      <c r="B3" s="355" t="s">
        <v>543</v>
      </c>
      <c r="C3" s="356"/>
      <c r="D3" s="356"/>
      <c r="E3" s="356"/>
      <c r="F3" s="356"/>
      <c r="G3" s="356"/>
      <c r="H3" s="357"/>
    </row>
    <row r="4" spans="2:10" ht="12.75" thickBot="1" x14ac:dyDescent="0.35"/>
    <row r="5" spans="2:10" ht="16.5" customHeight="1" x14ac:dyDescent="0.3">
      <c r="D5" s="363" t="s">
        <v>71</v>
      </c>
      <c r="E5" s="371" t="s">
        <v>88</v>
      </c>
      <c r="F5" s="370"/>
      <c r="G5" s="358" t="s">
        <v>1562</v>
      </c>
      <c r="H5" s="359"/>
    </row>
    <row r="6" spans="2:10" x14ac:dyDescent="0.3">
      <c r="D6" s="364"/>
      <c r="E6" s="367" t="s">
        <v>1561</v>
      </c>
      <c r="F6" s="368"/>
      <c r="G6" s="367" t="s">
        <v>1563</v>
      </c>
      <c r="H6" s="368"/>
    </row>
    <row r="7" spans="2:10" ht="12.75" thickBot="1" x14ac:dyDescent="0.35">
      <c r="D7" s="365"/>
      <c r="E7" s="48" t="s">
        <v>77</v>
      </c>
      <c r="F7" s="87" t="s">
        <v>78</v>
      </c>
      <c r="G7" s="48" t="s">
        <v>1564</v>
      </c>
      <c r="H7" s="87" t="s">
        <v>78</v>
      </c>
    </row>
    <row r="8" spans="2:10" ht="12.75" thickBot="1" x14ac:dyDescent="0.35">
      <c r="D8" s="98">
        <f>SUM(D16,D19,D25,D29,D32,D36,D39,D46,D53,D57,D60,D64,D73,D81)</f>
        <v>105</v>
      </c>
      <c r="E8" s="97">
        <f>SUM(E16,E19,E25,E29,E32,E36,E39,E46,E53,E57,E60,E64,E73,E81)</f>
        <v>102</v>
      </c>
      <c r="F8" s="99">
        <f>IF(D8&lt;&gt;0, E8/D8, 1)</f>
        <v>0.97142857142857142</v>
      </c>
      <c r="G8" s="97">
        <f>SUM(G16,G19,G25,G29,G32,G36,G39,G46,G53,G57,G60,G64,G73,G81)</f>
        <v>0</v>
      </c>
      <c r="H8" s="99">
        <f>IF(D8&lt;&gt;0, G8/D8, 1)</f>
        <v>0</v>
      </c>
    </row>
    <row r="9" spans="2:10" ht="12.75" thickBot="1" x14ac:dyDescent="0.35"/>
    <row r="10" spans="2:10" ht="16.5" customHeight="1" x14ac:dyDescent="0.3">
      <c r="B10" s="360" t="s">
        <v>64</v>
      </c>
      <c r="C10" s="363" t="s">
        <v>65</v>
      </c>
      <c r="D10" s="363" t="s">
        <v>71</v>
      </c>
      <c r="E10" s="369"/>
      <c r="F10" s="370"/>
      <c r="G10" s="358" t="s">
        <v>66</v>
      </c>
      <c r="H10" s="359"/>
    </row>
    <row r="11" spans="2:10" ht="16.5" customHeight="1" x14ac:dyDescent="0.3">
      <c r="B11" s="361"/>
      <c r="C11" s="364"/>
      <c r="D11" s="364"/>
      <c r="E11" s="367" t="s">
        <v>492</v>
      </c>
      <c r="F11" s="368"/>
      <c r="G11" s="367" t="s">
        <v>492</v>
      </c>
      <c r="H11" s="368"/>
    </row>
    <row r="12" spans="2:10" ht="17.25" customHeight="1" thickBot="1" x14ac:dyDescent="0.35">
      <c r="B12" s="362"/>
      <c r="C12" s="365"/>
      <c r="D12" s="365"/>
      <c r="E12" s="48" t="s">
        <v>77</v>
      </c>
      <c r="F12" s="87" t="s">
        <v>78</v>
      </c>
      <c r="G12" s="48" t="s">
        <v>77</v>
      </c>
      <c r="H12" s="87" t="s">
        <v>78</v>
      </c>
    </row>
    <row r="13" spans="2:10" x14ac:dyDescent="0.3">
      <c r="B13" s="348" t="s">
        <v>67</v>
      </c>
      <c r="C13" s="45" t="s">
        <v>489</v>
      </c>
      <c r="D13" s="42">
        <f>Connection!H12</f>
        <v>1</v>
      </c>
      <c r="E13" s="44">
        <f>Connection!I12</f>
        <v>1</v>
      </c>
      <c r="F13" s="88">
        <f t="shared" ref="F13:F47" si="0">IF(D13&lt;&gt;0, E13/D13, "-")</f>
        <v>1</v>
      </c>
      <c r="G13" s="94">
        <f>Connection!J12</f>
        <v>0</v>
      </c>
      <c r="H13" s="88">
        <f t="shared" ref="H13:H47" si="1">IF(D13&lt;&gt;0, G13/D13, "-")</f>
        <v>0</v>
      </c>
    </row>
    <row r="14" spans="2:10" x14ac:dyDescent="0.3">
      <c r="B14" s="349"/>
      <c r="C14" s="45" t="s">
        <v>1560</v>
      </c>
      <c r="D14" s="43">
        <f>Connection!H85</f>
        <v>1</v>
      </c>
      <c r="E14" s="41">
        <f>Connection!I85</f>
        <v>1</v>
      </c>
      <c r="F14" s="89">
        <f t="shared" si="0"/>
        <v>1</v>
      </c>
      <c r="G14" s="95">
        <f>Connection!J85</f>
        <v>0</v>
      </c>
      <c r="H14" s="89">
        <f t="shared" si="1"/>
        <v>0</v>
      </c>
    </row>
    <row r="15" spans="2:10" x14ac:dyDescent="0.3">
      <c r="B15" s="349"/>
      <c r="C15" s="46" t="s">
        <v>491</v>
      </c>
      <c r="D15" s="43">
        <f>Connection!H146</f>
        <v>1</v>
      </c>
      <c r="E15" s="41">
        <f>Connection!I146</f>
        <v>1</v>
      </c>
      <c r="F15" s="89">
        <f t="shared" si="0"/>
        <v>1</v>
      </c>
      <c r="G15" s="95">
        <f>Connection!J146</f>
        <v>0</v>
      </c>
      <c r="H15" s="89">
        <f t="shared" si="1"/>
        <v>0</v>
      </c>
    </row>
    <row r="16" spans="2:10" x14ac:dyDescent="0.3">
      <c r="B16" s="349"/>
      <c r="C16" s="56" t="s">
        <v>546</v>
      </c>
      <c r="D16" s="57">
        <f>SUM(D13:D15)</f>
        <v>3</v>
      </c>
      <c r="E16" s="58">
        <f>SUM(E13:E15)</f>
        <v>3</v>
      </c>
      <c r="F16" s="90">
        <f t="shared" si="0"/>
        <v>1</v>
      </c>
      <c r="G16" s="96">
        <f>SUM(G13:G15)</f>
        <v>0</v>
      </c>
      <c r="H16" s="90">
        <f t="shared" si="1"/>
        <v>0</v>
      </c>
    </row>
    <row r="17" spans="2:8" x14ac:dyDescent="0.3">
      <c r="B17" s="366" t="s">
        <v>541</v>
      </c>
      <c r="C17" s="177" t="s">
        <v>494</v>
      </c>
      <c r="D17" s="43">
        <f>Initial!H26</f>
        <v>2</v>
      </c>
      <c r="E17" s="41">
        <f>Initial!I26</f>
        <v>2</v>
      </c>
      <c r="F17" s="89">
        <f t="shared" si="0"/>
        <v>1</v>
      </c>
      <c r="G17" s="41">
        <f>Initial!J26</f>
        <v>0</v>
      </c>
      <c r="H17" s="89">
        <f t="shared" si="1"/>
        <v>0</v>
      </c>
    </row>
    <row r="18" spans="2:8" x14ac:dyDescent="0.3">
      <c r="B18" s="349"/>
      <c r="C18" s="46" t="s">
        <v>495</v>
      </c>
      <c r="D18" s="43">
        <f>Initial!H56</f>
        <v>6</v>
      </c>
      <c r="E18" s="41">
        <f>Initial!I56</f>
        <v>6</v>
      </c>
      <c r="F18" s="89">
        <f t="shared" si="0"/>
        <v>1</v>
      </c>
      <c r="G18" s="41">
        <f>Initial!J56</f>
        <v>0</v>
      </c>
      <c r="H18" s="89">
        <f t="shared" si="1"/>
        <v>0</v>
      </c>
    </row>
    <row r="19" spans="2:8" x14ac:dyDescent="0.3">
      <c r="B19" s="349"/>
      <c r="C19" s="56" t="s">
        <v>493</v>
      </c>
      <c r="D19" s="57">
        <f>SUM(D17:D18)</f>
        <v>8</v>
      </c>
      <c r="E19" s="58">
        <f>SUM(E17:E18)</f>
        <v>8</v>
      </c>
      <c r="F19" s="90">
        <f t="shared" si="0"/>
        <v>1</v>
      </c>
      <c r="G19" s="58">
        <f>SUM(G17:G18)</f>
        <v>0</v>
      </c>
      <c r="H19" s="90">
        <f t="shared" si="1"/>
        <v>0</v>
      </c>
    </row>
    <row r="20" spans="2:8" x14ac:dyDescent="0.3">
      <c r="B20" s="349" t="s">
        <v>497</v>
      </c>
      <c r="C20" s="46" t="s">
        <v>498</v>
      </c>
      <c r="D20" s="43">
        <f>RMS!H34</f>
        <v>4</v>
      </c>
      <c r="E20" s="41">
        <f>RMS!I34</f>
        <v>4</v>
      </c>
      <c r="F20" s="89">
        <f t="shared" si="0"/>
        <v>1</v>
      </c>
      <c r="G20" s="41">
        <f>RMS!J34</f>
        <v>0</v>
      </c>
      <c r="H20" s="89">
        <f t="shared" si="1"/>
        <v>0</v>
      </c>
    </row>
    <row r="21" spans="2:8" x14ac:dyDescent="0.3">
      <c r="B21" s="349"/>
      <c r="C21" s="46" t="s">
        <v>499</v>
      </c>
      <c r="D21" s="43">
        <f>RMS!H96</f>
        <v>4</v>
      </c>
      <c r="E21" s="41">
        <f>RMS!I96</f>
        <v>4</v>
      </c>
      <c r="F21" s="89">
        <f t="shared" si="0"/>
        <v>1</v>
      </c>
      <c r="G21" s="41">
        <f>RMS!J96</f>
        <v>0</v>
      </c>
      <c r="H21" s="89">
        <f t="shared" si="1"/>
        <v>0</v>
      </c>
    </row>
    <row r="22" spans="2:8" x14ac:dyDescent="0.3">
      <c r="B22" s="349"/>
      <c r="C22" s="46" t="s">
        <v>1750</v>
      </c>
      <c r="D22" s="43">
        <f>RMS!H162</f>
        <v>2</v>
      </c>
      <c r="E22" s="41">
        <f>RMS!I162</f>
        <v>2</v>
      </c>
      <c r="F22" s="89">
        <f t="shared" si="0"/>
        <v>1</v>
      </c>
      <c r="G22" s="41">
        <f>RMS!J162</f>
        <v>0</v>
      </c>
      <c r="H22" s="89">
        <f t="shared" si="1"/>
        <v>0</v>
      </c>
    </row>
    <row r="23" spans="2:8" x14ac:dyDescent="0.3">
      <c r="B23" s="349"/>
      <c r="C23" s="46" t="s">
        <v>1752</v>
      </c>
      <c r="D23" s="43">
        <f>RMS!H190</f>
        <v>1</v>
      </c>
      <c r="E23" s="41">
        <f>RMS!I190</f>
        <v>1</v>
      </c>
      <c r="F23" s="89">
        <f t="shared" si="0"/>
        <v>1</v>
      </c>
      <c r="G23" s="41">
        <f>RMS!J190</f>
        <v>0</v>
      </c>
      <c r="H23" s="89">
        <f t="shared" si="1"/>
        <v>0</v>
      </c>
    </row>
    <row r="24" spans="2:8" x14ac:dyDescent="0.3">
      <c r="B24" s="349"/>
      <c r="C24" s="46" t="s">
        <v>1754</v>
      </c>
      <c r="D24" s="43">
        <f>RMS!H209</f>
        <v>10</v>
      </c>
      <c r="E24" s="41">
        <f>RMS!I209</f>
        <v>10</v>
      </c>
      <c r="F24" s="89">
        <f t="shared" si="0"/>
        <v>1</v>
      </c>
      <c r="G24" s="41">
        <f>RMS!J209</f>
        <v>0</v>
      </c>
      <c r="H24" s="89">
        <f t="shared" si="1"/>
        <v>0</v>
      </c>
    </row>
    <row r="25" spans="2:8" x14ac:dyDescent="0.3">
      <c r="B25" s="349"/>
      <c r="C25" s="56" t="s">
        <v>500</v>
      </c>
      <c r="D25" s="57">
        <f>SUM(D20:D24)</f>
        <v>21</v>
      </c>
      <c r="E25" s="58">
        <f>SUM(E20:E24)</f>
        <v>21</v>
      </c>
      <c r="F25" s="90">
        <f t="shared" si="0"/>
        <v>1</v>
      </c>
      <c r="G25" s="58">
        <f>SUM(G20:G24)</f>
        <v>0</v>
      </c>
      <c r="H25" s="90">
        <f t="shared" si="1"/>
        <v>0</v>
      </c>
    </row>
    <row r="26" spans="2:8" x14ac:dyDescent="0.3">
      <c r="B26" s="349" t="s">
        <v>502</v>
      </c>
      <c r="C26" s="46" t="s">
        <v>503</v>
      </c>
      <c r="D26" s="100">
        <f>ECM!H28</f>
        <v>4</v>
      </c>
      <c r="E26" s="101">
        <f>ECM!I28</f>
        <v>4</v>
      </c>
      <c r="F26" s="102">
        <f t="shared" si="0"/>
        <v>1</v>
      </c>
      <c r="G26" s="101">
        <f>ECM!J28</f>
        <v>0</v>
      </c>
      <c r="H26" s="102">
        <f t="shared" si="1"/>
        <v>0</v>
      </c>
    </row>
    <row r="27" spans="2:8" x14ac:dyDescent="0.3">
      <c r="B27" s="349"/>
      <c r="C27" s="46" t="s">
        <v>2708</v>
      </c>
      <c r="D27" s="43">
        <f>ECM!H90</f>
        <v>1</v>
      </c>
      <c r="E27" s="41">
        <f>ECM!I90</f>
        <v>1</v>
      </c>
      <c r="F27" s="102">
        <f t="shared" si="0"/>
        <v>1</v>
      </c>
      <c r="G27" s="101">
        <f>ECM!J90</f>
        <v>0</v>
      </c>
      <c r="H27" s="102">
        <f t="shared" si="1"/>
        <v>0</v>
      </c>
    </row>
    <row r="28" spans="2:8" x14ac:dyDescent="0.3">
      <c r="B28" s="349"/>
      <c r="C28" s="46" t="s">
        <v>2735</v>
      </c>
      <c r="D28" s="43">
        <f>ECM!H128</f>
        <v>0</v>
      </c>
      <c r="E28" s="41">
        <f>ECM!I128</f>
        <v>0</v>
      </c>
      <c r="F28" s="89" t="str">
        <f t="shared" si="0"/>
        <v>-</v>
      </c>
      <c r="G28" s="41">
        <f>ECM!J128</f>
        <v>0</v>
      </c>
      <c r="H28" s="89" t="str">
        <f t="shared" si="1"/>
        <v>-</v>
      </c>
    </row>
    <row r="29" spans="2:8" x14ac:dyDescent="0.3">
      <c r="B29" s="349"/>
      <c r="C29" s="56" t="s">
        <v>524</v>
      </c>
      <c r="D29" s="57">
        <f>SUM(D26:D28)</f>
        <v>5</v>
      </c>
      <c r="E29" s="58">
        <f>SUM(E26:E28)</f>
        <v>5</v>
      </c>
      <c r="F29" s="90">
        <f t="shared" si="0"/>
        <v>1</v>
      </c>
      <c r="G29" s="58">
        <f>SUM(G26:G28)</f>
        <v>0</v>
      </c>
      <c r="H29" s="90">
        <f t="shared" si="1"/>
        <v>0</v>
      </c>
    </row>
    <row r="30" spans="2:8" x14ac:dyDescent="0.3">
      <c r="B30" s="349" t="s">
        <v>504</v>
      </c>
      <c r="C30" s="46" t="s">
        <v>505</v>
      </c>
      <c r="D30" s="43">
        <f>FDC!H31</f>
        <v>5</v>
      </c>
      <c r="E30" s="41">
        <f>FDC!I31</f>
        <v>5</v>
      </c>
      <c r="F30" s="89">
        <f t="shared" si="0"/>
        <v>1</v>
      </c>
      <c r="G30" s="41">
        <f>FDC!J31</f>
        <v>0</v>
      </c>
      <c r="H30" s="89">
        <f t="shared" si="1"/>
        <v>0</v>
      </c>
    </row>
    <row r="31" spans="2:8" x14ac:dyDescent="0.3">
      <c r="B31" s="349"/>
      <c r="C31" s="46" t="s">
        <v>506</v>
      </c>
      <c r="D31" s="43">
        <f>FDC!H103</f>
        <v>5</v>
      </c>
      <c r="E31" s="41">
        <f>FDC!I103</f>
        <v>5</v>
      </c>
      <c r="F31" s="89">
        <f t="shared" si="0"/>
        <v>1</v>
      </c>
      <c r="G31" s="41">
        <f>FDC!J103</f>
        <v>0</v>
      </c>
      <c r="H31" s="89">
        <f t="shared" si="1"/>
        <v>0</v>
      </c>
    </row>
    <row r="32" spans="2:8" x14ac:dyDescent="0.3">
      <c r="B32" s="349"/>
      <c r="C32" s="56" t="s">
        <v>547</v>
      </c>
      <c r="D32" s="57">
        <f>SUM(D30:D31)</f>
        <v>10</v>
      </c>
      <c r="E32" s="58">
        <f>SUM(E30:E31)</f>
        <v>10</v>
      </c>
      <c r="F32" s="90">
        <f t="shared" si="0"/>
        <v>1</v>
      </c>
      <c r="G32" s="58">
        <f>SUM(G30:G31)</f>
        <v>0</v>
      </c>
      <c r="H32" s="90">
        <f t="shared" si="1"/>
        <v>0</v>
      </c>
    </row>
    <row r="33" spans="2:8" ht="13.5" x14ac:dyDescent="0.3">
      <c r="B33" s="350" t="s">
        <v>507</v>
      </c>
      <c r="C33" s="275" t="s">
        <v>508</v>
      </c>
      <c r="D33" s="43">
        <f>Alarm!H12</f>
        <v>2</v>
      </c>
      <c r="E33" s="41">
        <f>Alarm!I12</f>
        <v>2</v>
      </c>
      <c r="F33" s="89">
        <f t="shared" si="0"/>
        <v>1</v>
      </c>
      <c r="G33" s="41">
        <f>Alarm!J12</f>
        <v>0</v>
      </c>
      <c r="H33" s="89">
        <f t="shared" si="1"/>
        <v>0</v>
      </c>
    </row>
    <row r="34" spans="2:8" ht="13.5" x14ac:dyDescent="0.3">
      <c r="B34" s="351"/>
      <c r="C34" s="275" t="s">
        <v>509</v>
      </c>
      <c r="D34" s="43">
        <f>Alarm!H125</f>
        <v>3</v>
      </c>
      <c r="E34" s="41">
        <f>Alarm!I125</f>
        <v>3</v>
      </c>
      <c r="F34" s="89">
        <f t="shared" si="0"/>
        <v>1</v>
      </c>
      <c r="G34" s="41">
        <f>Alarm!J125</f>
        <v>0</v>
      </c>
      <c r="H34" s="89">
        <f t="shared" si="1"/>
        <v>0</v>
      </c>
    </row>
    <row r="35" spans="2:8" ht="13.5" x14ac:dyDescent="0.3">
      <c r="B35" s="351"/>
      <c r="C35" s="275" t="s">
        <v>2844</v>
      </c>
      <c r="D35" s="43">
        <f>Alarm!H201</f>
        <v>0</v>
      </c>
      <c r="E35" s="41">
        <f>Alarm!I201</f>
        <v>0</v>
      </c>
      <c r="F35" s="89" t="str">
        <f t="shared" si="0"/>
        <v>-</v>
      </c>
      <c r="G35" s="41">
        <f>Alarm!J201</f>
        <v>0</v>
      </c>
      <c r="H35" s="89" t="str">
        <f t="shared" si="1"/>
        <v>-</v>
      </c>
    </row>
    <row r="36" spans="2:8" x14ac:dyDescent="0.3">
      <c r="B36" s="352"/>
      <c r="C36" s="56" t="s">
        <v>525</v>
      </c>
      <c r="D36" s="57">
        <f>SUM(D33:D34)</f>
        <v>5</v>
      </c>
      <c r="E36" s="58">
        <f>SUM(E33:E34)</f>
        <v>5</v>
      </c>
      <c r="F36" s="90">
        <f t="shared" si="0"/>
        <v>1</v>
      </c>
      <c r="G36" s="58">
        <f>SUM(G33:G34)</f>
        <v>0</v>
      </c>
      <c r="H36" s="90">
        <f t="shared" si="1"/>
        <v>0</v>
      </c>
    </row>
    <row r="37" spans="2:8" ht="13.5" x14ac:dyDescent="0.3">
      <c r="B37" s="349" t="s">
        <v>511</v>
      </c>
      <c r="C37" s="275" t="s">
        <v>510</v>
      </c>
      <c r="D37" s="43">
        <f>'EQP State'!H12</f>
        <v>8</v>
      </c>
      <c r="E37" s="41">
        <f>'EQP State'!I12</f>
        <v>7</v>
      </c>
      <c r="F37" s="89">
        <f t="shared" si="0"/>
        <v>0.875</v>
      </c>
      <c r="G37" s="41">
        <f>'EQP State'!J12</f>
        <v>0</v>
      </c>
      <c r="H37" s="89">
        <f t="shared" si="1"/>
        <v>0</v>
      </c>
    </row>
    <row r="38" spans="2:8" ht="13.5" x14ac:dyDescent="0.3">
      <c r="B38" s="349"/>
      <c r="C38" s="275" t="s">
        <v>1403</v>
      </c>
      <c r="D38" s="43">
        <f>'EQP State'!H502</f>
        <v>0</v>
      </c>
      <c r="E38" s="41">
        <f>'EQP State'!I502</f>
        <v>0</v>
      </c>
      <c r="F38" s="89" t="str">
        <f t="shared" si="0"/>
        <v>-</v>
      </c>
      <c r="G38" s="41">
        <f>'EQP State'!J502</f>
        <v>0</v>
      </c>
      <c r="H38" s="89" t="str">
        <f t="shared" si="1"/>
        <v>-</v>
      </c>
    </row>
    <row r="39" spans="2:8" x14ac:dyDescent="0.3">
      <c r="B39" s="349"/>
      <c r="C39" s="56" t="s">
        <v>548</v>
      </c>
      <c r="D39" s="57">
        <f>SUM(D37:D38)</f>
        <v>8</v>
      </c>
      <c r="E39" s="58">
        <f>SUM(E37:E38)</f>
        <v>7</v>
      </c>
      <c r="F39" s="90">
        <f t="shared" si="0"/>
        <v>0.875</v>
      </c>
      <c r="G39" s="58">
        <f>SUM(G37:G38)</f>
        <v>0</v>
      </c>
      <c r="H39" s="90">
        <f t="shared" si="1"/>
        <v>0</v>
      </c>
    </row>
    <row r="40" spans="2:8" x14ac:dyDescent="0.3">
      <c r="B40" s="349" t="s">
        <v>513</v>
      </c>
      <c r="C40" s="46" t="s">
        <v>472</v>
      </c>
      <c r="D40" s="132">
        <f>Tracking!H12</f>
        <v>0</v>
      </c>
      <c r="E40" s="133">
        <f>Tracking!I12</f>
        <v>0</v>
      </c>
      <c r="F40" s="134" t="str">
        <f t="shared" si="0"/>
        <v>-</v>
      </c>
      <c r="G40" s="133">
        <f>Tracking!J12</f>
        <v>0</v>
      </c>
      <c r="H40" s="134" t="str">
        <f t="shared" si="1"/>
        <v>-</v>
      </c>
    </row>
    <row r="41" spans="2:8" x14ac:dyDescent="0.3">
      <c r="B41" s="349"/>
      <c r="C41" s="46" t="s">
        <v>515</v>
      </c>
      <c r="D41" s="132">
        <f>Tracking!H59</f>
        <v>5</v>
      </c>
      <c r="E41" s="133">
        <f>Tracking!I59</f>
        <v>5</v>
      </c>
      <c r="F41" s="134">
        <f t="shared" si="0"/>
        <v>1</v>
      </c>
      <c r="G41" s="133">
        <f>Tracking!J59</f>
        <v>0</v>
      </c>
      <c r="H41" s="134">
        <f t="shared" si="1"/>
        <v>0</v>
      </c>
    </row>
    <row r="42" spans="2:8" x14ac:dyDescent="0.3">
      <c r="B42" s="349"/>
      <c r="C42" s="46" t="s">
        <v>473</v>
      </c>
      <c r="D42" s="132">
        <f>Tracking!H210</f>
        <v>0</v>
      </c>
      <c r="E42" s="133">
        <f>Tracking!I210</f>
        <v>0</v>
      </c>
      <c r="F42" s="134" t="str">
        <f t="shared" si="0"/>
        <v>-</v>
      </c>
      <c r="G42" s="133">
        <f>Tracking!J210</f>
        <v>0</v>
      </c>
      <c r="H42" s="134" t="str">
        <f t="shared" si="1"/>
        <v>-</v>
      </c>
    </row>
    <row r="43" spans="2:8" x14ac:dyDescent="0.3">
      <c r="B43" s="349"/>
      <c r="C43" s="46" t="s">
        <v>516</v>
      </c>
      <c r="D43" s="132">
        <f>Tracking!H232</f>
        <v>0</v>
      </c>
      <c r="E43" s="133">
        <f>Tracking!I232</f>
        <v>0</v>
      </c>
      <c r="F43" s="134" t="str">
        <f t="shared" si="0"/>
        <v>-</v>
      </c>
      <c r="G43" s="133">
        <f>Tracking!J232</f>
        <v>0</v>
      </c>
      <c r="H43" s="134" t="str">
        <f t="shared" si="1"/>
        <v>-</v>
      </c>
    </row>
    <row r="44" spans="2:8" x14ac:dyDescent="0.3">
      <c r="B44" s="349"/>
      <c r="C44" s="46" t="s">
        <v>1575</v>
      </c>
      <c r="D44" s="132">
        <f>Tracking!H299</f>
        <v>0</v>
      </c>
      <c r="E44" s="133">
        <f>Tracking!I299</f>
        <v>0</v>
      </c>
      <c r="F44" s="134" t="str">
        <f t="shared" si="0"/>
        <v>-</v>
      </c>
      <c r="G44" s="133">
        <f>Tracking!J299</f>
        <v>0</v>
      </c>
      <c r="H44" s="134" t="str">
        <f t="shared" si="1"/>
        <v>-</v>
      </c>
    </row>
    <row r="45" spans="2:8" x14ac:dyDescent="0.3">
      <c r="B45" s="349"/>
      <c r="C45" s="46" t="s">
        <v>2869</v>
      </c>
      <c r="D45" s="132">
        <f>Tracking!H334</f>
        <v>0</v>
      </c>
      <c r="E45" s="133">
        <f>Tracking!I334</f>
        <v>0</v>
      </c>
      <c r="F45" s="134" t="str">
        <f t="shared" ref="F45" si="2">IF(D45&lt;&gt;0, E45/D45, "-")</f>
        <v>-</v>
      </c>
      <c r="G45" s="133">
        <f>Tracking!J334</f>
        <v>0</v>
      </c>
      <c r="H45" s="134" t="str">
        <f t="shared" ref="H45" si="3">IF(D45&lt;&gt;0, G45/D45, "-")</f>
        <v>-</v>
      </c>
    </row>
    <row r="46" spans="2:8" x14ac:dyDescent="0.3">
      <c r="B46" s="349"/>
      <c r="C46" s="56" t="s">
        <v>549</v>
      </c>
      <c r="D46" s="57">
        <f>SUM(D40:D45)</f>
        <v>5</v>
      </c>
      <c r="E46" s="58">
        <f>SUM(E40:E45)</f>
        <v>5</v>
      </c>
      <c r="F46" s="90">
        <f t="shared" si="0"/>
        <v>1</v>
      </c>
      <c r="G46" s="58">
        <f>SUM(G40:G45)</f>
        <v>0</v>
      </c>
      <c r="H46" s="90">
        <f t="shared" si="1"/>
        <v>0</v>
      </c>
    </row>
    <row r="47" spans="2:8" x14ac:dyDescent="0.3">
      <c r="B47" s="349" t="s">
        <v>519</v>
      </c>
      <c r="C47" s="46" t="s">
        <v>518</v>
      </c>
      <c r="D47" s="132">
        <f>Material!H12</f>
        <v>7</v>
      </c>
      <c r="E47" s="133">
        <f>Material!I12</f>
        <v>7</v>
      </c>
      <c r="F47" s="134">
        <f t="shared" si="0"/>
        <v>1</v>
      </c>
      <c r="G47" s="133">
        <f>Material!J12</f>
        <v>0</v>
      </c>
      <c r="H47" s="134">
        <f t="shared" si="1"/>
        <v>0</v>
      </c>
    </row>
    <row r="48" spans="2:8" x14ac:dyDescent="0.3">
      <c r="B48" s="349"/>
      <c r="C48" s="46" t="s">
        <v>521</v>
      </c>
      <c r="D48" s="132">
        <f>Material!H170</f>
        <v>2</v>
      </c>
      <c r="E48" s="133">
        <f>Material!I170</f>
        <v>2</v>
      </c>
      <c r="F48" s="134">
        <f t="shared" ref="F48:F81" si="4">IF(D48&lt;&gt;0, E48/D48, "-")</f>
        <v>1</v>
      </c>
      <c r="G48" s="133">
        <f>Material!J170</f>
        <v>0</v>
      </c>
      <c r="H48" s="134">
        <f t="shared" ref="H48:H81" si="5">IF(D48&lt;&gt;0, G48/D48, "-")</f>
        <v>0</v>
      </c>
    </row>
    <row r="49" spans="2:8" x14ac:dyDescent="0.3">
      <c r="B49" s="349"/>
      <c r="C49" s="46" t="s">
        <v>523</v>
      </c>
      <c r="D49" s="132">
        <f>Material!H209</f>
        <v>4</v>
      </c>
      <c r="E49" s="133">
        <f>Material!I209</f>
        <v>4</v>
      </c>
      <c r="F49" s="134">
        <f t="shared" si="4"/>
        <v>1</v>
      </c>
      <c r="G49" s="133">
        <f>Material!J209</f>
        <v>0</v>
      </c>
      <c r="H49" s="134">
        <f t="shared" si="5"/>
        <v>0</v>
      </c>
    </row>
    <row r="50" spans="2:8" x14ac:dyDescent="0.3">
      <c r="B50" s="349"/>
      <c r="C50" s="46" t="s">
        <v>2380</v>
      </c>
      <c r="D50" s="132">
        <f>Material!H288</f>
        <v>4</v>
      </c>
      <c r="E50" s="133">
        <f>Material!I288</f>
        <v>4</v>
      </c>
      <c r="F50" s="134">
        <f t="shared" si="4"/>
        <v>1</v>
      </c>
      <c r="G50" s="133">
        <f>Material!J209</f>
        <v>0</v>
      </c>
      <c r="H50" s="134">
        <f t="shared" si="5"/>
        <v>0</v>
      </c>
    </row>
    <row r="51" spans="2:8" x14ac:dyDescent="0.3">
      <c r="B51" s="349"/>
      <c r="C51" s="46" t="s">
        <v>2450</v>
      </c>
      <c r="D51" s="132">
        <f>Material!H404</f>
        <v>1</v>
      </c>
      <c r="E51" s="133">
        <f>Material!I404</f>
        <v>1</v>
      </c>
      <c r="F51" s="134">
        <f t="shared" si="4"/>
        <v>1</v>
      </c>
      <c r="G51" s="133">
        <f>Material!J209</f>
        <v>0</v>
      </c>
      <c r="H51" s="134">
        <f t="shared" si="5"/>
        <v>0</v>
      </c>
    </row>
    <row r="52" spans="2:8" x14ac:dyDescent="0.3">
      <c r="B52" s="349"/>
      <c r="C52" s="46" t="s">
        <v>2491</v>
      </c>
      <c r="D52" s="132">
        <f>Material!H437</f>
        <v>3</v>
      </c>
      <c r="E52" s="133">
        <f>Material!I437</f>
        <v>3</v>
      </c>
      <c r="F52" s="134">
        <f t="shared" ref="F52" si="6">IF(D52&lt;&gt;0, E52/D52, "-")</f>
        <v>1</v>
      </c>
      <c r="G52" s="133">
        <f>Material!J210</f>
        <v>0</v>
      </c>
      <c r="H52" s="134">
        <f t="shared" ref="H52" si="7">IF(D52&lt;&gt;0, G52/D52, "-")</f>
        <v>0</v>
      </c>
    </row>
    <row r="53" spans="2:8" x14ac:dyDescent="0.3">
      <c r="B53" s="349"/>
      <c r="C53" s="56" t="s">
        <v>550</v>
      </c>
      <c r="D53" s="57">
        <f>SUM(D47:D52)</f>
        <v>21</v>
      </c>
      <c r="E53" s="58">
        <f>SUM(E47:E52)</f>
        <v>21</v>
      </c>
      <c r="F53" s="90">
        <f t="shared" si="4"/>
        <v>1</v>
      </c>
      <c r="G53" s="58">
        <f>SUM(G47:G49)</f>
        <v>0</v>
      </c>
      <c r="H53" s="90">
        <f t="shared" si="5"/>
        <v>0</v>
      </c>
    </row>
    <row r="54" spans="2:8" x14ac:dyDescent="0.3">
      <c r="B54" s="349" t="s">
        <v>529</v>
      </c>
      <c r="C54" s="46" t="s">
        <v>527</v>
      </c>
      <c r="D54" s="132">
        <f>APC!H12</f>
        <v>0</v>
      </c>
      <c r="E54" s="133">
        <f>APC!I12</f>
        <v>0</v>
      </c>
      <c r="F54" s="134" t="str">
        <f t="shared" si="4"/>
        <v>-</v>
      </c>
      <c r="G54" s="133">
        <f>APC!J12</f>
        <v>0</v>
      </c>
      <c r="H54" s="134" t="str">
        <f t="shared" si="5"/>
        <v>-</v>
      </c>
    </row>
    <row r="55" spans="2:8" x14ac:dyDescent="0.3">
      <c r="B55" s="349"/>
      <c r="C55" s="46" t="s">
        <v>530</v>
      </c>
      <c r="D55" s="132">
        <f>APC!H67</f>
        <v>4</v>
      </c>
      <c r="E55" s="133">
        <f>APC!I67</f>
        <v>4</v>
      </c>
      <c r="F55" s="134">
        <f t="shared" si="4"/>
        <v>1</v>
      </c>
      <c r="G55" s="133">
        <f>APC!J67</f>
        <v>0</v>
      </c>
      <c r="H55" s="134">
        <f t="shared" si="5"/>
        <v>0</v>
      </c>
    </row>
    <row r="56" spans="2:8" x14ac:dyDescent="0.3">
      <c r="B56" s="349"/>
      <c r="C56" s="46" t="s">
        <v>533</v>
      </c>
      <c r="D56" s="132">
        <f>APC!H210</f>
        <v>2</v>
      </c>
      <c r="E56" s="133">
        <f>APC!I210</f>
        <v>1</v>
      </c>
      <c r="F56" s="134">
        <f t="shared" si="4"/>
        <v>0.5</v>
      </c>
      <c r="G56" s="133">
        <f>APC!J210</f>
        <v>0</v>
      </c>
      <c r="H56" s="134">
        <f t="shared" si="5"/>
        <v>0</v>
      </c>
    </row>
    <row r="57" spans="2:8" x14ac:dyDescent="0.3">
      <c r="B57" s="349"/>
      <c r="C57" s="56" t="s">
        <v>551</v>
      </c>
      <c r="D57" s="57">
        <f>SUM(D54:D56)</f>
        <v>6</v>
      </c>
      <c r="E57" s="58">
        <f>SUM(E54:E56)</f>
        <v>5</v>
      </c>
      <c r="F57" s="90">
        <f t="shared" si="4"/>
        <v>0.83333333333333337</v>
      </c>
      <c r="G57" s="58">
        <f>SUM(G54:G56)</f>
        <v>0</v>
      </c>
      <c r="H57" s="90">
        <f t="shared" si="5"/>
        <v>0</v>
      </c>
    </row>
    <row r="58" spans="2:8" x14ac:dyDescent="0.3">
      <c r="B58" s="349" t="s">
        <v>539</v>
      </c>
      <c r="C58" s="46" t="s">
        <v>535</v>
      </c>
      <c r="D58" s="132">
        <f>'OP Call'!H12</f>
        <v>1</v>
      </c>
      <c r="E58" s="133">
        <f>'OP Call'!I12</f>
        <v>1</v>
      </c>
      <c r="F58" s="134">
        <f t="shared" si="4"/>
        <v>1</v>
      </c>
      <c r="G58" s="133">
        <f>'OP Call'!J12</f>
        <v>0</v>
      </c>
      <c r="H58" s="134">
        <f t="shared" si="5"/>
        <v>0</v>
      </c>
    </row>
    <row r="59" spans="2:8" x14ac:dyDescent="0.3">
      <c r="B59" s="349"/>
      <c r="C59" s="46" t="s">
        <v>537</v>
      </c>
      <c r="D59" s="132">
        <f>'OP Call'!H39</f>
        <v>1</v>
      </c>
      <c r="E59" s="133">
        <f>'OP Call'!I39</f>
        <v>1</v>
      </c>
      <c r="F59" s="134">
        <f t="shared" si="4"/>
        <v>1</v>
      </c>
      <c r="G59" s="133">
        <f>'OP Call'!J39</f>
        <v>0</v>
      </c>
      <c r="H59" s="134">
        <f t="shared" si="5"/>
        <v>0</v>
      </c>
    </row>
    <row r="60" spans="2:8" x14ac:dyDescent="0.3">
      <c r="B60" s="349"/>
      <c r="C60" s="56" t="s">
        <v>552</v>
      </c>
      <c r="D60" s="57">
        <f>SUM(D58:D59)</f>
        <v>2</v>
      </c>
      <c r="E60" s="58">
        <f>SUM(E58:E59)</f>
        <v>2</v>
      </c>
      <c r="F60" s="90">
        <f t="shared" si="4"/>
        <v>1</v>
      </c>
      <c r="G60" s="58">
        <f>SUM(G58:G59)</f>
        <v>0</v>
      </c>
      <c r="H60" s="90">
        <f t="shared" si="5"/>
        <v>0</v>
      </c>
    </row>
    <row r="61" spans="2:8" x14ac:dyDescent="0.3">
      <c r="B61" s="350" t="s">
        <v>1316</v>
      </c>
      <c r="C61" s="46" t="s">
        <v>1317</v>
      </c>
      <c r="D61" s="132">
        <f>Interlock!H12</f>
        <v>2</v>
      </c>
      <c r="E61" s="133">
        <f>Interlock!I12</f>
        <v>1</v>
      </c>
      <c r="F61" s="134">
        <f t="shared" si="4"/>
        <v>0.5</v>
      </c>
      <c r="G61" s="133">
        <f>Interlock!J12</f>
        <v>0</v>
      </c>
      <c r="H61" s="134">
        <f t="shared" si="5"/>
        <v>0</v>
      </c>
    </row>
    <row r="62" spans="2:8" x14ac:dyDescent="0.3">
      <c r="B62" s="351"/>
      <c r="C62" s="46" t="s">
        <v>1318</v>
      </c>
      <c r="D62" s="132">
        <f>Interlock!H122</f>
        <v>0</v>
      </c>
      <c r="E62" s="133">
        <f>Interlock!I122</f>
        <v>0</v>
      </c>
      <c r="F62" s="134" t="str">
        <f t="shared" si="4"/>
        <v>-</v>
      </c>
      <c r="G62" s="133">
        <f>Interlock!J122</f>
        <v>0</v>
      </c>
      <c r="H62" s="134" t="str">
        <f t="shared" si="5"/>
        <v>-</v>
      </c>
    </row>
    <row r="63" spans="2:8" x14ac:dyDescent="0.3">
      <c r="B63" s="351"/>
      <c r="C63" s="46" t="s">
        <v>1319</v>
      </c>
      <c r="D63" s="132">
        <f>Interlock!H347</f>
        <v>0</v>
      </c>
      <c r="E63" s="133">
        <f>Interlock!I347</f>
        <v>0</v>
      </c>
      <c r="F63" s="134" t="str">
        <f t="shared" si="4"/>
        <v>-</v>
      </c>
      <c r="G63" s="133">
        <f>Interlock!J347</f>
        <v>0</v>
      </c>
      <c r="H63" s="134" t="str">
        <f t="shared" si="5"/>
        <v>-</v>
      </c>
    </row>
    <row r="64" spans="2:8" x14ac:dyDescent="0.3">
      <c r="B64" s="352"/>
      <c r="C64" s="56" t="s">
        <v>1315</v>
      </c>
      <c r="D64" s="57">
        <f>SUM(D61:D63)</f>
        <v>2</v>
      </c>
      <c r="E64" s="58">
        <f>SUM(E61:E63)</f>
        <v>1</v>
      </c>
      <c r="F64" s="90">
        <f t="shared" si="4"/>
        <v>0.5</v>
      </c>
      <c r="G64" s="58">
        <f>SUM(G61:G63)</f>
        <v>0</v>
      </c>
      <c r="H64" s="90">
        <f t="shared" si="5"/>
        <v>0</v>
      </c>
    </row>
    <row r="65" spans="2:8" x14ac:dyDescent="0.3">
      <c r="B65" s="348" t="s">
        <v>2103</v>
      </c>
      <c r="C65" s="45" t="s">
        <v>1320</v>
      </c>
      <c r="D65" s="135">
        <f>'Carrier Process'!H29</f>
        <v>3</v>
      </c>
      <c r="E65" s="136">
        <f>'Carrier Process'!I29</f>
        <v>3</v>
      </c>
      <c r="F65" s="137">
        <f t="shared" si="4"/>
        <v>1</v>
      </c>
      <c r="G65" s="136">
        <f>'Carrier Process'!J29</f>
        <v>0</v>
      </c>
      <c r="H65" s="137">
        <f t="shared" si="5"/>
        <v>0</v>
      </c>
    </row>
    <row r="66" spans="2:8" x14ac:dyDescent="0.3">
      <c r="B66" s="348"/>
      <c r="C66" s="45" t="s">
        <v>1321</v>
      </c>
      <c r="D66" s="135">
        <f>'Carrier Process'!H372</f>
        <v>3</v>
      </c>
      <c r="E66" s="136">
        <f>'Carrier Process'!I372</f>
        <v>3</v>
      </c>
      <c r="F66" s="137">
        <f t="shared" si="4"/>
        <v>1</v>
      </c>
      <c r="G66" s="136">
        <f>'Carrier Process'!J372</f>
        <v>0</v>
      </c>
      <c r="H66" s="137">
        <f t="shared" si="5"/>
        <v>0</v>
      </c>
    </row>
    <row r="67" spans="2:8" x14ac:dyDescent="0.3">
      <c r="B67" s="348"/>
      <c r="C67" s="45" t="s">
        <v>1558</v>
      </c>
      <c r="D67" s="135">
        <f>'Carrier Process'!H751</f>
        <v>0</v>
      </c>
      <c r="E67" s="136">
        <f>'Carrier Process'!I751</f>
        <v>0</v>
      </c>
      <c r="F67" s="137" t="str">
        <f t="shared" si="4"/>
        <v>-</v>
      </c>
      <c r="G67" s="136">
        <f>'Carrier Process'!J751</f>
        <v>0</v>
      </c>
      <c r="H67" s="137" t="str">
        <f t="shared" si="5"/>
        <v>-</v>
      </c>
    </row>
    <row r="68" spans="2:8" x14ac:dyDescent="0.3">
      <c r="B68" s="348"/>
      <c r="C68" s="45" t="s">
        <v>2966</v>
      </c>
      <c r="D68" s="135">
        <f>'Carrier Process'!H809</f>
        <v>0</v>
      </c>
      <c r="E68" s="136">
        <f>'Carrier Process'!I809</f>
        <v>0</v>
      </c>
      <c r="F68" s="137" t="str">
        <f t="shared" ref="F68:F72" si="8">IF(D68&lt;&gt;0, E68/D68, "-")</f>
        <v>-</v>
      </c>
      <c r="G68" s="136">
        <f>'Carrier Process'!J809</f>
        <v>0</v>
      </c>
      <c r="H68" s="137" t="str">
        <f t="shared" ref="H68:H72" si="9">IF(D68&lt;&gt;0, G68/D68, "-")</f>
        <v>-</v>
      </c>
    </row>
    <row r="69" spans="2:8" x14ac:dyDescent="0.3">
      <c r="B69" s="348"/>
      <c r="C69" s="45" t="s">
        <v>2967</v>
      </c>
      <c r="D69" s="135">
        <f>'Carrier Process'!H952</f>
        <v>0</v>
      </c>
      <c r="E69" s="136">
        <f>'Carrier Process'!I952</f>
        <v>0</v>
      </c>
      <c r="F69" s="137" t="str">
        <f t="shared" si="8"/>
        <v>-</v>
      </c>
      <c r="G69" s="136">
        <f>'Carrier Process'!J952</f>
        <v>0</v>
      </c>
      <c r="H69" s="137" t="str">
        <f t="shared" si="9"/>
        <v>-</v>
      </c>
    </row>
    <row r="70" spans="2:8" x14ac:dyDescent="0.3">
      <c r="B70" s="348"/>
      <c r="C70" s="45" t="s">
        <v>2968</v>
      </c>
      <c r="D70" s="135">
        <f>'Carrier Process'!H1296</f>
        <v>0</v>
      </c>
      <c r="E70" s="136">
        <f>'Carrier Process'!I1296</f>
        <v>0</v>
      </c>
      <c r="F70" s="137" t="str">
        <f t="shared" si="8"/>
        <v>-</v>
      </c>
      <c r="G70" s="136">
        <f>'Carrier Process'!J1296</f>
        <v>0</v>
      </c>
      <c r="H70" s="137" t="str">
        <f t="shared" si="9"/>
        <v>-</v>
      </c>
    </row>
    <row r="71" spans="2:8" x14ac:dyDescent="0.3">
      <c r="B71" s="348"/>
      <c r="C71" s="45" t="s">
        <v>2958</v>
      </c>
      <c r="D71" s="135">
        <f>'Carrier Process'!H1674</f>
        <v>0</v>
      </c>
      <c r="E71" s="136">
        <f>'Carrier Process'!I1674</f>
        <v>0</v>
      </c>
      <c r="F71" s="137" t="str">
        <f t="shared" si="8"/>
        <v>-</v>
      </c>
      <c r="G71" s="136">
        <f>'Carrier Process'!J1674</f>
        <v>0</v>
      </c>
      <c r="H71" s="137" t="str">
        <f t="shared" si="9"/>
        <v>-</v>
      </c>
    </row>
    <row r="72" spans="2:8" x14ac:dyDescent="0.3">
      <c r="B72" s="348"/>
      <c r="C72" s="45" t="s">
        <v>2959</v>
      </c>
      <c r="D72" s="135">
        <f>'Carrier Process'!H1771</f>
        <v>0</v>
      </c>
      <c r="E72" s="136">
        <f>'Carrier Process'!I1771</f>
        <v>0</v>
      </c>
      <c r="F72" s="137" t="str">
        <f t="shared" si="8"/>
        <v>-</v>
      </c>
      <c r="G72" s="136">
        <f>'Carrier Process'!J1771</f>
        <v>0</v>
      </c>
      <c r="H72" s="137" t="str">
        <f t="shared" si="9"/>
        <v>-</v>
      </c>
    </row>
    <row r="73" spans="2:8" x14ac:dyDescent="0.3">
      <c r="B73" s="349"/>
      <c r="C73" s="56" t="s">
        <v>87</v>
      </c>
      <c r="D73" s="57">
        <f>SUM(D65:D72)</f>
        <v>6</v>
      </c>
      <c r="E73" s="58">
        <f>SUM(E65:E72)</f>
        <v>6</v>
      </c>
      <c r="F73" s="90">
        <f t="shared" si="4"/>
        <v>1</v>
      </c>
      <c r="G73" s="58">
        <f>SUM(G65:G72)</f>
        <v>0</v>
      </c>
      <c r="H73" s="90">
        <f t="shared" si="5"/>
        <v>0</v>
      </c>
    </row>
    <row r="74" spans="2:8" x14ac:dyDescent="0.3">
      <c r="B74" s="349" t="s">
        <v>2104</v>
      </c>
      <c r="C74" s="46" t="s">
        <v>1323</v>
      </c>
      <c r="D74" s="132">
        <f>ETC!H12</f>
        <v>1</v>
      </c>
      <c r="E74" s="133">
        <f>ETC!I12</f>
        <v>1</v>
      </c>
      <c r="F74" s="134">
        <f t="shared" si="4"/>
        <v>1</v>
      </c>
      <c r="G74" s="133">
        <f>ETC!J12</f>
        <v>0</v>
      </c>
      <c r="H74" s="134">
        <f t="shared" si="5"/>
        <v>0</v>
      </c>
    </row>
    <row r="75" spans="2:8" x14ac:dyDescent="0.3">
      <c r="B75" s="349"/>
      <c r="C75" s="46" t="s">
        <v>1324</v>
      </c>
      <c r="D75" s="132">
        <f>ETC!H64</f>
        <v>0</v>
      </c>
      <c r="E75" s="133">
        <f>ETC!I64</f>
        <v>0</v>
      </c>
      <c r="F75" s="134" t="str">
        <f t="shared" si="4"/>
        <v>-</v>
      </c>
      <c r="G75" s="133">
        <f>ETC!J64</f>
        <v>0</v>
      </c>
      <c r="H75" s="134" t="str">
        <f t="shared" si="5"/>
        <v>-</v>
      </c>
    </row>
    <row r="76" spans="2:8" x14ac:dyDescent="0.3">
      <c r="B76" s="349"/>
      <c r="C76" s="46" t="s">
        <v>1325</v>
      </c>
      <c r="D76" s="132">
        <f>ETC!H135</f>
        <v>0</v>
      </c>
      <c r="E76" s="133">
        <f>ETC!I135</f>
        <v>0</v>
      </c>
      <c r="F76" s="134" t="str">
        <f t="shared" si="4"/>
        <v>-</v>
      </c>
      <c r="G76" s="133">
        <f>ETC!J135</f>
        <v>0</v>
      </c>
      <c r="H76" s="134" t="str">
        <f t="shared" si="5"/>
        <v>-</v>
      </c>
    </row>
    <row r="77" spans="2:8" x14ac:dyDescent="0.3">
      <c r="B77" s="349"/>
      <c r="C77" s="46" t="s">
        <v>1326</v>
      </c>
      <c r="D77" s="132">
        <f>ETC!H207</f>
        <v>0</v>
      </c>
      <c r="E77" s="133">
        <f>ETC!I207</f>
        <v>0</v>
      </c>
      <c r="F77" s="134" t="str">
        <f t="shared" si="4"/>
        <v>-</v>
      </c>
      <c r="G77" s="133">
        <f>ETC!J207</f>
        <v>0</v>
      </c>
      <c r="H77" s="134" t="str">
        <f t="shared" si="5"/>
        <v>-</v>
      </c>
    </row>
    <row r="78" spans="2:8" x14ac:dyDescent="0.3">
      <c r="B78" s="349"/>
      <c r="C78" s="46" t="s">
        <v>1327</v>
      </c>
      <c r="D78" s="132">
        <f>ETC!H305</f>
        <v>0</v>
      </c>
      <c r="E78" s="133">
        <f>ETC!I305</f>
        <v>0</v>
      </c>
      <c r="F78" s="134" t="str">
        <f t="shared" si="4"/>
        <v>-</v>
      </c>
      <c r="G78" s="133">
        <f>ETC!J305</f>
        <v>0</v>
      </c>
      <c r="H78" s="134" t="str">
        <f t="shared" si="5"/>
        <v>-</v>
      </c>
    </row>
    <row r="79" spans="2:8" x14ac:dyDescent="0.3">
      <c r="B79" s="353"/>
      <c r="C79" s="46" t="s">
        <v>1328</v>
      </c>
      <c r="D79" s="132">
        <f>ETC!H346</f>
        <v>0</v>
      </c>
      <c r="E79" s="133">
        <f>ETC!I346</f>
        <v>0</v>
      </c>
      <c r="F79" s="134" t="str">
        <f t="shared" si="4"/>
        <v>-</v>
      </c>
      <c r="G79" s="133">
        <f>ETC!J346</f>
        <v>0</v>
      </c>
      <c r="H79" s="134" t="str">
        <f t="shared" si="5"/>
        <v>-</v>
      </c>
    </row>
    <row r="80" spans="2:8" x14ac:dyDescent="0.3">
      <c r="B80" s="353"/>
      <c r="C80" s="46" t="s">
        <v>1329</v>
      </c>
      <c r="D80" s="132">
        <f>ETC!H383</f>
        <v>2</v>
      </c>
      <c r="E80" s="133">
        <f>ETC!I383</f>
        <v>2</v>
      </c>
      <c r="F80" s="134">
        <f t="shared" si="4"/>
        <v>1</v>
      </c>
      <c r="G80" s="133">
        <f>ETC!J383</f>
        <v>0</v>
      </c>
      <c r="H80" s="134">
        <f t="shared" si="5"/>
        <v>0</v>
      </c>
    </row>
    <row r="81" spans="2:8" ht="12.75" thickBot="1" x14ac:dyDescent="0.35">
      <c r="B81" s="354"/>
      <c r="C81" s="59" t="s">
        <v>540</v>
      </c>
      <c r="D81" s="60">
        <f>SUM(D74:D80)</f>
        <v>3</v>
      </c>
      <c r="E81" s="61">
        <f>SUM(E74:E80)</f>
        <v>3</v>
      </c>
      <c r="F81" s="91">
        <f t="shared" si="4"/>
        <v>1</v>
      </c>
      <c r="G81" s="61">
        <f>SUM(G74:G80)</f>
        <v>0</v>
      </c>
      <c r="H81" s="91">
        <f t="shared" si="5"/>
        <v>0</v>
      </c>
    </row>
  </sheetData>
  <mergeCells count="27">
    <mergeCell ref="E10:F10"/>
    <mergeCell ref="D5:D7"/>
    <mergeCell ref="G5:H5"/>
    <mergeCell ref="E6:F6"/>
    <mergeCell ref="G6:H6"/>
    <mergeCell ref="E5:F5"/>
    <mergeCell ref="B13:B16"/>
    <mergeCell ref="B30:B32"/>
    <mergeCell ref="B37:B39"/>
    <mergeCell ref="E11:F11"/>
    <mergeCell ref="G11:H11"/>
    <mergeCell ref="B65:B73"/>
    <mergeCell ref="B33:B36"/>
    <mergeCell ref="B74:B81"/>
    <mergeCell ref="B61:B64"/>
    <mergeCell ref="B3:H3"/>
    <mergeCell ref="B54:B57"/>
    <mergeCell ref="B58:B60"/>
    <mergeCell ref="B20:B25"/>
    <mergeCell ref="B26:B29"/>
    <mergeCell ref="G10:H10"/>
    <mergeCell ref="B10:B12"/>
    <mergeCell ref="C10:C12"/>
    <mergeCell ref="B17:B19"/>
    <mergeCell ref="B40:B46"/>
    <mergeCell ref="B47:B53"/>
    <mergeCell ref="D10:D12"/>
  </mergeCells>
  <phoneticPr fontId="2" type="noConversion"/>
  <hyperlinks>
    <hyperlink ref="C13" location="Connection!B8" display="1.1 Host - EQ Connection" xr:uid="{00000000-0004-0000-0100-000000000000}"/>
    <hyperlink ref="C14" location="Connection!B81" display="1.2 Link Test &amp; Fail Over" xr:uid="{00000000-0004-0000-0100-000001000000}"/>
    <hyperlink ref="C15" location="Connection!B142" display="1.3 Communication Error" xr:uid="{00000000-0004-0000-0100-000002000000}"/>
    <hyperlink ref="C18" location="Initial!B38" display="2.2 Equipment Current State Check" xr:uid="{00000000-0004-0000-0100-000003000000}"/>
    <hyperlink ref="C20" location="RMS!B8" display="3.1 PPID List &amp; Recipe Body Check" xr:uid="{00000000-0004-0000-0100-000004000000}"/>
    <hyperlink ref="C21" location="RMS!B70" display="3.2 Recipe Body Control By Engineer" xr:uid="{00000000-0004-0000-0100-000005000000}"/>
    <hyperlink ref="C23" location="RMS!B164" display="3.4 PPID Change Report (Job Change)" xr:uid="{00000000-0004-0000-0100-000006000000}"/>
    <hyperlink ref="C26" location="ECM!B8" display="4.1 ECID List Check" xr:uid="{00000000-0004-0000-0100-000007000000}"/>
    <hyperlink ref="C28" location="ECM!B44" display="4.2 ECID Change by Host (NAK)" xr:uid="{00000000-0004-0000-0100-000008000000}"/>
    <hyperlink ref="C30" location="FDC!B8" display="5.1 SVID List Check" xr:uid="{00000000-0004-0000-0100-000009000000}"/>
    <hyperlink ref="C31" location="FDC!B51" display="5.2 FDC Set / Reset" xr:uid="{00000000-0004-0000-0100-00000A000000}"/>
    <hyperlink ref="C37" location="'EQP State'!B8" display="7.1 EQP State Change" xr:uid="{00000000-0004-0000-0100-00000B000000}"/>
    <hyperlink ref="C40" location="Tracking!B8" display="8.1 Start Cell Lot" xr:uid="{00000000-0004-0000-0100-00000C000000}"/>
    <hyperlink ref="C42" location="Tracking!B151" display="8.3 Cell Information Request" xr:uid="{00000000-0004-0000-0100-00000D000000}"/>
    <hyperlink ref="C47" location="Material!B8" display="9.1 Material Kitting" xr:uid="{00000000-0004-0000-0100-00000E000000}"/>
    <hyperlink ref="C48" location="Material!B123" display="9.2 Material Consuming Report" xr:uid="{00000000-0004-0000-0100-00000F000000}"/>
    <hyperlink ref="C49" location="Material!B162" display="9.3 Material Special Event" xr:uid="{00000000-0004-0000-0100-000010000000}"/>
    <hyperlink ref="C54" location="APC!B8" display="10.1 Current Control Parameter Check" xr:uid="{00000000-0004-0000-0100-000011000000}"/>
    <hyperlink ref="C56" location="APC!B168" display="10.3 Process Control Result" xr:uid="{00000000-0004-0000-0100-000012000000}"/>
    <hyperlink ref="C58" location="'OP Call'!B8" display="11.1 Operator Call" xr:uid="{00000000-0004-0000-0100-000013000000}"/>
    <hyperlink ref="C59" location="'OP Call'!B56" display="11.2 Terminal Message" xr:uid="{00000000-0004-0000-0100-000014000000}"/>
    <hyperlink ref="C65" location="'Carrier Process'!B8" display="15.1 Carrier Process Report For Normal Process (Loader)" xr:uid="{00000000-0004-0000-0100-000015000000}"/>
    <hyperlink ref="C33" location="Alarm!B8" display="6.1 Alarm Report" xr:uid="{00000000-0004-0000-0100-000016000000}"/>
    <hyperlink ref="C34" location="Alarm!B122" display="6.2 Multi Alarm &amp; List Check" xr:uid="{00000000-0004-0000-0100-000017000000}"/>
    <hyperlink ref="C74" location="ETC!B8" display="16.1 Equipment Loss Code Report" xr:uid="{00000000-0004-0000-0100-000018000000}"/>
    <hyperlink ref="C78" location="ETC!B252" display="16.5 Attribute Download" xr:uid="{00000000-0004-0000-0100-000019000000}"/>
    <hyperlink ref="C22" location="RMS!B136" display="3.3 Current Running PPID Check" xr:uid="{00000000-0004-0000-0100-00001A000000}"/>
    <hyperlink ref="C75:C77" location="SEM!B8" display="19.1 SEM SVID List Check" xr:uid="{00000000-0004-0000-0100-00001B000000}"/>
    <hyperlink ref="C79" location="ETC!B294" display="16.6 Specific Validation" xr:uid="{00000000-0004-0000-0100-00001C000000}"/>
    <hyperlink ref="C66" location="'Carrier Process'!B390" display="15.2 Carrier Process Report For Normal Process (Unloader)" xr:uid="{00000000-0004-0000-0100-00001D000000}"/>
    <hyperlink ref="C80" location="ETC!B331" display="16.7 Equipment Function Change &amp; Control Information" xr:uid="{00000000-0004-0000-0100-00001E000000}"/>
    <hyperlink ref="C61" location="Interlock!B8" display="12.1 EQP Interlock" xr:uid="{00000000-0004-0000-0100-00001F000000}"/>
    <hyperlink ref="C62" location="Interlock!B117" display="12.2 Unit Interlock" xr:uid="{00000000-0004-0000-0100-000020000000}"/>
    <hyperlink ref="C63" location="Interlock!B344" display="12.3 Unit Pause" xr:uid="{00000000-0004-0000-0100-000021000000}"/>
    <hyperlink ref="C38" location="'EQP State'!B499" display="7.2 Unit State Change" xr:uid="{00000000-0004-0000-0100-000022000000}"/>
    <hyperlink ref="C43" location="Tracking!B173" display="8.4 APN Tracking" xr:uid="{00000000-0004-0000-0100-000023000000}"/>
    <hyperlink ref="C44" location="Tracking!B240" display="8.5 Code Information Request" xr:uid="{00000000-0004-0000-0100-000024000000}"/>
    <hyperlink ref="C17" location="Initial!B8" display="2.1 Initial Communication" xr:uid="{00000000-0004-0000-0100-000025000000}"/>
    <hyperlink ref="C24" location="RMS!B183" display="3.5 Recipe Contents Change by Host - CREATE/DELETE/MODIFY" xr:uid="{00000000-0004-0000-0100-000026000000}"/>
    <hyperlink ref="C41" location="Tracking!B55" display="8.2 Normal Cell Tracking" xr:uid="{00000000-0004-0000-0100-000027000000}"/>
    <hyperlink ref="C55" location="APC!B32" display="10.2 Control Parameter Change" xr:uid="{00000000-0004-0000-0100-000028000000}"/>
    <hyperlink ref="C67" location="'Carrier Process'!B794" display="15.3 Carrier Process Report For Inspection Process" xr:uid="{00000000-0004-0000-0100-000029000000}"/>
    <hyperlink ref="C75" location="ETC!B48" display="16.2 Operator Log In" xr:uid="{00000000-0004-0000-0100-00002A000000}"/>
    <hyperlink ref="C76" location="ETC!B103" display="16.3 Cell Lot Information" xr:uid="{00000000-0004-0000-0100-00002B000000}"/>
    <hyperlink ref="C77" location="ETC!B154" display="16.4 FPO Create" xr:uid="{00000000-0004-0000-0100-00002C000000}"/>
    <hyperlink ref="C52" location="Material!B162" display="9.3 Material Special Event" xr:uid="{00000000-0004-0000-0100-00002D000000}"/>
    <hyperlink ref="C50" location="Material!B162" display="9.3 Material Special Event" xr:uid="{00000000-0004-0000-0100-00002E000000}"/>
    <hyperlink ref="C51" location="Material!B162" display="9.3 Material Special Event" xr:uid="{00000000-0004-0000-0100-00002F000000}"/>
    <hyperlink ref="C27" location="ECM!B44" display="4.2 ECID Change by Host (NAK)" xr:uid="{00000000-0004-0000-0100-000030000000}"/>
    <hyperlink ref="C35" location="Alarm!B198" display="6.3 Unit Alarm Report" xr:uid="{00000000-0004-0000-0100-000031000000}"/>
    <hyperlink ref="C45" location="Tracking!B331" display="8.6 LOT Track in/out (For Cell EQP)" xr:uid="{00000000-0004-0000-0100-000032000000}"/>
    <hyperlink ref="C68:C72" location="'Carrier Process'!B794" display="15.3 Carrier Process Report For Inspection Process" xr:uid="{00000000-0004-0000-0100-000033000000}"/>
    <hyperlink ref="C68" location="'Carrier Process'!B809" display="15.4 Carrier Process Report For Normal Process (Cell ICC Loader)" xr:uid="{00000000-0004-0000-0100-000034000000}"/>
    <hyperlink ref="C69" location="'Carrier Process'!B952" display="15.5 Carrier Process Report For Normal Process (Cell EQP - Tray Loader)" xr:uid="{00000000-0004-0000-0100-000035000000}"/>
    <hyperlink ref="C70" location="'Carrier Process'!B1296" display="15.6 Carrier Process Report For Normal Process (Cell EQP - Tray Unloader)" xr:uid="{00000000-0004-0000-0100-000036000000}"/>
    <hyperlink ref="C71" location="'Carrier Process'!B1674" display="15.7 Carrier Process Report For Normal Process (Cell EQP - CST Loader)" xr:uid="{00000000-0004-0000-0100-000037000000}"/>
    <hyperlink ref="C72" location="'Carrier Process'!B1771" display="15.8 Carrier Process Report For Normal Process (Cell EQP - CST Unloader)" xr:uid="{00000000-0004-0000-0100-000038000000}"/>
  </hyperlinks>
  <pageMargins left="0.7" right="0.7" top="0.75" bottom="0.75" header="0.3" footer="0.3"/>
  <pageSetup paperSize="9" scale="64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ignoredErrors>
    <ignoredError sqref="D22 E14:E16 F73:F81 F8 F46:F49 D50 F16:F26 F28:F34 F36:F44 F53:F6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K46"/>
  <sheetViews>
    <sheetView showGridLines="0" tabSelected="1" topLeftCell="A4" zoomScale="149" zoomScaleNormal="90" zoomScaleSheetLayoutView="100" workbookViewId="0">
      <selection activeCell="C15" sqref="C15:D15"/>
    </sheetView>
  </sheetViews>
  <sheetFormatPr defaultColWidth="9" defaultRowHeight="16.5" x14ac:dyDescent="0.3"/>
  <cols>
    <col min="1" max="1" width="2.625" style="1" customWidth="1"/>
    <col min="2" max="2" width="7.25" style="1" customWidth="1"/>
    <col min="3" max="3" width="11.625" style="1" customWidth="1"/>
    <col min="4" max="4" width="10.625" style="1" customWidth="1"/>
    <col min="5" max="8" width="8.75" style="1" customWidth="1"/>
    <col min="9" max="10" width="8.75" style="9" customWidth="1"/>
    <col min="11" max="11" width="7.625" style="1" customWidth="1"/>
    <col min="12" max="12" width="3.125" style="1" customWidth="1"/>
    <col min="13" max="16384" width="9" style="1"/>
  </cols>
  <sheetData>
    <row r="1" spans="2:11" ht="17.25" thickBot="1" x14ac:dyDescent="0.35">
      <c r="B1" s="1" t="s">
        <v>2280</v>
      </c>
    </row>
    <row r="2" spans="2:11" ht="17.25" thickTop="1" x14ac:dyDescent="0.3">
      <c r="B2" s="2"/>
      <c r="C2" s="3"/>
      <c r="D2" s="3"/>
      <c r="E2" s="3"/>
      <c r="F2" s="3"/>
      <c r="G2" s="3"/>
      <c r="H2" s="3"/>
      <c r="I2" s="114"/>
      <c r="J2" s="114"/>
      <c r="K2" s="66"/>
    </row>
    <row r="3" spans="2:11" ht="17.25" thickBot="1" x14ac:dyDescent="0.35">
      <c r="B3" s="4"/>
      <c r="K3" s="5"/>
    </row>
    <row r="4" spans="2:11" x14ac:dyDescent="0.3">
      <c r="B4" s="4"/>
      <c r="C4" s="120"/>
      <c r="D4" s="121"/>
      <c r="E4" s="121"/>
      <c r="F4" s="121"/>
      <c r="G4" s="121"/>
      <c r="H4" s="121"/>
      <c r="I4" s="115"/>
      <c r="J4" s="116"/>
      <c r="K4" s="5"/>
    </row>
    <row r="5" spans="2:11" x14ac:dyDescent="0.3">
      <c r="B5" s="4"/>
      <c r="C5" s="320" t="s">
        <v>488</v>
      </c>
      <c r="D5" s="321"/>
      <c r="E5" s="321"/>
      <c r="F5" s="321"/>
      <c r="G5" s="321"/>
      <c r="H5" s="321"/>
      <c r="I5" s="321"/>
      <c r="J5" s="322"/>
      <c r="K5" s="5"/>
    </row>
    <row r="6" spans="2:11" x14ac:dyDescent="0.3">
      <c r="B6" s="4"/>
      <c r="C6" s="320"/>
      <c r="D6" s="321"/>
      <c r="E6" s="321"/>
      <c r="F6" s="321"/>
      <c r="G6" s="321"/>
      <c r="H6" s="321"/>
      <c r="I6" s="321"/>
      <c r="J6" s="322"/>
      <c r="K6" s="5"/>
    </row>
    <row r="7" spans="2:11" x14ac:dyDescent="0.3">
      <c r="B7" s="4"/>
      <c r="C7" s="325" t="s">
        <v>1227</v>
      </c>
      <c r="D7" s="326"/>
      <c r="E7" s="326"/>
      <c r="F7" s="326"/>
      <c r="G7" s="326"/>
      <c r="H7" s="326"/>
      <c r="I7" s="326"/>
      <c r="J7" s="327"/>
      <c r="K7" s="5"/>
    </row>
    <row r="8" spans="2:11" ht="21" thickBot="1" x14ac:dyDescent="0.35">
      <c r="B8" s="4"/>
      <c r="C8" s="10"/>
      <c r="D8" s="11"/>
      <c r="E8" s="11"/>
      <c r="F8" s="11"/>
      <c r="G8" s="11"/>
      <c r="H8" s="11"/>
      <c r="I8" s="117"/>
      <c r="J8" s="122" t="s">
        <v>2976</v>
      </c>
      <c r="K8" s="5"/>
    </row>
    <row r="9" spans="2:11" ht="17.25" thickBot="1" x14ac:dyDescent="0.35">
      <c r="B9" s="4"/>
      <c r="K9" s="5"/>
    </row>
    <row r="10" spans="2:11" ht="17.25" thickBot="1" x14ac:dyDescent="0.35">
      <c r="B10" s="4"/>
      <c r="E10" s="311" t="s">
        <v>572</v>
      </c>
      <c r="F10" s="312"/>
      <c r="G10" s="227" t="str">
        <f>IF(IF(H22="-",1,H22)*IF(H27="-",1,H27)&lt;1,IF(H29=0,"","FAIL"),IF(H29&gt;=0.9,"PASS",IF(H29=0,"","FAIL")))</f>
        <v>PASS</v>
      </c>
      <c r="H10" s="339" t="s">
        <v>571</v>
      </c>
      <c r="I10" s="312"/>
      <c r="J10" s="228" t="str">
        <f>IF(J29&gt;=1,"PASS",IF(J29=0,"","FAIL"))</f>
        <v/>
      </c>
      <c r="K10" s="5"/>
    </row>
    <row r="11" spans="2:11" ht="17.25" thickBot="1" x14ac:dyDescent="0.35">
      <c r="B11" s="4"/>
      <c r="K11" s="5"/>
    </row>
    <row r="12" spans="2:11" ht="16.5" customHeight="1" x14ac:dyDescent="0.3">
      <c r="B12" s="4"/>
      <c r="C12" s="328" t="s">
        <v>570</v>
      </c>
      <c r="D12" s="329"/>
      <c r="E12" s="313" t="s">
        <v>556</v>
      </c>
      <c r="F12" s="334" t="s">
        <v>565</v>
      </c>
      <c r="G12" s="328" t="s">
        <v>573</v>
      </c>
      <c r="H12" s="329"/>
      <c r="I12" s="335" t="s">
        <v>571</v>
      </c>
      <c r="J12" s="336"/>
      <c r="K12" s="5"/>
    </row>
    <row r="13" spans="2:11" x14ac:dyDescent="0.3">
      <c r="B13" s="4"/>
      <c r="C13" s="330"/>
      <c r="D13" s="331"/>
      <c r="E13" s="314"/>
      <c r="F13" s="331"/>
      <c r="G13" s="340" t="s">
        <v>569</v>
      </c>
      <c r="H13" s="341"/>
      <c r="I13" s="337" t="s">
        <v>564</v>
      </c>
      <c r="J13" s="338"/>
      <c r="K13" s="5"/>
    </row>
    <row r="14" spans="2:11" ht="17.25" thickBot="1" x14ac:dyDescent="0.35">
      <c r="B14" s="4"/>
      <c r="C14" s="332"/>
      <c r="D14" s="333"/>
      <c r="E14" s="315"/>
      <c r="F14" s="333"/>
      <c r="G14" s="105" t="s">
        <v>544</v>
      </c>
      <c r="H14" s="103" t="s">
        <v>545</v>
      </c>
      <c r="I14" s="104" t="s">
        <v>544</v>
      </c>
      <c r="J14" s="109" t="s">
        <v>545</v>
      </c>
      <c r="K14" s="5"/>
    </row>
    <row r="15" spans="2:11" x14ac:dyDescent="0.3">
      <c r="B15" s="4"/>
      <c r="C15" s="323" t="s">
        <v>562</v>
      </c>
      <c r="D15" s="324"/>
      <c r="E15" s="291"/>
      <c r="F15" s="291">
        <f>'Scenario Check Summary'!D16</f>
        <v>3</v>
      </c>
      <c r="G15" s="292">
        <f>'Scenario Check Summary'!E16</f>
        <v>3</v>
      </c>
      <c r="H15" s="293">
        <f>'Scenario Check Summary'!F16</f>
        <v>1</v>
      </c>
      <c r="I15" s="294">
        <f>'Scenario Check Summary'!G16</f>
        <v>0</v>
      </c>
      <c r="J15" s="295">
        <f>'Scenario Check Summary'!H16</f>
        <v>0</v>
      </c>
      <c r="K15" s="5"/>
    </row>
    <row r="16" spans="2:11" x14ac:dyDescent="0.3">
      <c r="B16" s="4"/>
      <c r="C16" s="316" t="s">
        <v>563</v>
      </c>
      <c r="D16" s="317"/>
      <c r="E16" s="296"/>
      <c r="F16" s="296">
        <f>'Scenario Check Summary'!D19</f>
        <v>8</v>
      </c>
      <c r="G16" s="297">
        <f>'Scenario Check Summary'!E19</f>
        <v>8</v>
      </c>
      <c r="H16" s="298">
        <f>'Scenario Check Summary'!F19</f>
        <v>1</v>
      </c>
      <c r="I16" s="299">
        <f>'Scenario Check Summary'!G19</f>
        <v>0</v>
      </c>
      <c r="J16" s="300">
        <f>'Scenario Check Summary'!H19</f>
        <v>0</v>
      </c>
      <c r="K16" s="5"/>
    </row>
    <row r="17" spans="2:11" x14ac:dyDescent="0.3">
      <c r="B17" s="4"/>
      <c r="C17" s="316" t="s">
        <v>496</v>
      </c>
      <c r="D17" s="317"/>
      <c r="E17" s="296"/>
      <c r="F17" s="296">
        <f>'Scenario Check Summary'!D25</f>
        <v>21</v>
      </c>
      <c r="G17" s="297">
        <f>'Scenario Check Summary'!E25</f>
        <v>21</v>
      </c>
      <c r="H17" s="298">
        <f>'Scenario Check Summary'!F25</f>
        <v>1</v>
      </c>
      <c r="I17" s="299">
        <f>'Scenario Check Summary'!G25</f>
        <v>0</v>
      </c>
      <c r="J17" s="300">
        <f>'Scenario Check Summary'!H25</f>
        <v>0</v>
      </c>
      <c r="K17" s="5"/>
    </row>
    <row r="18" spans="2:11" x14ac:dyDescent="0.3">
      <c r="B18" s="4"/>
      <c r="C18" s="316" t="s">
        <v>501</v>
      </c>
      <c r="D18" s="317"/>
      <c r="E18" s="296"/>
      <c r="F18" s="296">
        <f>'Scenario Check Summary'!D29</f>
        <v>5</v>
      </c>
      <c r="G18" s="297">
        <f>'Scenario Check Summary'!E29</f>
        <v>5</v>
      </c>
      <c r="H18" s="298">
        <f>'Scenario Check Summary'!F29</f>
        <v>1</v>
      </c>
      <c r="I18" s="299">
        <f>'Scenario Check Summary'!G29</f>
        <v>0</v>
      </c>
      <c r="J18" s="300">
        <f>'Scenario Check Summary'!H29</f>
        <v>0</v>
      </c>
      <c r="K18" s="5"/>
    </row>
    <row r="19" spans="2:11" x14ac:dyDescent="0.3">
      <c r="B19" s="4"/>
      <c r="C19" s="316" t="s">
        <v>555</v>
      </c>
      <c r="D19" s="317"/>
      <c r="E19" s="296" t="s">
        <v>557</v>
      </c>
      <c r="F19" s="296">
        <f>'Scenario Check Summary'!D32</f>
        <v>10</v>
      </c>
      <c r="G19" s="297">
        <f>'Scenario Check Summary'!E32</f>
        <v>10</v>
      </c>
      <c r="H19" s="298">
        <f>'Scenario Check Summary'!F32</f>
        <v>1</v>
      </c>
      <c r="I19" s="299">
        <f>'Scenario Check Summary'!G32</f>
        <v>0</v>
      </c>
      <c r="J19" s="300">
        <f>'Scenario Check Summary'!H32</f>
        <v>0</v>
      </c>
      <c r="K19" s="5"/>
    </row>
    <row r="20" spans="2:11" x14ac:dyDescent="0.3">
      <c r="B20" s="4"/>
      <c r="C20" s="316" t="s">
        <v>567</v>
      </c>
      <c r="D20" s="317"/>
      <c r="E20" s="296"/>
      <c r="F20" s="296">
        <f>'Scenario Check Summary'!D36</f>
        <v>5</v>
      </c>
      <c r="G20" s="297">
        <f>'Scenario Check Summary'!E36</f>
        <v>5</v>
      </c>
      <c r="H20" s="298">
        <f>'Scenario Check Summary'!F36</f>
        <v>1</v>
      </c>
      <c r="I20" s="299">
        <f>'Scenario Check Summary'!G36</f>
        <v>0</v>
      </c>
      <c r="J20" s="300">
        <f>'Scenario Check Summary'!H36</f>
        <v>0</v>
      </c>
      <c r="K20" s="5"/>
    </row>
    <row r="21" spans="2:11" x14ac:dyDescent="0.3">
      <c r="B21" s="4"/>
      <c r="C21" s="316" t="s">
        <v>568</v>
      </c>
      <c r="D21" s="317"/>
      <c r="E21" s="296" t="s">
        <v>558</v>
      </c>
      <c r="F21" s="296">
        <f>'Scenario Check Summary'!D39</f>
        <v>8</v>
      </c>
      <c r="G21" s="297">
        <f>'Scenario Check Summary'!E39</f>
        <v>7</v>
      </c>
      <c r="H21" s="298">
        <f>'Scenario Check Summary'!F39</f>
        <v>0.875</v>
      </c>
      <c r="I21" s="299">
        <f>'Scenario Check Summary'!G39</f>
        <v>0</v>
      </c>
      <c r="J21" s="300">
        <f>'Scenario Check Summary'!H39</f>
        <v>0</v>
      </c>
      <c r="K21" s="5"/>
    </row>
    <row r="22" spans="2:11" x14ac:dyDescent="0.3">
      <c r="B22" s="4"/>
      <c r="C22" s="316" t="s">
        <v>512</v>
      </c>
      <c r="D22" s="317"/>
      <c r="E22" s="296" t="s">
        <v>559</v>
      </c>
      <c r="F22" s="296">
        <f>'Scenario Check Summary'!D46</f>
        <v>5</v>
      </c>
      <c r="G22" s="297">
        <f>'Scenario Check Summary'!E46</f>
        <v>5</v>
      </c>
      <c r="H22" s="298">
        <f>'Scenario Check Summary'!F46</f>
        <v>1</v>
      </c>
      <c r="I22" s="299">
        <f>'Scenario Check Summary'!G46</f>
        <v>0</v>
      </c>
      <c r="J22" s="300">
        <f>'Scenario Check Summary'!H46</f>
        <v>0</v>
      </c>
      <c r="K22" s="5"/>
    </row>
    <row r="23" spans="2:11" x14ac:dyDescent="0.3">
      <c r="B23" s="4"/>
      <c r="C23" s="316" t="s">
        <v>566</v>
      </c>
      <c r="D23" s="317"/>
      <c r="E23" s="296" t="s">
        <v>560</v>
      </c>
      <c r="F23" s="296">
        <f>'Scenario Check Summary'!D53</f>
        <v>21</v>
      </c>
      <c r="G23" s="297">
        <f>'Scenario Check Summary'!E53</f>
        <v>21</v>
      </c>
      <c r="H23" s="298">
        <f>'Scenario Check Summary'!F53</f>
        <v>1</v>
      </c>
      <c r="I23" s="299">
        <f>'Scenario Check Summary'!G53</f>
        <v>0</v>
      </c>
      <c r="J23" s="300">
        <f>'Scenario Check Summary'!H53</f>
        <v>0</v>
      </c>
      <c r="K23" s="5"/>
    </row>
    <row r="24" spans="2:11" x14ac:dyDescent="0.3">
      <c r="B24" s="4"/>
      <c r="C24" s="318" t="s">
        <v>528</v>
      </c>
      <c r="D24" s="319"/>
      <c r="E24" s="301" t="s">
        <v>557</v>
      </c>
      <c r="F24" s="301">
        <f>'Scenario Check Summary'!D57</f>
        <v>6</v>
      </c>
      <c r="G24" s="302">
        <f>'Scenario Check Summary'!E57</f>
        <v>5</v>
      </c>
      <c r="H24" s="303">
        <f>'Scenario Check Summary'!F57</f>
        <v>0.83333333333333337</v>
      </c>
      <c r="I24" s="304">
        <f>'Scenario Check Summary'!G57</f>
        <v>0</v>
      </c>
      <c r="J24" s="305">
        <f>'Scenario Check Summary'!H57</f>
        <v>0</v>
      </c>
      <c r="K24" s="5"/>
    </row>
    <row r="25" spans="2:11" x14ac:dyDescent="0.3">
      <c r="B25" s="4"/>
      <c r="C25" s="316" t="s">
        <v>538</v>
      </c>
      <c r="D25" s="317"/>
      <c r="E25" s="296"/>
      <c r="F25" s="296">
        <f>'Scenario Check Summary'!D60</f>
        <v>2</v>
      </c>
      <c r="G25" s="297">
        <f>'Scenario Check Summary'!E60</f>
        <v>2</v>
      </c>
      <c r="H25" s="298">
        <f>'Scenario Check Summary'!F60</f>
        <v>1</v>
      </c>
      <c r="I25" s="299">
        <f>'Scenario Check Summary'!G60</f>
        <v>0</v>
      </c>
      <c r="J25" s="300">
        <f>'Scenario Check Summary'!H60</f>
        <v>0</v>
      </c>
      <c r="K25" s="5"/>
    </row>
    <row r="26" spans="2:11" x14ac:dyDescent="0.3">
      <c r="B26" s="4"/>
      <c r="C26" s="316" t="s">
        <v>1316</v>
      </c>
      <c r="D26" s="317"/>
      <c r="E26" s="296"/>
      <c r="F26" s="296">
        <f>'Scenario Check Summary'!D64</f>
        <v>2</v>
      </c>
      <c r="G26" s="297">
        <f>'Scenario Check Summary'!E64</f>
        <v>1</v>
      </c>
      <c r="H26" s="298">
        <f>'Scenario Check Summary'!F64</f>
        <v>0.5</v>
      </c>
      <c r="I26" s="299">
        <f>'Scenario Check Summary'!G64</f>
        <v>0</v>
      </c>
      <c r="J26" s="300">
        <f>'Scenario Check Summary'!H64</f>
        <v>0</v>
      </c>
      <c r="K26" s="5"/>
    </row>
    <row r="27" spans="2:11" x14ac:dyDescent="0.3">
      <c r="B27" s="4"/>
      <c r="C27" s="316" t="s">
        <v>2105</v>
      </c>
      <c r="D27" s="317"/>
      <c r="E27" s="296" t="s">
        <v>561</v>
      </c>
      <c r="F27" s="296">
        <f>'Scenario Check Summary'!D73</f>
        <v>6</v>
      </c>
      <c r="G27" s="297">
        <f>'Scenario Check Summary'!E73</f>
        <v>6</v>
      </c>
      <c r="H27" s="298">
        <f>'Scenario Check Summary'!F73</f>
        <v>1</v>
      </c>
      <c r="I27" s="299">
        <f>'Scenario Check Summary'!G73</f>
        <v>0</v>
      </c>
      <c r="J27" s="300">
        <f>'Scenario Check Summary'!H73</f>
        <v>0</v>
      </c>
      <c r="K27" s="5"/>
    </row>
    <row r="28" spans="2:11" ht="17.25" thickBot="1" x14ac:dyDescent="0.35">
      <c r="B28" s="4"/>
      <c r="C28" s="343" t="s">
        <v>2106</v>
      </c>
      <c r="D28" s="344"/>
      <c r="E28" s="306"/>
      <c r="F28" s="306">
        <f>'Scenario Check Summary'!D81</f>
        <v>3</v>
      </c>
      <c r="G28" s="307">
        <f>'Scenario Check Summary'!E81</f>
        <v>3</v>
      </c>
      <c r="H28" s="308">
        <f>'Scenario Check Summary'!F81</f>
        <v>1</v>
      </c>
      <c r="I28" s="309">
        <f>'Scenario Check Summary'!G81</f>
        <v>0</v>
      </c>
      <c r="J28" s="310">
        <f>'Scenario Check Summary'!H81</f>
        <v>0</v>
      </c>
      <c r="K28" s="5"/>
    </row>
    <row r="29" spans="2:11" ht="17.25" thickBot="1" x14ac:dyDescent="0.35">
      <c r="B29" s="4"/>
      <c r="C29" s="345" t="s">
        <v>553</v>
      </c>
      <c r="D29" s="346"/>
      <c r="E29" s="106"/>
      <c r="F29" s="106">
        <f>SUM(F15:F28)</f>
        <v>105</v>
      </c>
      <c r="G29" s="107">
        <f>SUM(G15:G28)</f>
        <v>102</v>
      </c>
      <c r="H29" s="127">
        <f>G29/F29</f>
        <v>0.97142857142857142</v>
      </c>
      <c r="I29" s="108">
        <f>SUM(I15:I28)</f>
        <v>0</v>
      </c>
      <c r="J29" s="119">
        <f>I29/F29</f>
        <v>0</v>
      </c>
      <c r="K29" s="5"/>
    </row>
    <row r="30" spans="2:11" x14ac:dyDescent="0.3">
      <c r="B30" s="4"/>
      <c r="C30" s="1" t="s">
        <v>2249</v>
      </c>
      <c r="K30" s="5"/>
    </row>
    <row r="31" spans="2:11" x14ac:dyDescent="0.3">
      <c r="B31" s="4"/>
      <c r="K31" s="5"/>
    </row>
    <row r="32" spans="2:11" x14ac:dyDescent="0.3">
      <c r="B32" s="4"/>
      <c r="I32" s="13" t="s">
        <v>575</v>
      </c>
      <c r="J32" s="113"/>
      <c r="K32" s="5"/>
    </row>
    <row r="33" spans="2:11" x14ac:dyDescent="0.3">
      <c r="B33" s="4"/>
      <c r="I33" s="13" t="s">
        <v>576</v>
      </c>
      <c r="J33" s="12"/>
      <c r="K33" s="5"/>
    </row>
    <row r="34" spans="2:11" x14ac:dyDescent="0.3">
      <c r="B34" s="4"/>
      <c r="I34" s="13" t="s">
        <v>577</v>
      </c>
      <c r="J34" s="12" t="s">
        <v>2979</v>
      </c>
      <c r="K34" s="5"/>
    </row>
    <row r="35" spans="2:11" x14ac:dyDescent="0.3">
      <c r="B35" s="4"/>
      <c r="I35" s="13" t="s">
        <v>578</v>
      </c>
      <c r="J35" s="12"/>
      <c r="K35" s="5"/>
    </row>
    <row r="36" spans="2:11" x14ac:dyDescent="0.3">
      <c r="B36" s="4"/>
      <c r="I36" s="13" t="s">
        <v>579</v>
      </c>
      <c r="J36" s="12"/>
      <c r="K36" s="5"/>
    </row>
    <row r="37" spans="2:11" x14ac:dyDescent="0.3">
      <c r="B37" s="4"/>
      <c r="I37" s="13" t="s">
        <v>580</v>
      </c>
      <c r="J37" s="12"/>
      <c r="K37" s="5"/>
    </row>
    <row r="38" spans="2:11" x14ac:dyDescent="0.3">
      <c r="B38" s="4"/>
      <c r="I38" s="13"/>
      <c r="J38" s="12"/>
      <c r="K38" s="5"/>
    </row>
    <row r="39" spans="2:11" x14ac:dyDescent="0.3">
      <c r="B39" s="4"/>
      <c r="G39" s="347" t="s">
        <v>2267</v>
      </c>
      <c r="H39" s="347"/>
      <c r="I39" s="347"/>
      <c r="J39" s="347"/>
      <c r="K39" s="5"/>
    </row>
    <row r="40" spans="2:11" x14ac:dyDescent="0.3">
      <c r="B40" s="4"/>
      <c r="G40" s="347" t="s">
        <v>2268</v>
      </c>
      <c r="H40" s="347"/>
      <c r="I40" s="347"/>
      <c r="J40" s="347"/>
      <c r="K40" s="5"/>
    </row>
    <row r="41" spans="2:11" ht="17.25" thickBot="1" x14ac:dyDescent="0.35">
      <c r="B41" s="6"/>
      <c r="C41" s="7"/>
      <c r="D41" s="7"/>
      <c r="E41" s="7"/>
      <c r="F41" s="7"/>
      <c r="G41" s="7"/>
      <c r="H41" s="7"/>
      <c r="I41" s="118"/>
      <c r="J41" s="118"/>
      <c r="K41" s="8"/>
    </row>
    <row r="42" spans="2:11" ht="17.25" thickTop="1" x14ac:dyDescent="0.3"/>
    <row r="45" spans="2:11" x14ac:dyDescent="0.3">
      <c r="G45" s="342"/>
      <c r="H45" s="342"/>
    </row>
    <row r="46" spans="2:11" x14ac:dyDescent="0.3">
      <c r="G46" s="342"/>
      <c r="H46" s="342"/>
    </row>
  </sheetData>
  <mergeCells count="30">
    <mergeCell ref="G46:H46"/>
    <mergeCell ref="C27:D27"/>
    <mergeCell ref="C28:D28"/>
    <mergeCell ref="C29:D29"/>
    <mergeCell ref="G45:H45"/>
    <mergeCell ref="G39:J39"/>
    <mergeCell ref="G40:J40"/>
    <mergeCell ref="C24:D24"/>
    <mergeCell ref="C25:D25"/>
    <mergeCell ref="C26:D26"/>
    <mergeCell ref="C5:J6"/>
    <mergeCell ref="C15:D15"/>
    <mergeCell ref="C16:D16"/>
    <mergeCell ref="C17:D17"/>
    <mergeCell ref="C7:J7"/>
    <mergeCell ref="C12:D14"/>
    <mergeCell ref="F12:F14"/>
    <mergeCell ref="G12:H12"/>
    <mergeCell ref="I12:J12"/>
    <mergeCell ref="I13:J13"/>
    <mergeCell ref="C18:D18"/>
    <mergeCell ref="H10:I10"/>
    <mergeCell ref="G13:H13"/>
    <mergeCell ref="E10:F10"/>
    <mergeCell ref="E12:E14"/>
    <mergeCell ref="C23:D23"/>
    <mergeCell ref="C19:D19"/>
    <mergeCell ref="C20:D20"/>
    <mergeCell ref="C21:D21"/>
    <mergeCell ref="C22:D22"/>
  </mergeCells>
  <phoneticPr fontId="2" type="noConversion"/>
  <conditionalFormatting sqref="G10">
    <cfRule type="cellIs" dxfId="12" priority="5" operator="equal">
      <formula>"FAIL"</formula>
    </cfRule>
    <cfRule type="cellIs" dxfId="11" priority="6" operator="equal">
      <formula>"PASS"</formula>
    </cfRule>
  </conditionalFormatting>
  <conditionalFormatting sqref="H29 J29">
    <cfRule type="cellIs" dxfId="10" priority="7" operator="lessThan">
      <formula>0.9</formula>
    </cfRule>
    <cfRule type="cellIs" dxfId="9" priority="8" operator="greaterThanOrEqual">
      <formula>90</formula>
    </cfRule>
  </conditionalFormatting>
  <conditionalFormatting sqref="J10">
    <cfRule type="cellIs" dxfId="8" priority="1" operator="equal">
      <formula>"FAIL"</formula>
    </cfRule>
    <cfRule type="cellIs" dxfId="7" priority="2" operator="equal">
      <formula>"PASS"</formula>
    </cfRule>
  </conditionalFormatting>
  <pageMargins left="0.25" right="0.25" top="0.75" bottom="0.75" header="0.3" footer="0.3"/>
  <pageSetup paperSize="9" scale="78" orientation="portrait" r:id="rId1"/>
  <headerFooter>
    <oddHeader xml:space="preserve">&amp;L&amp;"-,굵게"&amp;KFF0000SAMSUNG SECRET </oddHeader>
    <oddFooter>&amp;L&amp;"-,굵게"&amp;KFF0000SAMSUNG SECRET&amp;C&amp;P / &amp;N&amp;RSmart IT Team
Samsung Display co., ltd.</oddFooter>
  </headerFooter>
  <ignoredErrors>
    <ignoredError sqref="H27:H29 H15:H2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B1:J29"/>
  <sheetViews>
    <sheetView showGridLines="0" topLeftCell="A5" zoomScale="85" zoomScaleNormal="85" workbookViewId="0"/>
  </sheetViews>
  <sheetFormatPr defaultRowHeight="16.5" x14ac:dyDescent="0.3"/>
  <cols>
    <col min="1" max="1" width="0.625" customWidth="1"/>
    <col min="2" max="2" width="10" bestFit="1" customWidth="1"/>
    <col min="3" max="3" width="16.75" bestFit="1" customWidth="1"/>
    <col min="4" max="4" width="50.625" bestFit="1" customWidth="1"/>
    <col min="5" max="5" width="9.875" bestFit="1" customWidth="1"/>
    <col min="6" max="6" width="44.625" bestFit="1" customWidth="1"/>
    <col min="7" max="7" width="16.125" bestFit="1" customWidth="1"/>
    <col min="8" max="8" width="17.375" bestFit="1" customWidth="1"/>
    <col min="9" max="9" width="19.25" bestFit="1" customWidth="1"/>
    <col min="10" max="10" width="34.25" bestFit="1" customWidth="1"/>
  </cols>
  <sheetData>
    <row r="1" spans="2:10" s="1" customFormat="1" x14ac:dyDescent="0.3">
      <c r="B1" s="1" t="s">
        <v>2280</v>
      </c>
      <c r="I1" s="9"/>
      <c r="J1" s="9"/>
    </row>
    <row r="2" spans="2:10" ht="17.25" x14ac:dyDescent="0.3">
      <c r="B2" s="378" t="s">
        <v>1426</v>
      </c>
      <c r="C2" s="378"/>
      <c r="D2" s="165"/>
      <c r="E2" s="166"/>
      <c r="F2" s="165"/>
      <c r="G2" s="166"/>
      <c r="H2" s="166"/>
      <c r="I2" s="166"/>
      <c r="J2" s="165"/>
    </row>
    <row r="3" spans="2:10" x14ac:dyDescent="0.3">
      <c r="B3" s="167" t="s">
        <v>1427</v>
      </c>
      <c r="C3" s="168" t="s">
        <v>1428</v>
      </c>
      <c r="D3" s="168" t="s">
        <v>1429</v>
      </c>
      <c r="E3" s="168" t="s">
        <v>1430</v>
      </c>
      <c r="F3" s="168" t="s">
        <v>1431</v>
      </c>
      <c r="G3" s="168" t="s">
        <v>1432</v>
      </c>
      <c r="H3" s="168" t="s">
        <v>1234</v>
      </c>
      <c r="I3" s="168" t="s">
        <v>1433</v>
      </c>
      <c r="J3" s="168" t="s">
        <v>1434</v>
      </c>
    </row>
    <row r="4" spans="2:10" ht="33" x14ac:dyDescent="0.3">
      <c r="B4" s="372" t="s">
        <v>1435</v>
      </c>
      <c r="C4" s="169" t="s">
        <v>1436</v>
      </c>
      <c r="D4" s="170" t="s">
        <v>1437</v>
      </c>
      <c r="E4" s="171"/>
      <c r="F4" s="172" t="s">
        <v>1438</v>
      </c>
      <c r="G4" s="169" t="s">
        <v>1439</v>
      </c>
      <c r="H4" s="171" t="s">
        <v>1440</v>
      </c>
      <c r="I4" s="171" t="s">
        <v>1527</v>
      </c>
      <c r="J4" s="170" t="s">
        <v>1528</v>
      </c>
    </row>
    <row r="5" spans="2:10" ht="33" x14ac:dyDescent="0.3">
      <c r="B5" s="379"/>
      <c r="C5" s="169" t="s">
        <v>1442</v>
      </c>
      <c r="D5" s="170" t="s">
        <v>1443</v>
      </c>
      <c r="E5" s="171"/>
      <c r="F5" s="172" t="s">
        <v>1444</v>
      </c>
      <c r="G5" s="169" t="s">
        <v>1439</v>
      </c>
      <c r="H5" s="171" t="s">
        <v>1440</v>
      </c>
      <c r="I5" s="171" t="s">
        <v>1441</v>
      </c>
      <c r="J5" s="170" t="s">
        <v>1528</v>
      </c>
    </row>
    <row r="6" spans="2:10" ht="49.5" x14ac:dyDescent="0.3">
      <c r="B6" s="173" t="s">
        <v>1445</v>
      </c>
      <c r="C6" s="169" t="s">
        <v>1446</v>
      </c>
      <c r="D6" s="170" t="s">
        <v>1447</v>
      </c>
      <c r="E6" s="171"/>
      <c r="F6" s="172" t="s">
        <v>1448</v>
      </c>
      <c r="G6" s="169" t="s">
        <v>1449</v>
      </c>
      <c r="H6" s="171" t="s">
        <v>1450</v>
      </c>
      <c r="I6" s="171" t="s">
        <v>1451</v>
      </c>
      <c r="J6" s="170"/>
    </row>
    <row r="7" spans="2:10" ht="49.5" x14ac:dyDescent="0.3">
      <c r="B7" s="173" t="s">
        <v>1452</v>
      </c>
      <c r="C7" s="169" t="s">
        <v>1453</v>
      </c>
      <c r="D7" s="170" t="s">
        <v>1454</v>
      </c>
      <c r="E7" s="171"/>
      <c r="F7" s="172" t="s">
        <v>1455</v>
      </c>
      <c r="G7" s="169" t="s">
        <v>1456</v>
      </c>
      <c r="H7" s="169" t="s">
        <v>1456</v>
      </c>
      <c r="I7" s="169" t="s">
        <v>1456</v>
      </c>
      <c r="J7" s="172"/>
    </row>
    <row r="8" spans="2:10" ht="49.5" x14ac:dyDescent="0.3">
      <c r="B8" s="173" t="s">
        <v>1457</v>
      </c>
      <c r="C8" s="169" t="s">
        <v>1458</v>
      </c>
      <c r="D8" s="170" t="s">
        <v>1459</v>
      </c>
      <c r="E8" s="171"/>
      <c r="F8" s="172" t="s">
        <v>1460</v>
      </c>
      <c r="G8" s="169" t="s">
        <v>1461</v>
      </c>
      <c r="H8" s="169" t="s">
        <v>1462</v>
      </c>
      <c r="I8" s="169" t="s">
        <v>1463</v>
      </c>
      <c r="J8" s="172"/>
    </row>
    <row r="9" spans="2:10" ht="33" x14ac:dyDescent="0.3">
      <c r="B9" s="173" t="s">
        <v>1464</v>
      </c>
      <c r="C9" s="169" t="s">
        <v>1465</v>
      </c>
      <c r="D9" s="172" t="s">
        <v>1466</v>
      </c>
      <c r="E9" s="171"/>
      <c r="F9" s="172" t="s">
        <v>1467</v>
      </c>
      <c r="G9" s="169" t="s">
        <v>1449</v>
      </c>
      <c r="H9" s="171" t="s">
        <v>1450</v>
      </c>
      <c r="I9" s="171" t="s">
        <v>1451</v>
      </c>
      <c r="J9" s="170"/>
    </row>
    <row r="10" spans="2:10" ht="49.5" x14ac:dyDescent="0.3">
      <c r="B10" s="173" t="s">
        <v>1468</v>
      </c>
      <c r="C10" s="169" t="s">
        <v>1465</v>
      </c>
      <c r="D10" s="172" t="s">
        <v>1469</v>
      </c>
      <c r="E10" s="171"/>
      <c r="F10" s="172" t="s">
        <v>1470</v>
      </c>
      <c r="G10" s="169" t="s">
        <v>1456</v>
      </c>
      <c r="H10" s="169" t="s">
        <v>1456</v>
      </c>
      <c r="I10" s="169" t="s">
        <v>1456</v>
      </c>
      <c r="J10" s="172"/>
    </row>
    <row r="11" spans="2:10" ht="49.5" x14ac:dyDescent="0.3">
      <c r="B11" s="173" t="s">
        <v>1471</v>
      </c>
      <c r="C11" s="169" t="s">
        <v>1472</v>
      </c>
      <c r="D11" s="172" t="s">
        <v>1473</v>
      </c>
      <c r="E11" s="171"/>
      <c r="F11" s="172" t="s">
        <v>1474</v>
      </c>
      <c r="G11" s="169" t="s">
        <v>1239</v>
      </c>
      <c r="H11" s="169" t="s">
        <v>1475</v>
      </c>
      <c r="I11" s="169" t="s">
        <v>1476</v>
      </c>
      <c r="J11" s="172"/>
    </row>
    <row r="12" spans="2:10" ht="49.5" x14ac:dyDescent="0.3">
      <c r="B12" s="173" t="s">
        <v>1477</v>
      </c>
      <c r="C12" s="169" t="s">
        <v>1478</v>
      </c>
      <c r="D12" s="172" t="s">
        <v>1479</v>
      </c>
      <c r="E12" s="171"/>
      <c r="F12" s="172" t="s">
        <v>1480</v>
      </c>
      <c r="G12" s="169" t="s">
        <v>1439</v>
      </c>
      <c r="H12" s="171" t="s">
        <v>1440</v>
      </c>
      <c r="I12" s="171" t="s">
        <v>1441</v>
      </c>
      <c r="J12" s="172" t="s">
        <v>1481</v>
      </c>
    </row>
    <row r="13" spans="2:10" ht="49.5" x14ac:dyDescent="0.3">
      <c r="B13" s="372" t="s">
        <v>1477</v>
      </c>
      <c r="C13" s="375" t="s">
        <v>1482</v>
      </c>
      <c r="D13" s="172" t="s">
        <v>1483</v>
      </c>
      <c r="E13" s="171"/>
      <c r="F13" s="172" t="s">
        <v>1484</v>
      </c>
      <c r="G13" s="169" t="s">
        <v>1449</v>
      </c>
      <c r="H13" s="171" t="s">
        <v>1450</v>
      </c>
      <c r="I13" s="171" t="s">
        <v>1451</v>
      </c>
      <c r="J13" s="172" t="s">
        <v>1485</v>
      </c>
    </row>
    <row r="14" spans="2:10" ht="33" x14ac:dyDescent="0.3">
      <c r="B14" s="379"/>
      <c r="C14" s="380"/>
      <c r="D14" s="172" t="s">
        <v>1486</v>
      </c>
      <c r="E14" s="171"/>
      <c r="F14" s="172" t="s">
        <v>1487</v>
      </c>
      <c r="G14" s="169" t="s">
        <v>1456</v>
      </c>
      <c r="H14" s="169" t="s">
        <v>1456</v>
      </c>
      <c r="I14" s="169" t="s">
        <v>1456</v>
      </c>
      <c r="J14" s="174"/>
    </row>
    <row r="16" spans="2:10" ht="17.25" x14ac:dyDescent="0.3">
      <c r="B16" s="378" t="s">
        <v>1488</v>
      </c>
      <c r="C16" s="378"/>
      <c r="D16" s="165"/>
      <c r="E16" s="166"/>
      <c r="F16" s="165"/>
      <c r="G16" s="166"/>
      <c r="H16" s="166"/>
      <c r="I16" s="166"/>
      <c r="J16" s="165"/>
    </row>
    <row r="17" spans="2:10" x14ac:dyDescent="0.3">
      <c r="B17" s="167" t="s">
        <v>554</v>
      </c>
      <c r="C17" s="168" t="s">
        <v>1428</v>
      </c>
      <c r="D17" s="168" t="s">
        <v>1429</v>
      </c>
      <c r="E17" s="168" t="s">
        <v>1430</v>
      </c>
      <c r="F17" s="168" t="s">
        <v>1431</v>
      </c>
      <c r="G17" s="168" t="s">
        <v>1432</v>
      </c>
      <c r="H17" s="168" t="s">
        <v>1234</v>
      </c>
      <c r="I17" s="168" t="s">
        <v>1433</v>
      </c>
      <c r="J17" s="168" t="s">
        <v>1434</v>
      </c>
    </row>
    <row r="18" spans="2:10" ht="49.5" x14ac:dyDescent="0.3">
      <c r="B18" s="372" t="s">
        <v>1435</v>
      </c>
      <c r="C18" s="169" t="s">
        <v>1489</v>
      </c>
      <c r="D18" s="170" t="s">
        <v>1490</v>
      </c>
      <c r="E18" s="171"/>
      <c r="F18" s="172" t="s">
        <v>1491</v>
      </c>
      <c r="G18" s="169" t="s">
        <v>1492</v>
      </c>
      <c r="H18" s="171" t="s">
        <v>1493</v>
      </c>
      <c r="I18" s="169" t="s">
        <v>1494</v>
      </c>
      <c r="J18" s="172"/>
    </row>
    <row r="19" spans="2:10" ht="49.5" x14ac:dyDescent="0.3">
      <c r="B19" s="374"/>
      <c r="C19" s="169" t="s">
        <v>1495</v>
      </c>
      <c r="D19" s="172" t="s">
        <v>1496</v>
      </c>
      <c r="E19" s="171"/>
      <c r="F19" s="172" t="s">
        <v>1491</v>
      </c>
      <c r="G19" s="169" t="s">
        <v>1492</v>
      </c>
      <c r="H19" s="171" t="s">
        <v>1493</v>
      </c>
      <c r="I19" s="169" t="s">
        <v>1497</v>
      </c>
      <c r="J19" s="172"/>
    </row>
    <row r="20" spans="2:10" ht="49.5" x14ac:dyDescent="0.3">
      <c r="B20" s="173" t="s">
        <v>1452</v>
      </c>
      <c r="C20" s="169" t="s">
        <v>1453</v>
      </c>
      <c r="D20" s="172" t="s">
        <v>1498</v>
      </c>
      <c r="E20" s="171"/>
      <c r="F20" s="172" t="s">
        <v>1499</v>
      </c>
      <c r="G20" s="169" t="s">
        <v>1500</v>
      </c>
      <c r="H20" s="171" t="s">
        <v>1501</v>
      </c>
      <c r="I20" s="171" t="s">
        <v>1502</v>
      </c>
      <c r="J20" s="170"/>
    </row>
    <row r="21" spans="2:10" ht="33" x14ac:dyDescent="0.3">
      <c r="B21" s="372" t="s">
        <v>1457</v>
      </c>
      <c r="C21" s="169" t="s">
        <v>1503</v>
      </c>
      <c r="D21" s="170" t="s">
        <v>1504</v>
      </c>
      <c r="E21" s="171"/>
      <c r="F21" s="172" t="s">
        <v>1505</v>
      </c>
      <c r="G21" s="169" t="s">
        <v>1506</v>
      </c>
      <c r="H21" s="171" t="s">
        <v>1507</v>
      </c>
      <c r="I21" s="171" t="s">
        <v>1502</v>
      </c>
      <c r="J21" s="170"/>
    </row>
    <row r="22" spans="2:10" ht="33" x14ac:dyDescent="0.3">
      <c r="B22" s="374"/>
      <c r="C22" s="169" t="s">
        <v>1508</v>
      </c>
      <c r="D22" s="170" t="s">
        <v>1509</v>
      </c>
      <c r="E22" s="171"/>
      <c r="F22" s="172" t="s">
        <v>1510</v>
      </c>
      <c r="G22" s="169" t="s">
        <v>1506</v>
      </c>
      <c r="H22" s="171" t="s">
        <v>1507</v>
      </c>
      <c r="I22" s="171" t="s">
        <v>1502</v>
      </c>
      <c r="J22" s="170"/>
    </row>
    <row r="23" spans="2:10" ht="49.5" x14ac:dyDescent="0.3">
      <c r="B23" s="372" t="s">
        <v>1477</v>
      </c>
      <c r="C23" s="375" t="s">
        <v>1478</v>
      </c>
      <c r="D23" s="172" t="s">
        <v>1511</v>
      </c>
      <c r="E23" s="171"/>
      <c r="F23" s="172" t="s">
        <v>1512</v>
      </c>
      <c r="G23" s="169" t="s">
        <v>1456</v>
      </c>
      <c r="H23" s="169" t="s">
        <v>1456</v>
      </c>
      <c r="I23" s="169" t="s">
        <v>1456</v>
      </c>
      <c r="J23" s="172" t="s">
        <v>1513</v>
      </c>
    </row>
    <row r="24" spans="2:10" ht="49.5" x14ac:dyDescent="0.3">
      <c r="B24" s="374"/>
      <c r="C24" s="377"/>
      <c r="D24" s="170" t="s">
        <v>1514</v>
      </c>
      <c r="E24" s="171"/>
      <c r="F24" s="172" t="s">
        <v>1515</v>
      </c>
      <c r="G24" s="169" t="s">
        <v>1456</v>
      </c>
      <c r="H24" s="169" t="s">
        <v>1456</v>
      </c>
      <c r="I24" s="169" t="s">
        <v>1456</v>
      </c>
      <c r="J24" s="172" t="s">
        <v>1516</v>
      </c>
    </row>
    <row r="25" spans="2:10" ht="49.5" x14ac:dyDescent="0.3">
      <c r="B25" s="372" t="s">
        <v>1477</v>
      </c>
      <c r="C25" s="375" t="s">
        <v>1517</v>
      </c>
      <c r="D25" s="170" t="s">
        <v>1518</v>
      </c>
      <c r="E25" s="171"/>
      <c r="F25" s="172" t="s">
        <v>1519</v>
      </c>
      <c r="G25" s="169" t="s">
        <v>1456</v>
      </c>
      <c r="H25" s="169" t="s">
        <v>1456</v>
      </c>
      <c r="I25" s="169" t="s">
        <v>1456</v>
      </c>
      <c r="J25" s="172" t="s">
        <v>1513</v>
      </c>
    </row>
    <row r="26" spans="2:10" ht="49.5" x14ac:dyDescent="0.3">
      <c r="B26" s="374"/>
      <c r="C26" s="377"/>
      <c r="D26" s="172" t="s">
        <v>1520</v>
      </c>
      <c r="E26" s="171"/>
      <c r="F26" s="172" t="s">
        <v>1521</v>
      </c>
      <c r="G26" s="169" t="s">
        <v>1456</v>
      </c>
      <c r="H26" s="169" t="s">
        <v>1456</v>
      </c>
      <c r="I26" s="169" t="s">
        <v>1456</v>
      </c>
      <c r="J26" s="172" t="s">
        <v>1516</v>
      </c>
    </row>
    <row r="27" spans="2:10" ht="33" x14ac:dyDescent="0.3">
      <c r="B27" s="372" t="s">
        <v>1477</v>
      </c>
      <c r="C27" s="375" t="s">
        <v>1482</v>
      </c>
      <c r="D27" s="172" t="s">
        <v>1522</v>
      </c>
      <c r="E27" s="171"/>
      <c r="F27" s="172" t="s">
        <v>1484</v>
      </c>
      <c r="G27" s="169" t="s">
        <v>1456</v>
      </c>
      <c r="H27" s="169" t="s">
        <v>1456</v>
      </c>
      <c r="I27" s="169" t="s">
        <v>1456</v>
      </c>
      <c r="J27" s="174"/>
    </row>
    <row r="28" spans="2:10" ht="49.5" x14ac:dyDescent="0.3">
      <c r="B28" s="373"/>
      <c r="C28" s="376"/>
      <c r="D28" s="172" t="s">
        <v>1523</v>
      </c>
      <c r="E28" s="171"/>
      <c r="F28" s="172" t="s">
        <v>1487</v>
      </c>
      <c r="G28" s="169" t="s">
        <v>1500</v>
      </c>
      <c r="H28" s="171" t="s">
        <v>1501</v>
      </c>
      <c r="I28" s="171" t="s">
        <v>1502</v>
      </c>
      <c r="J28" s="175" t="s">
        <v>1485</v>
      </c>
    </row>
    <row r="29" spans="2:10" ht="33" x14ac:dyDescent="0.3">
      <c r="B29" s="374"/>
      <c r="C29" s="377"/>
      <c r="D29" s="172" t="s">
        <v>1524</v>
      </c>
      <c r="E29" s="171"/>
      <c r="F29" s="172" t="s">
        <v>1487</v>
      </c>
      <c r="G29" s="169" t="s">
        <v>1456</v>
      </c>
      <c r="H29" s="169" t="s">
        <v>1456</v>
      </c>
      <c r="I29" s="169" t="s">
        <v>1456</v>
      </c>
      <c r="J29" s="174"/>
    </row>
  </sheetData>
  <mergeCells count="13">
    <mergeCell ref="B27:B29"/>
    <mergeCell ref="C27:C29"/>
    <mergeCell ref="B2:C2"/>
    <mergeCell ref="B4:B5"/>
    <mergeCell ref="B13:B14"/>
    <mergeCell ref="C13:C14"/>
    <mergeCell ref="B16:C16"/>
    <mergeCell ref="B18:B19"/>
    <mergeCell ref="B21:B22"/>
    <mergeCell ref="B23:B24"/>
    <mergeCell ref="C23:C24"/>
    <mergeCell ref="B25:B26"/>
    <mergeCell ref="C25:C26"/>
  </mergeCells>
  <phoneticPr fontId="2" type="noConversion"/>
  <pageMargins left="0.7" right="0.7" top="0.75" bottom="0.75" header="0.3" footer="0.3"/>
  <ignoredErrors>
    <ignoredError sqref="B4:B8 B18:B2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B1:J26"/>
  <sheetViews>
    <sheetView showGridLines="0" topLeftCell="A42" zoomScale="85" zoomScaleNormal="85" workbookViewId="0"/>
  </sheetViews>
  <sheetFormatPr defaultRowHeight="16.5" x14ac:dyDescent="0.3"/>
  <cols>
    <col min="1" max="1" width="0.625" customWidth="1"/>
  </cols>
  <sheetData>
    <row r="1" spans="2:10" s="1" customFormat="1" x14ac:dyDescent="0.3">
      <c r="B1" s="1" t="s">
        <v>2280</v>
      </c>
      <c r="I1" s="9"/>
      <c r="J1" s="9"/>
    </row>
    <row r="26" ht="33" customHeight="1" x14ac:dyDescent="0.3"/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B1:U67"/>
  <sheetViews>
    <sheetView showGridLines="0" topLeftCell="A20" zoomScale="85" zoomScaleNormal="85" workbookViewId="0"/>
  </sheetViews>
  <sheetFormatPr defaultRowHeight="16.5" x14ac:dyDescent="0.3"/>
  <cols>
    <col min="1" max="1" width="0.625" customWidth="1"/>
    <col min="2" max="2" width="101" customWidth="1"/>
  </cols>
  <sheetData>
    <row r="1" spans="2:10" s="1" customFormat="1" x14ac:dyDescent="0.3">
      <c r="B1" s="1" t="s">
        <v>2280</v>
      </c>
      <c r="I1" s="9"/>
      <c r="J1" s="9"/>
    </row>
    <row r="2" spans="2:10" s="210" customFormat="1" ht="17.25" x14ac:dyDescent="0.3">
      <c r="B2" s="210" t="s">
        <v>2080</v>
      </c>
    </row>
    <row r="3" spans="2:10" s="211" customFormat="1" x14ac:dyDescent="0.3">
      <c r="B3" s="211" t="s">
        <v>2081</v>
      </c>
    </row>
    <row r="4" spans="2:10" ht="82.5" x14ac:dyDescent="0.3">
      <c r="B4" s="214" t="s">
        <v>2089</v>
      </c>
    </row>
    <row r="5" spans="2:10" x14ac:dyDescent="0.3">
      <c r="B5" s="214"/>
    </row>
    <row r="6" spans="2:10" s="210" customFormat="1" ht="17.25" x14ac:dyDescent="0.3">
      <c r="B6" s="210" t="s">
        <v>2082</v>
      </c>
    </row>
    <row r="7" spans="2:10" s="211" customFormat="1" x14ac:dyDescent="0.3">
      <c r="B7" s="211" t="s">
        <v>2083</v>
      </c>
    </row>
    <row r="8" spans="2:10" x14ac:dyDescent="0.3">
      <c r="B8" t="s">
        <v>2084</v>
      </c>
    </row>
    <row r="9" spans="2:10" x14ac:dyDescent="0.3">
      <c r="B9" t="s">
        <v>2085</v>
      </c>
    </row>
    <row r="31" spans="21:21" x14ac:dyDescent="0.3">
      <c r="U31" s="202"/>
    </row>
    <row r="38" spans="2:2" x14ac:dyDescent="0.3">
      <c r="B38" t="s">
        <v>2090</v>
      </c>
    </row>
    <row r="39" spans="2:2" x14ac:dyDescent="0.3">
      <c r="B39" t="s">
        <v>2086</v>
      </c>
    </row>
    <row r="41" spans="2:2" s="212" customFormat="1" x14ac:dyDescent="0.3">
      <c r="B41" s="211" t="s">
        <v>2087</v>
      </c>
    </row>
    <row r="67" spans="2:2" x14ac:dyDescent="0.3">
      <c r="B67" s="213" t="s">
        <v>2088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B1:M57"/>
  <sheetViews>
    <sheetView showGridLines="0" zoomScale="85" zoomScaleNormal="85" workbookViewId="0">
      <selection activeCell="M23" sqref="M23"/>
    </sheetView>
  </sheetViews>
  <sheetFormatPr defaultColWidth="9" defaultRowHeight="16.5" x14ac:dyDescent="0.3"/>
  <cols>
    <col min="1" max="1" width="0.625" style="241" customWidth="1"/>
    <col min="2" max="16384" width="9" style="241"/>
  </cols>
  <sheetData>
    <row r="1" spans="2:10" s="244" customFormat="1" x14ac:dyDescent="0.3">
      <c r="B1" s="244" t="s">
        <v>2280</v>
      </c>
      <c r="I1" s="245"/>
      <c r="J1" s="245"/>
    </row>
    <row r="2" spans="2:10" ht="20.25" x14ac:dyDescent="0.3">
      <c r="B2" s="240" t="s">
        <v>2549</v>
      </c>
    </row>
    <row r="4" spans="2:10" s="242" customFormat="1" x14ac:dyDescent="0.3">
      <c r="B4" s="242" t="s">
        <v>2759</v>
      </c>
    </row>
    <row r="5" spans="2:10" x14ac:dyDescent="0.3">
      <c r="B5" s="241" t="s">
        <v>2550</v>
      </c>
    </row>
    <row r="7" spans="2:10" s="242" customFormat="1" x14ac:dyDescent="0.3">
      <c r="B7" s="242" t="s">
        <v>2551</v>
      </c>
    </row>
    <row r="8" spans="2:10" x14ac:dyDescent="0.3">
      <c r="B8" s="243" t="s">
        <v>2552</v>
      </c>
    </row>
    <row r="10" spans="2:10" s="242" customFormat="1" x14ac:dyDescent="0.3">
      <c r="B10" s="242" t="s">
        <v>2553</v>
      </c>
    </row>
    <row r="11" spans="2:10" s="244" customFormat="1" x14ac:dyDescent="0.3">
      <c r="B11" s="244" t="s">
        <v>2554</v>
      </c>
    </row>
    <row r="12" spans="2:10" x14ac:dyDescent="0.3">
      <c r="B12" s="241" t="s">
        <v>2555</v>
      </c>
    </row>
    <row r="13" spans="2:10" x14ac:dyDescent="0.3">
      <c r="B13" s="241" t="s">
        <v>2556</v>
      </c>
    </row>
    <row r="14" spans="2:10" x14ac:dyDescent="0.3">
      <c r="B14" s="241" t="s">
        <v>2760</v>
      </c>
    </row>
    <row r="16" spans="2:10" s="242" customFormat="1" x14ac:dyDescent="0.3">
      <c r="B16" s="242" t="s">
        <v>2557</v>
      </c>
    </row>
    <row r="23" spans="2:2" x14ac:dyDescent="0.3">
      <c r="B23" s="241" t="s">
        <v>2558</v>
      </c>
    </row>
    <row r="24" spans="2:2" x14ac:dyDescent="0.3">
      <c r="B24" s="241" t="s">
        <v>2559</v>
      </c>
    </row>
    <row r="26" spans="2:2" x14ac:dyDescent="0.3">
      <c r="B26" s="241" t="s">
        <v>2560</v>
      </c>
    </row>
    <row r="27" spans="2:2" x14ac:dyDescent="0.3">
      <c r="B27" s="241" t="s">
        <v>2561</v>
      </c>
    </row>
    <row r="29" spans="2:2" x14ac:dyDescent="0.3">
      <c r="B29" s="241" t="s">
        <v>2562</v>
      </c>
    </row>
    <row r="30" spans="2:2" x14ac:dyDescent="0.3">
      <c r="B30" s="241" t="s">
        <v>2563</v>
      </c>
    </row>
    <row r="32" spans="2:2" x14ac:dyDescent="0.3">
      <c r="B32" s="241" t="s">
        <v>2564</v>
      </c>
    </row>
    <row r="33" spans="2:13" x14ac:dyDescent="0.3">
      <c r="B33" s="241" t="s">
        <v>2565</v>
      </c>
    </row>
    <row r="35" spans="2:13" x14ac:dyDescent="0.3">
      <c r="B35" s="241" t="s">
        <v>2566</v>
      </c>
    </row>
    <row r="36" spans="2:13" x14ac:dyDescent="0.3">
      <c r="B36" s="241" t="s">
        <v>2565</v>
      </c>
    </row>
    <row r="38" spans="2:13" ht="20.25" x14ac:dyDescent="0.3">
      <c r="B38" s="246" t="s">
        <v>2569</v>
      </c>
      <c r="C38" s="247"/>
      <c r="D38" s="247"/>
      <c r="E38" s="247"/>
      <c r="F38" s="247"/>
      <c r="G38" s="247"/>
      <c r="H38" s="247"/>
      <c r="I38" s="247"/>
      <c r="J38" s="247"/>
      <c r="K38" s="247"/>
      <c r="L38" s="246" t="s">
        <v>2570</v>
      </c>
      <c r="M38" s="247"/>
    </row>
    <row r="39" spans="2:13" x14ac:dyDescent="0.3">
      <c r="B39" s="248" t="s">
        <v>2571</v>
      </c>
      <c r="C39"/>
      <c r="D39"/>
      <c r="E39"/>
      <c r="F39"/>
      <c r="G39"/>
      <c r="H39"/>
      <c r="I39"/>
      <c r="J39"/>
      <c r="K39"/>
      <c r="L39" s="248" t="s">
        <v>2572</v>
      </c>
      <c r="M39" s="248" t="s">
        <v>2573</v>
      </c>
    </row>
    <row r="40" spans="2:13" x14ac:dyDescent="0.3">
      <c r="B40" s="248" t="s">
        <v>2574</v>
      </c>
      <c r="C40"/>
      <c r="D40"/>
      <c r="E40"/>
      <c r="F40"/>
      <c r="G40"/>
      <c r="H40"/>
      <c r="I40"/>
      <c r="J40"/>
      <c r="K40"/>
      <c r="L40" s="248" t="s">
        <v>2575</v>
      </c>
      <c r="M40" s="248" t="s">
        <v>2576</v>
      </c>
    </row>
    <row r="41" spans="2:13" x14ac:dyDescent="0.3">
      <c r="B41" s="248" t="s">
        <v>2577</v>
      </c>
      <c r="C41"/>
      <c r="D41"/>
      <c r="E41"/>
      <c r="F41"/>
      <c r="G41"/>
      <c r="H41"/>
      <c r="I41"/>
      <c r="J41"/>
      <c r="K41"/>
      <c r="L41" s="248" t="s">
        <v>2578</v>
      </c>
      <c r="M41" s="248" t="s">
        <v>2579</v>
      </c>
    </row>
    <row r="42" spans="2:13" x14ac:dyDescent="0.3">
      <c r="B42" s="249" t="s">
        <v>2580</v>
      </c>
      <c r="C42" s="250"/>
      <c r="D42" s="250"/>
      <c r="E42" s="250"/>
      <c r="F42" s="250"/>
      <c r="G42" s="250"/>
      <c r="H42" s="250"/>
      <c r="I42" s="250"/>
      <c r="J42" s="250"/>
      <c r="K42" s="250"/>
      <c r="L42" s="249" t="s">
        <v>2581</v>
      </c>
      <c r="M42" s="251" t="s">
        <v>2582</v>
      </c>
    </row>
    <row r="43" spans="2:13" x14ac:dyDescent="0.3">
      <c r="B43" s="248" t="s">
        <v>2583</v>
      </c>
      <c r="C43"/>
      <c r="D43"/>
      <c r="E43"/>
      <c r="F43"/>
      <c r="G43"/>
      <c r="H43"/>
      <c r="I43"/>
      <c r="J43"/>
      <c r="K43"/>
      <c r="L43" s="248" t="s">
        <v>2584</v>
      </c>
      <c r="M43" s="248" t="s">
        <v>2585</v>
      </c>
    </row>
    <row r="44" spans="2:13" x14ac:dyDescent="0.3">
      <c r="B44" s="248" t="s">
        <v>2586</v>
      </c>
      <c r="C44"/>
      <c r="D44"/>
      <c r="E44"/>
      <c r="F44"/>
      <c r="G44"/>
      <c r="H44"/>
      <c r="I44"/>
      <c r="J44"/>
      <c r="K44"/>
      <c r="L44" s="248" t="s">
        <v>2587</v>
      </c>
      <c r="M44" s="248" t="s">
        <v>2588</v>
      </c>
    </row>
    <row r="45" spans="2:13" x14ac:dyDescent="0.3">
      <c r="B45" s="249" t="s">
        <v>2589</v>
      </c>
      <c r="C45" s="250"/>
      <c r="D45" s="250"/>
      <c r="E45" s="250"/>
      <c r="F45" s="250"/>
      <c r="G45" s="250"/>
      <c r="H45" s="250"/>
      <c r="I45" s="250"/>
      <c r="J45" s="250" t="s">
        <v>2590</v>
      </c>
      <c r="K45" s="250"/>
      <c r="L45" s="252" t="s">
        <v>2591</v>
      </c>
      <c r="M45" s="252" t="s">
        <v>2592</v>
      </c>
    </row>
    <row r="46" spans="2:13" x14ac:dyDescent="0.3">
      <c r="B46" s="248" t="s">
        <v>2593</v>
      </c>
      <c r="C46"/>
      <c r="D46"/>
      <c r="E46"/>
      <c r="F46"/>
      <c r="G46"/>
      <c r="H46"/>
      <c r="I46"/>
      <c r="J46"/>
      <c r="K46"/>
      <c r="L46" s="248" t="s">
        <v>2594</v>
      </c>
      <c r="M46" s="248" t="s">
        <v>2595</v>
      </c>
    </row>
    <row r="47" spans="2:13" x14ac:dyDescent="0.3">
      <c r="B47" s="248" t="s">
        <v>2596</v>
      </c>
      <c r="C47"/>
      <c r="D47"/>
      <c r="E47"/>
      <c r="F47"/>
      <c r="G47"/>
      <c r="H47"/>
      <c r="I47"/>
      <c r="J47"/>
      <c r="K47"/>
      <c r="L47" s="248" t="s">
        <v>2597</v>
      </c>
      <c r="M47" s="248" t="s">
        <v>2598</v>
      </c>
    </row>
    <row r="48" spans="2:13" x14ac:dyDescent="0.3">
      <c r="B48" s="248" t="s">
        <v>2599</v>
      </c>
      <c r="C48"/>
      <c r="D48"/>
      <c r="E48"/>
      <c r="F48"/>
      <c r="G48"/>
      <c r="H48"/>
      <c r="I48"/>
      <c r="J48"/>
      <c r="K48"/>
      <c r="L48" s="248" t="s">
        <v>2600</v>
      </c>
      <c r="M48" s="248" t="s">
        <v>2601</v>
      </c>
    </row>
    <row r="49" spans="2:13" x14ac:dyDescent="0.3">
      <c r="B49" s="248" t="s">
        <v>2602</v>
      </c>
      <c r="C49"/>
      <c r="D49"/>
      <c r="E49"/>
      <c r="F49"/>
      <c r="G49"/>
      <c r="H49"/>
      <c r="I49"/>
      <c r="J49"/>
      <c r="K49"/>
      <c r="L49" s="248" t="s">
        <v>2603</v>
      </c>
      <c r="M49" s="248" t="s">
        <v>2604</v>
      </c>
    </row>
    <row r="50" spans="2:13" x14ac:dyDescent="0.3">
      <c r="B50" s="248" t="s">
        <v>2605</v>
      </c>
      <c r="C50"/>
      <c r="D50"/>
      <c r="E50"/>
      <c r="F50"/>
      <c r="G50"/>
      <c r="H50"/>
      <c r="I50"/>
      <c r="J50"/>
      <c r="K50"/>
      <c r="L50" s="248" t="s">
        <v>2606</v>
      </c>
      <c r="M50" s="248" t="s">
        <v>2607</v>
      </c>
    </row>
    <row r="51" spans="2:13" x14ac:dyDescent="0.3">
      <c r="B51" s="248" t="s">
        <v>2608</v>
      </c>
      <c r="C51"/>
      <c r="D51"/>
      <c r="E51"/>
      <c r="F51"/>
      <c r="G51"/>
      <c r="H51"/>
      <c r="I51"/>
      <c r="J51"/>
      <c r="K51"/>
      <c r="L51" s="248" t="s">
        <v>2609</v>
      </c>
      <c r="M51" s="248" t="s">
        <v>2610</v>
      </c>
    </row>
    <row r="52" spans="2:13" x14ac:dyDescent="0.3">
      <c r="B52" s="248" t="s">
        <v>2611</v>
      </c>
      <c r="C52"/>
      <c r="D52"/>
      <c r="E52"/>
      <c r="F52"/>
      <c r="G52"/>
      <c r="H52"/>
      <c r="I52"/>
      <c r="J52"/>
      <c r="K52"/>
      <c r="L52" s="248" t="s">
        <v>2612</v>
      </c>
      <c r="M52" s="248" t="s">
        <v>2613</v>
      </c>
    </row>
    <row r="53" spans="2:13" x14ac:dyDescent="0.3">
      <c r="B53" s="248" t="s">
        <v>2614</v>
      </c>
      <c r="C53"/>
      <c r="D53"/>
      <c r="E53"/>
      <c r="F53"/>
      <c r="G53"/>
      <c r="H53"/>
      <c r="I53"/>
      <c r="J53"/>
      <c r="K53"/>
      <c r="L53"/>
      <c r="M53"/>
    </row>
    <row r="54" spans="2:13" x14ac:dyDescent="0.3">
      <c r="B54"/>
      <c r="C54"/>
      <c r="D54"/>
      <c r="E54"/>
      <c r="F54"/>
      <c r="G54"/>
      <c r="H54"/>
      <c r="I54"/>
      <c r="J54"/>
      <c r="K54"/>
      <c r="L54"/>
      <c r="M54"/>
    </row>
    <row r="55" spans="2:13" x14ac:dyDescent="0.3">
      <c r="B55"/>
      <c r="C55"/>
      <c r="D55"/>
      <c r="E55"/>
      <c r="F55"/>
      <c r="G55"/>
      <c r="H55"/>
      <c r="I55"/>
      <c r="J55"/>
      <c r="K55"/>
      <c r="L55"/>
      <c r="M55"/>
    </row>
    <row r="56" spans="2:13" ht="20.25" x14ac:dyDescent="0.3">
      <c r="B56" s="246" t="s">
        <v>2615</v>
      </c>
      <c r="C56" s="247"/>
      <c r="D56" s="247"/>
      <c r="E56" s="247"/>
      <c r="F56" s="247"/>
      <c r="G56" s="247"/>
      <c r="H56" s="247"/>
      <c r="I56" s="247"/>
      <c r="J56" s="247"/>
      <c r="K56" s="247"/>
      <c r="L56" s="246" t="s">
        <v>2616</v>
      </c>
      <c r="M56" s="247"/>
    </row>
    <row r="57" spans="2:13" x14ac:dyDescent="0.3">
      <c r="B57" t="s">
        <v>2617</v>
      </c>
      <c r="C57"/>
      <c r="D57"/>
      <c r="E57"/>
      <c r="F57"/>
      <c r="G57"/>
      <c r="H57"/>
      <c r="I57"/>
      <c r="J57"/>
      <c r="K57"/>
      <c r="L57" t="s">
        <v>2618</v>
      </c>
      <c r="M57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G46"/>
  <sheetViews>
    <sheetView topLeftCell="A10" workbookViewId="0">
      <selection sqref="A1:B1"/>
    </sheetView>
  </sheetViews>
  <sheetFormatPr defaultColWidth="9" defaultRowHeight="13.5" x14ac:dyDescent="0.3"/>
  <cols>
    <col min="1" max="1" width="2.625" style="254" customWidth="1"/>
    <col min="2" max="2" width="8.75" style="254" customWidth="1"/>
    <col min="3" max="3" width="21.25" style="254" bestFit="1" customWidth="1"/>
    <col min="4" max="4" width="13.625" style="254" bestFit="1" customWidth="1"/>
    <col min="5" max="5" width="10.125" style="254" bestFit="1" customWidth="1"/>
    <col min="6" max="16384" width="9" style="254"/>
  </cols>
  <sheetData>
    <row r="1" spans="1:7" ht="16.5" x14ac:dyDescent="0.3">
      <c r="A1" s="244" t="s">
        <v>2280</v>
      </c>
      <c r="B1" s="244"/>
      <c r="E1" s="381" t="s">
        <v>2704</v>
      </c>
      <c r="F1" s="381"/>
      <c r="G1" s="381"/>
    </row>
    <row r="2" spans="1:7" s="256" customFormat="1" x14ac:dyDescent="0.3">
      <c r="B2" s="256" t="s">
        <v>2697</v>
      </c>
    </row>
    <row r="3" spans="1:7" s="256" customFormat="1" x14ac:dyDescent="0.3">
      <c r="B3" s="258" t="s">
        <v>2698</v>
      </c>
    </row>
    <row r="4" spans="1:7" s="256" customFormat="1" x14ac:dyDescent="0.3">
      <c r="B4" s="258" t="s">
        <v>2699</v>
      </c>
    </row>
    <row r="5" spans="1:7" ht="14.25" thickBot="1" x14ac:dyDescent="0.35">
      <c r="B5" s="257"/>
    </row>
    <row r="6" spans="1:7" x14ac:dyDescent="0.3">
      <c r="B6" s="262" t="s">
        <v>2739</v>
      </c>
      <c r="C6" s="263" t="s">
        <v>2696</v>
      </c>
      <c r="D6" s="260" t="s">
        <v>2695</v>
      </c>
      <c r="E6" s="264" t="s">
        <v>2700</v>
      </c>
    </row>
    <row r="7" spans="1:7" x14ac:dyDescent="0.3">
      <c r="A7" s="255"/>
      <c r="B7" s="382" t="s">
        <v>2740</v>
      </c>
      <c r="C7" s="265" t="s">
        <v>2741</v>
      </c>
      <c r="D7" s="259" t="s">
        <v>2640</v>
      </c>
      <c r="E7" s="261" t="s">
        <v>2701</v>
      </c>
    </row>
    <row r="8" spans="1:7" x14ac:dyDescent="0.3">
      <c r="A8" s="255"/>
      <c r="B8" s="383"/>
      <c r="C8" s="265" t="s">
        <v>2641</v>
      </c>
      <c r="D8" s="259" t="s">
        <v>2642</v>
      </c>
      <c r="E8" s="261" t="s">
        <v>2701</v>
      </c>
    </row>
    <row r="9" spans="1:7" x14ac:dyDescent="0.3">
      <c r="A9" s="255"/>
      <c r="B9" s="383"/>
      <c r="C9" s="265" t="s">
        <v>2643</v>
      </c>
      <c r="D9" s="259" t="s">
        <v>2644</v>
      </c>
      <c r="E9" s="261" t="s">
        <v>2701</v>
      </c>
    </row>
    <row r="10" spans="1:7" x14ac:dyDescent="0.3">
      <c r="A10" s="255"/>
      <c r="B10" s="383"/>
      <c r="C10" s="265" t="s">
        <v>2645</v>
      </c>
      <c r="D10" s="259" t="s">
        <v>2646</v>
      </c>
      <c r="E10" s="261" t="s">
        <v>2701</v>
      </c>
    </row>
    <row r="11" spans="1:7" x14ac:dyDescent="0.3">
      <c r="A11" s="255"/>
      <c r="B11" s="383"/>
      <c r="C11" s="265" t="s">
        <v>2647</v>
      </c>
      <c r="D11" s="259" t="s">
        <v>2648</v>
      </c>
      <c r="E11" s="261" t="s">
        <v>2701</v>
      </c>
    </row>
    <row r="12" spans="1:7" x14ac:dyDescent="0.3">
      <c r="A12" s="255"/>
      <c r="B12" s="383"/>
      <c r="C12" s="265" t="s">
        <v>2649</v>
      </c>
      <c r="D12" s="259" t="s">
        <v>2650</v>
      </c>
      <c r="E12" s="261" t="s">
        <v>2701</v>
      </c>
    </row>
    <row r="13" spans="1:7" x14ac:dyDescent="0.3">
      <c r="A13" s="255"/>
      <c r="B13" s="383"/>
      <c r="C13" s="265" t="s">
        <v>2742</v>
      </c>
      <c r="D13" s="259" t="s">
        <v>2742</v>
      </c>
      <c r="E13" s="261" t="s">
        <v>2743</v>
      </c>
    </row>
    <row r="14" spans="1:7" x14ac:dyDescent="0.3">
      <c r="A14" s="255"/>
      <c r="B14" s="383"/>
      <c r="C14" s="265" t="s">
        <v>2651</v>
      </c>
      <c r="D14" s="259" t="s">
        <v>2652</v>
      </c>
      <c r="E14" s="261" t="s">
        <v>2701</v>
      </c>
    </row>
    <row r="15" spans="1:7" x14ac:dyDescent="0.3">
      <c r="A15" s="255"/>
      <c r="B15" s="383"/>
      <c r="C15" s="265" t="s">
        <v>2653</v>
      </c>
      <c r="D15" s="259" t="s">
        <v>2654</v>
      </c>
      <c r="E15" s="261" t="s">
        <v>2701</v>
      </c>
    </row>
    <row r="16" spans="1:7" x14ac:dyDescent="0.3">
      <c r="A16" s="255"/>
      <c r="B16" s="383"/>
      <c r="C16" s="265" t="s">
        <v>2655</v>
      </c>
      <c r="D16" s="259" t="s">
        <v>2656</v>
      </c>
      <c r="E16" s="261" t="s">
        <v>2701</v>
      </c>
    </row>
    <row r="17" spans="1:5" x14ac:dyDescent="0.3">
      <c r="A17" s="255"/>
      <c r="B17" s="383"/>
      <c r="C17" s="265" t="s">
        <v>2657</v>
      </c>
      <c r="D17" s="259" t="s">
        <v>2658</v>
      </c>
      <c r="E17" s="261" t="s">
        <v>2701</v>
      </c>
    </row>
    <row r="18" spans="1:5" x14ac:dyDescent="0.3">
      <c r="A18" s="255"/>
      <c r="B18" s="383"/>
      <c r="C18" s="265" t="s">
        <v>2659</v>
      </c>
      <c r="D18" s="259" t="s">
        <v>2660</v>
      </c>
      <c r="E18" s="261" t="s">
        <v>2701</v>
      </c>
    </row>
    <row r="19" spans="1:5" x14ac:dyDescent="0.3">
      <c r="A19" s="255"/>
      <c r="B19" s="383"/>
      <c r="C19" s="265" t="s">
        <v>2661</v>
      </c>
      <c r="D19" s="259" t="s">
        <v>2662</v>
      </c>
      <c r="E19" s="261" t="s">
        <v>2701</v>
      </c>
    </row>
    <row r="20" spans="1:5" x14ac:dyDescent="0.3">
      <c r="A20" s="255"/>
      <c r="B20" s="383"/>
      <c r="C20" s="265" t="s">
        <v>2663</v>
      </c>
      <c r="D20" s="259" t="s">
        <v>2664</v>
      </c>
      <c r="E20" s="261" t="s">
        <v>2701</v>
      </c>
    </row>
    <row r="21" spans="1:5" x14ac:dyDescent="0.3">
      <c r="A21" s="255"/>
      <c r="B21" s="383"/>
      <c r="C21" s="265" t="s">
        <v>2665</v>
      </c>
      <c r="D21" s="259" t="s">
        <v>2666</v>
      </c>
      <c r="E21" s="261" t="s">
        <v>2701</v>
      </c>
    </row>
    <row r="22" spans="1:5" x14ac:dyDescent="0.3">
      <c r="A22" s="255"/>
      <c r="B22" s="383"/>
      <c r="C22" s="265" t="s">
        <v>2667</v>
      </c>
      <c r="D22" s="259" t="s">
        <v>2668</v>
      </c>
      <c r="E22" s="261" t="s">
        <v>2701</v>
      </c>
    </row>
    <row r="23" spans="1:5" x14ac:dyDescent="0.3">
      <c r="A23" s="255"/>
      <c r="B23" s="383"/>
      <c r="C23" s="265" t="s">
        <v>2669</v>
      </c>
      <c r="D23" s="259" t="s">
        <v>2670</v>
      </c>
      <c r="E23" s="261" t="s">
        <v>2701</v>
      </c>
    </row>
    <row r="24" spans="1:5" x14ac:dyDescent="0.3">
      <c r="A24" s="255"/>
      <c r="B24" s="383"/>
      <c r="C24" s="265" t="s">
        <v>2671</v>
      </c>
      <c r="D24" s="259" t="s">
        <v>2672</v>
      </c>
      <c r="E24" s="261" t="s">
        <v>2701</v>
      </c>
    </row>
    <row r="25" spans="1:5" x14ac:dyDescent="0.3">
      <c r="A25" s="255"/>
      <c r="B25" s="383"/>
      <c r="C25" s="265" t="s">
        <v>2673</v>
      </c>
      <c r="D25" s="259" t="s">
        <v>2674</v>
      </c>
      <c r="E25" s="261" t="s">
        <v>2701</v>
      </c>
    </row>
    <row r="26" spans="1:5" x14ac:dyDescent="0.3">
      <c r="A26" s="255"/>
      <c r="B26" s="383"/>
      <c r="C26" s="265" t="s">
        <v>2675</v>
      </c>
      <c r="D26" s="259" t="s">
        <v>2676</v>
      </c>
      <c r="E26" s="261" t="s">
        <v>2701</v>
      </c>
    </row>
    <row r="27" spans="1:5" x14ac:dyDescent="0.3">
      <c r="A27" s="255"/>
      <c r="B27" s="383"/>
      <c r="C27" s="265" t="s">
        <v>2677</v>
      </c>
      <c r="D27" s="259" t="s">
        <v>2678</v>
      </c>
      <c r="E27" s="261" t="s">
        <v>2701</v>
      </c>
    </row>
    <row r="28" spans="1:5" x14ac:dyDescent="0.3">
      <c r="A28" s="255"/>
      <c r="B28" s="383"/>
      <c r="C28" s="265" t="s">
        <v>2679</v>
      </c>
      <c r="D28" s="259" t="s">
        <v>2680</v>
      </c>
      <c r="E28" s="261" t="s">
        <v>2701</v>
      </c>
    </row>
    <row r="29" spans="1:5" x14ac:dyDescent="0.3">
      <c r="A29" s="255"/>
      <c r="B29" s="383"/>
      <c r="C29" s="265" t="s">
        <v>2707</v>
      </c>
      <c r="D29" s="259" t="s">
        <v>2707</v>
      </c>
      <c r="E29" s="261" t="s">
        <v>2701</v>
      </c>
    </row>
    <row r="30" spans="1:5" x14ac:dyDescent="0.3">
      <c r="A30" s="255"/>
      <c r="B30" s="383"/>
      <c r="C30" s="265" t="s">
        <v>2681</v>
      </c>
      <c r="D30" s="259" t="s">
        <v>2682</v>
      </c>
      <c r="E30" s="261" t="s">
        <v>2701</v>
      </c>
    </row>
    <row r="31" spans="1:5" x14ac:dyDescent="0.3">
      <c r="A31" s="255"/>
      <c r="B31" s="383"/>
      <c r="C31" s="265" t="s">
        <v>2683</v>
      </c>
      <c r="D31" s="259" t="s">
        <v>2684</v>
      </c>
      <c r="E31" s="261" t="s">
        <v>2701</v>
      </c>
    </row>
    <row r="32" spans="1:5" x14ac:dyDescent="0.3">
      <c r="A32" s="255"/>
      <c r="B32" s="383"/>
      <c r="C32" s="265" t="s">
        <v>2685</v>
      </c>
      <c r="D32" s="259" t="s">
        <v>2686</v>
      </c>
      <c r="E32" s="261" t="s">
        <v>2701</v>
      </c>
    </row>
    <row r="33" spans="1:5" x14ac:dyDescent="0.3">
      <c r="A33" s="255"/>
      <c r="B33" s="383"/>
      <c r="C33" s="265" t="s">
        <v>2687</v>
      </c>
      <c r="D33" s="259" t="s">
        <v>2688</v>
      </c>
      <c r="E33" s="261" t="s">
        <v>2701</v>
      </c>
    </row>
    <row r="34" spans="1:5" x14ac:dyDescent="0.3">
      <c r="A34" s="255"/>
      <c r="B34" s="383"/>
      <c r="C34" s="265" t="s">
        <v>2744</v>
      </c>
      <c r="D34" s="259" t="s">
        <v>2745</v>
      </c>
      <c r="E34" s="261" t="s">
        <v>2743</v>
      </c>
    </row>
    <row r="35" spans="1:5" x14ac:dyDescent="0.3">
      <c r="A35" s="255"/>
      <c r="B35" s="383"/>
      <c r="C35" s="265" t="s">
        <v>2689</v>
      </c>
      <c r="D35" s="259" t="s">
        <v>2690</v>
      </c>
      <c r="E35" s="261" t="s">
        <v>2701</v>
      </c>
    </row>
    <row r="36" spans="1:5" x14ac:dyDescent="0.3">
      <c r="B36" s="383"/>
      <c r="C36" s="265" t="s">
        <v>2691</v>
      </c>
      <c r="D36" s="259" t="s">
        <v>2692</v>
      </c>
      <c r="E36" s="261" t="s">
        <v>2701</v>
      </c>
    </row>
    <row r="37" spans="1:5" x14ac:dyDescent="0.3">
      <c r="B37" s="383"/>
      <c r="C37" s="265" t="s">
        <v>2693</v>
      </c>
      <c r="D37" s="259" t="s">
        <v>2694</v>
      </c>
      <c r="E37" s="261" t="s">
        <v>2701</v>
      </c>
    </row>
    <row r="38" spans="1:5" x14ac:dyDescent="0.3">
      <c r="B38" s="384" t="s">
        <v>2746</v>
      </c>
      <c r="C38" s="266" t="s">
        <v>2747</v>
      </c>
      <c r="D38" s="267" t="s">
        <v>2855</v>
      </c>
      <c r="E38" s="261" t="s">
        <v>2854</v>
      </c>
    </row>
    <row r="39" spans="1:5" x14ac:dyDescent="0.3">
      <c r="B39" s="385"/>
      <c r="C39" s="266" t="s">
        <v>2748</v>
      </c>
      <c r="D39" s="267" t="s">
        <v>2856</v>
      </c>
      <c r="E39" s="261" t="s">
        <v>2854</v>
      </c>
    </row>
    <row r="40" spans="1:5" x14ac:dyDescent="0.3">
      <c r="B40" s="385"/>
      <c r="C40" s="266" t="s">
        <v>2749</v>
      </c>
      <c r="D40" s="267" t="s">
        <v>2857</v>
      </c>
      <c r="E40" s="261" t="s">
        <v>2854</v>
      </c>
    </row>
    <row r="41" spans="1:5" x14ac:dyDescent="0.3">
      <c r="B41" s="385"/>
      <c r="C41" s="266" t="s">
        <v>2750</v>
      </c>
      <c r="D41" s="267" t="s">
        <v>2858</v>
      </c>
      <c r="E41" s="261" t="s">
        <v>2854</v>
      </c>
    </row>
    <row r="42" spans="1:5" x14ac:dyDescent="0.3">
      <c r="B42" s="385"/>
      <c r="C42" s="266" t="s">
        <v>2751</v>
      </c>
      <c r="D42" s="267" t="s">
        <v>2859</v>
      </c>
      <c r="E42" s="261" t="s">
        <v>2854</v>
      </c>
    </row>
    <row r="43" spans="1:5" x14ac:dyDescent="0.3">
      <c r="B43" s="385"/>
      <c r="C43" s="266" t="s">
        <v>2752</v>
      </c>
      <c r="D43" s="267" t="s">
        <v>2860</v>
      </c>
      <c r="E43" s="261" t="s">
        <v>2854</v>
      </c>
    </row>
    <row r="44" spans="1:5" x14ac:dyDescent="0.3">
      <c r="B44" s="385"/>
      <c r="C44" s="266" t="s">
        <v>2753</v>
      </c>
      <c r="D44" s="267" t="s">
        <v>2861</v>
      </c>
      <c r="E44" s="261" t="s">
        <v>2854</v>
      </c>
    </row>
    <row r="45" spans="1:5" x14ac:dyDescent="0.3">
      <c r="B45" s="385"/>
      <c r="C45" s="266" t="s">
        <v>2754</v>
      </c>
      <c r="D45" s="267" t="s">
        <v>2862</v>
      </c>
      <c r="E45" s="261" t="s">
        <v>2854</v>
      </c>
    </row>
    <row r="46" spans="1:5" ht="14.25" thickBot="1" x14ac:dyDescent="0.35">
      <c r="B46" s="386"/>
      <c r="C46" s="266" t="s">
        <v>2755</v>
      </c>
      <c r="D46" s="268" t="s">
        <v>2863</v>
      </c>
      <c r="E46" s="261" t="s">
        <v>2854</v>
      </c>
    </row>
  </sheetData>
  <mergeCells count="3">
    <mergeCell ref="E1:G1"/>
    <mergeCell ref="B7:B37"/>
    <mergeCell ref="B38:B46"/>
  </mergeCells>
  <phoneticPr fontId="2" type="noConversion"/>
  <hyperlinks>
    <hyperlink ref="E1" location="'Carrier Process'!A457" display="'Carrier Process' Sheet로 돌아가기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B1:J107"/>
  <sheetViews>
    <sheetView showGridLines="0" view="pageBreakPreview" zoomScaleNormal="100" zoomScaleSheetLayoutView="100" workbookViewId="0">
      <pane xSplit="1" ySplit="5" topLeftCell="B81" activePane="bottomRight" state="frozen"/>
      <selection activeCell="H42" sqref="H42"/>
      <selection pane="topRight" activeCell="H42" sqref="H42"/>
      <selection pane="bottomLeft" activeCell="H42" sqref="H42"/>
      <selection pane="bottomRight" activeCell="H95" sqref="H95"/>
    </sheetView>
  </sheetViews>
  <sheetFormatPr defaultColWidth="9" defaultRowHeight="12" x14ac:dyDescent="0.3"/>
  <cols>
    <col min="1" max="1" width="0.625" style="36" customWidth="1"/>
    <col min="2" max="2" width="4.625" style="36" customWidth="1"/>
    <col min="3" max="3" width="22.625" style="37" customWidth="1"/>
    <col min="4" max="4" width="87.375" style="37" bestFit="1" customWidth="1"/>
    <col min="5" max="5" width="23.75" style="37" customWidth="1"/>
    <col min="6" max="6" width="8.75" style="37" customWidth="1"/>
    <col min="7" max="7" width="0.625" style="36" customWidth="1"/>
    <col min="8" max="16384" width="9" style="36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F2" s="67" t="s">
        <v>86</v>
      </c>
    </row>
    <row r="3" spans="2:10" ht="17.25" thickBot="1" x14ac:dyDescent="0.35">
      <c r="B3" s="355" t="s">
        <v>1228</v>
      </c>
      <c r="C3" s="356"/>
      <c r="D3" s="356"/>
      <c r="E3" s="356"/>
      <c r="F3" s="357"/>
    </row>
    <row r="4" spans="2:10" ht="12.75" thickBot="1" x14ac:dyDescent="0.35"/>
    <row r="5" spans="2:10" ht="12.75" thickBot="1" x14ac:dyDescent="0.35">
      <c r="B5" s="111" t="s">
        <v>2079</v>
      </c>
      <c r="C5" s="112" t="s">
        <v>1229</v>
      </c>
      <c r="D5" s="112" t="s">
        <v>1230</v>
      </c>
      <c r="E5" s="112" t="s">
        <v>1231</v>
      </c>
      <c r="F5" s="128" t="s">
        <v>1232</v>
      </c>
    </row>
    <row r="6" spans="2:10" x14ac:dyDescent="0.3">
      <c r="B6" s="157">
        <v>1</v>
      </c>
      <c r="C6" s="156">
        <v>43020</v>
      </c>
      <c r="D6" s="123" t="s">
        <v>1247</v>
      </c>
      <c r="E6" s="125" t="s">
        <v>1242</v>
      </c>
      <c r="F6" s="129" t="s">
        <v>1246</v>
      </c>
    </row>
    <row r="7" spans="2:10" x14ac:dyDescent="0.3">
      <c r="B7" s="41">
        <v>2</v>
      </c>
      <c r="C7" s="156">
        <v>43041</v>
      </c>
      <c r="D7" s="124" t="s">
        <v>1393</v>
      </c>
      <c r="E7" s="126" t="s">
        <v>2868</v>
      </c>
      <c r="F7" s="129" t="s">
        <v>1394</v>
      </c>
    </row>
    <row r="8" spans="2:10" x14ac:dyDescent="0.3">
      <c r="B8" s="41">
        <v>3</v>
      </c>
      <c r="C8" s="156">
        <v>43047</v>
      </c>
      <c r="D8" s="124" t="s">
        <v>1396</v>
      </c>
      <c r="E8" s="126" t="s">
        <v>1811</v>
      </c>
      <c r="F8" s="130" t="s">
        <v>1397</v>
      </c>
    </row>
    <row r="9" spans="2:10" x14ac:dyDescent="0.3">
      <c r="B9" s="41">
        <v>4</v>
      </c>
      <c r="C9" s="156">
        <v>43048</v>
      </c>
      <c r="D9" s="124" t="s">
        <v>1400</v>
      </c>
      <c r="E9" s="126" t="s">
        <v>1401</v>
      </c>
      <c r="F9" s="130" t="s">
        <v>1397</v>
      </c>
    </row>
    <row r="10" spans="2:10" x14ac:dyDescent="0.3">
      <c r="B10" s="41">
        <v>5</v>
      </c>
      <c r="C10" s="156">
        <v>43049</v>
      </c>
      <c r="D10" s="124" t="s">
        <v>1420</v>
      </c>
      <c r="E10" s="126" t="s">
        <v>1421</v>
      </c>
      <c r="F10" s="130" t="s">
        <v>1422</v>
      </c>
    </row>
    <row r="11" spans="2:10" x14ac:dyDescent="0.3">
      <c r="B11" s="41">
        <v>6</v>
      </c>
      <c r="C11" s="156">
        <v>43052</v>
      </c>
      <c r="D11" s="124" t="s">
        <v>1525</v>
      </c>
      <c r="E11" s="126" t="s">
        <v>1424</v>
      </c>
      <c r="F11" s="130" t="s">
        <v>1425</v>
      </c>
    </row>
    <row r="12" spans="2:10" x14ac:dyDescent="0.3">
      <c r="B12" s="41">
        <v>7</v>
      </c>
      <c r="C12" s="156">
        <v>43080</v>
      </c>
      <c r="D12" s="124" t="s">
        <v>1546</v>
      </c>
      <c r="E12" s="93" t="s">
        <v>1421</v>
      </c>
      <c r="F12" s="130" t="s">
        <v>1547</v>
      </c>
    </row>
    <row r="13" spans="2:10" x14ac:dyDescent="0.3">
      <c r="B13" s="41">
        <v>8</v>
      </c>
      <c r="C13" s="156">
        <v>43102</v>
      </c>
      <c r="D13" s="124" t="s">
        <v>1554</v>
      </c>
      <c r="E13" s="93" t="s">
        <v>1421</v>
      </c>
      <c r="F13" s="130" t="s">
        <v>1547</v>
      </c>
    </row>
    <row r="14" spans="2:10" x14ac:dyDescent="0.3">
      <c r="B14" s="41">
        <v>9</v>
      </c>
      <c r="C14" s="156">
        <v>43215</v>
      </c>
      <c r="D14" s="124" t="s">
        <v>1621</v>
      </c>
      <c r="E14" s="93" t="s">
        <v>1555</v>
      </c>
      <c r="F14" s="130" t="s">
        <v>1556</v>
      </c>
    </row>
    <row r="15" spans="2:10" x14ac:dyDescent="0.3">
      <c r="B15" s="41">
        <v>10</v>
      </c>
      <c r="C15" s="156">
        <v>43363</v>
      </c>
      <c r="D15" s="124" t="s">
        <v>1620</v>
      </c>
      <c r="E15" s="93" t="s">
        <v>1555</v>
      </c>
      <c r="F15" s="130" t="s">
        <v>1622</v>
      </c>
    </row>
    <row r="16" spans="2:10" x14ac:dyDescent="0.3">
      <c r="B16" s="41">
        <v>11</v>
      </c>
      <c r="C16" s="180">
        <v>43439</v>
      </c>
      <c r="D16" s="124" t="s">
        <v>1636</v>
      </c>
      <c r="E16" s="93" t="s">
        <v>1633</v>
      </c>
      <c r="F16" s="130" t="s">
        <v>1622</v>
      </c>
    </row>
    <row r="17" spans="2:6" x14ac:dyDescent="0.3">
      <c r="B17" s="41">
        <v>12</v>
      </c>
      <c r="C17" s="180">
        <v>43439</v>
      </c>
      <c r="D17" s="124" t="s">
        <v>1637</v>
      </c>
      <c r="E17" s="93" t="s">
        <v>1634</v>
      </c>
      <c r="F17" s="130" t="s">
        <v>1622</v>
      </c>
    </row>
    <row r="18" spans="2:6" x14ac:dyDescent="0.3">
      <c r="B18" s="41">
        <v>13</v>
      </c>
      <c r="C18" s="180">
        <v>43467</v>
      </c>
      <c r="D18" s="124" t="s">
        <v>1640</v>
      </c>
      <c r="E18" s="93" t="s">
        <v>1638</v>
      </c>
      <c r="F18" s="130" t="s">
        <v>1622</v>
      </c>
    </row>
    <row r="19" spans="2:6" x14ac:dyDescent="0.3">
      <c r="B19" s="41">
        <v>14</v>
      </c>
      <c r="C19" s="180">
        <v>43467</v>
      </c>
      <c r="D19" s="124" t="s">
        <v>1639</v>
      </c>
      <c r="E19" s="93" t="s">
        <v>1641</v>
      </c>
      <c r="F19" s="130" t="s">
        <v>1622</v>
      </c>
    </row>
    <row r="20" spans="2:6" x14ac:dyDescent="0.3">
      <c r="B20" s="41">
        <v>15</v>
      </c>
      <c r="C20" s="180">
        <v>43503</v>
      </c>
      <c r="D20" s="124" t="s">
        <v>1658</v>
      </c>
      <c r="E20" s="93" t="s">
        <v>1656</v>
      </c>
      <c r="F20" s="130" t="s">
        <v>1622</v>
      </c>
    </row>
    <row r="21" spans="2:6" x14ac:dyDescent="0.3">
      <c r="B21" s="41">
        <v>16</v>
      </c>
      <c r="C21" s="180">
        <v>43503</v>
      </c>
      <c r="D21" s="124" t="s">
        <v>1660</v>
      </c>
      <c r="E21" s="93" t="s">
        <v>1659</v>
      </c>
      <c r="F21" s="130" t="s">
        <v>1622</v>
      </c>
    </row>
    <row r="22" spans="2:6" x14ac:dyDescent="0.3">
      <c r="B22" s="41">
        <v>17</v>
      </c>
      <c r="C22" s="180">
        <v>43503</v>
      </c>
      <c r="D22" s="124" t="s">
        <v>1662</v>
      </c>
      <c r="E22" s="93" t="s">
        <v>1661</v>
      </c>
      <c r="F22" s="130" t="s">
        <v>1622</v>
      </c>
    </row>
    <row r="23" spans="2:6" x14ac:dyDescent="0.3">
      <c r="B23" s="41">
        <v>18</v>
      </c>
      <c r="C23" s="180">
        <v>43531</v>
      </c>
      <c r="D23" s="124" t="s">
        <v>1728</v>
      </c>
      <c r="E23" s="93" t="s">
        <v>1726</v>
      </c>
      <c r="F23" s="130" t="s">
        <v>1622</v>
      </c>
    </row>
    <row r="24" spans="2:6" x14ac:dyDescent="0.3">
      <c r="B24" s="41">
        <v>19</v>
      </c>
      <c r="C24" s="180">
        <v>43531</v>
      </c>
      <c r="D24" s="124" t="s">
        <v>1730</v>
      </c>
      <c r="E24" s="93" t="s">
        <v>1729</v>
      </c>
      <c r="F24" s="130" t="s">
        <v>1622</v>
      </c>
    </row>
    <row r="25" spans="2:6" x14ac:dyDescent="0.3">
      <c r="B25" s="41">
        <v>20</v>
      </c>
      <c r="C25" s="180">
        <v>43531</v>
      </c>
      <c r="D25" s="124" t="s">
        <v>1732</v>
      </c>
      <c r="E25" s="93" t="s">
        <v>1731</v>
      </c>
      <c r="F25" s="130" t="s">
        <v>1622</v>
      </c>
    </row>
    <row r="26" spans="2:6" x14ac:dyDescent="0.3">
      <c r="B26" s="41">
        <v>21</v>
      </c>
      <c r="C26" s="180">
        <v>43531</v>
      </c>
      <c r="D26" s="124" t="s">
        <v>1734</v>
      </c>
      <c r="E26" s="93" t="s">
        <v>1733</v>
      </c>
      <c r="F26" s="130" t="s">
        <v>1622</v>
      </c>
    </row>
    <row r="27" spans="2:6" x14ac:dyDescent="0.3">
      <c r="B27" s="41">
        <v>22</v>
      </c>
      <c r="C27" s="180">
        <v>43531</v>
      </c>
      <c r="D27" s="124" t="s">
        <v>1736</v>
      </c>
      <c r="E27" s="93" t="s">
        <v>1735</v>
      </c>
      <c r="F27" s="130" t="s">
        <v>1622</v>
      </c>
    </row>
    <row r="28" spans="2:6" x14ac:dyDescent="0.3">
      <c r="B28" s="41">
        <v>23</v>
      </c>
      <c r="C28" s="180">
        <v>43558</v>
      </c>
      <c r="D28" s="124" t="s">
        <v>1748</v>
      </c>
      <c r="E28" s="93" t="s">
        <v>1726</v>
      </c>
      <c r="F28" s="130" t="s">
        <v>1622</v>
      </c>
    </row>
    <row r="29" spans="2:6" x14ac:dyDescent="0.3">
      <c r="B29" s="41">
        <v>24</v>
      </c>
      <c r="C29" s="180">
        <v>43558</v>
      </c>
      <c r="D29" s="197" t="s">
        <v>1794</v>
      </c>
      <c r="E29" s="93" t="s">
        <v>1749</v>
      </c>
      <c r="F29" s="130" t="s">
        <v>1622</v>
      </c>
    </row>
    <row r="30" spans="2:6" x14ac:dyDescent="0.3">
      <c r="B30" s="41">
        <v>25</v>
      </c>
      <c r="C30" s="194">
        <v>43559</v>
      </c>
      <c r="D30" s="195" t="s">
        <v>2058</v>
      </c>
      <c r="E30" s="196" t="s">
        <v>1759</v>
      </c>
      <c r="F30" s="199" t="s">
        <v>1622</v>
      </c>
    </row>
    <row r="31" spans="2:6" x14ac:dyDescent="0.3">
      <c r="B31" s="41">
        <v>26</v>
      </c>
      <c r="C31" s="194">
        <v>43559</v>
      </c>
      <c r="D31" s="195" t="s">
        <v>1835</v>
      </c>
      <c r="E31" s="196" t="s">
        <v>1791</v>
      </c>
      <c r="F31" s="199" t="s">
        <v>1622</v>
      </c>
    </row>
    <row r="32" spans="2:6" x14ac:dyDescent="0.3">
      <c r="B32" s="41">
        <v>27</v>
      </c>
      <c r="C32" s="194">
        <v>43559</v>
      </c>
      <c r="D32" s="195" t="s">
        <v>1796</v>
      </c>
      <c r="E32" s="93" t="s">
        <v>1792</v>
      </c>
      <c r="F32" s="130" t="s">
        <v>1622</v>
      </c>
    </row>
    <row r="33" spans="2:6" x14ac:dyDescent="0.3">
      <c r="B33" s="41">
        <v>28</v>
      </c>
      <c r="C33" s="194">
        <v>43559</v>
      </c>
      <c r="D33" s="124" t="s">
        <v>1834</v>
      </c>
      <c r="E33" s="93" t="s">
        <v>1812</v>
      </c>
      <c r="F33" s="130" t="s">
        <v>1813</v>
      </c>
    </row>
    <row r="34" spans="2:6" x14ac:dyDescent="0.3">
      <c r="B34" s="41">
        <v>29</v>
      </c>
      <c r="C34" s="194">
        <v>43563</v>
      </c>
      <c r="D34" s="124" t="s">
        <v>1856</v>
      </c>
      <c r="E34" s="93" t="s">
        <v>1634</v>
      </c>
      <c r="F34" s="130" t="s">
        <v>1857</v>
      </c>
    </row>
    <row r="35" spans="2:6" x14ac:dyDescent="0.3">
      <c r="B35" s="41">
        <v>30</v>
      </c>
      <c r="C35" s="194">
        <v>43563</v>
      </c>
      <c r="D35" s="195" t="s">
        <v>1858</v>
      </c>
      <c r="E35" s="93" t="s">
        <v>1859</v>
      </c>
      <c r="F35" s="130" t="s">
        <v>1860</v>
      </c>
    </row>
    <row r="36" spans="2:6" x14ac:dyDescent="0.3">
      <c r="B36" s="41">
        <v>31</v>
      </c>
      <c r="C36" s="194">
        <v>43563</v>
      </c>
      <c r="D36" s="124" t="s">
        <v>1861</v>
      </c>
      <c r="E36" s="93" t="s">
        <v>1862</v>
      </c>
      <c r="F36" s="130" t="s">
        <v>1813</v>
      </c>
    </row>
    <row r="37" spans="2:6" x14ac:dyDescent="0.3">
      <c r="B37" s="41">
        <v>32</v>
      </c>
      <c r="C37" s="194">
        <v>43563</v>
      </c>
      <c r="D37" s="124" t="s">
        <v>1863</v>
      </c>
      <c r="E37" s="93" t="s">
        <v>1864</v>
      </c>
      <c r="F37" s="130" t="s">
        <v>1860</v>
      </c>
    </row>
    <row r="38" spans="2:6" x14ac:dyDescent="0.3">
      <c r="B38" s="41">
        <v>33</v>
      </c>
      <c r="C38" s="180">
        <v>43563</v>
      </c>
      <c r="D38" s="195" t="s">
        <v>1879</v>
      </c>
      <c r="E38" s="93" t="s">
        <v>1877</v>
      </c>
      <c r="F38" s="130" t="s">
        <v>1622</v>
      </c>
    </row>
    <row r="39" spans="2:6" x14ac:dyDescent="0.3">
      <c r="B39" s="41">
        <v>34</v>
      </c>
      <c r="C39" s="180">
        <v>43563</v>
      </c>
      <c r="D39" s="195" t="s">
        <v>1880</v>
      </c>
      <c r="E39" s="93" t="s">
        <v>1878</v>
      </c>
      <c r="F39" s="130" t="s">
        <v>1622</v>
      </c>
    </row>
    <row r="40" spans="2:6" x14ac:dyDescent="0.3">
      <c r="B40" s="41">
        <v>35</v>
      </c>
      <c r="C40" s="180">
        <v>43564</v>
      </c>
      <c r="D40" s="195" t="s">
        <v>1904</v>
      </c>
      <c r="E40" s="93" t="s">
        <v>907</v>
      </c>
      <c r="F40" s="130" t="s">
        <v>1622</v>
      </c>
    </row>
    <row r="41" spans="2:6" x14ac:dyDescent="0.3">
      <c r="B41" s="41">
        <v>36</v>
      </c>
      <c r="C41" s="180">
        <v>43566</v>
      </c>
      <c r="D41" s="124" t="s">
        <v>2046</v>
      </c>
      <c r="E41" s="93" t="s">
        <v>1907</v>
      </c>
      <c r="F41" s="130" t="s">
        <v>1622</v>
      </c>
    </row>
    <row r="42" spans="2:6" x14ac:dyDescent="0.3">
      <c r="B42" s="41">
        <v>37</v>
      </c>
      <c r="C42" s="180">
        <v>43571</v>
      </c>
      <c r="D42" s="124" t="s">
        <v>2047</v>
      </c>
      <c r="E42" s="93" t="s">
        <v>2048</v>
      </c>
      <c r="F42" s="130" t="s">
        <v>1622</v>
      </c>
    </row>
    <row r="43" spans="2:6" x14ac:dyDescent="0.3">
      <c r="B43" s="41">
        <v>38</v>
      </c>
      <c r="C43" s="180">
        <v>43587</v>
      </c>
      <c r="D43" s="197" t="s">
        <v>2050</v>
      </c>
      <c r="E43" s="93" t="s">
        <v>2049</v>
      </c>
      <c r="F43" s="130" t="s">
        <v>1622</v>
      </c>
    </row>
    <row r="44" spans="2:6" x14ac:dyDescent="0.3">
      <c r="B44" s="41">
        <v>39</v>
      </c>
      <c r="C44" s="180">
        <v>43654</v>
      </c>
      <c r="D44" s="124" t="s">
        <v>2162</v>
      </c>
      <c r="E44" s="93" t="s">
        <v>2057</v>
      </c>
      <c r="F44" s="130" t="s">
        <v>1622</v>
      </c>
    </row>
    <row r="45" spans="2:6" x14ac:dyDescent="0.3">
      <c r="B45" s="41">
        <v>40</v>
      </c>
      <c r="C45" s="180">
        <v>43656</v>
      </c>
      <c r="D45" s="124" t="s">
        <v>2064</v>
      </c>
      <c r="E45" s="93" t="s">
        <v>2065</v>
      </c>
      <c r="F45" s="130" t="s">
        <v>1622</v>
      </c>
    </row>
    <row r="46" spans="2:6" x14ac:dyDescent="0.3">
      <c r="B46" s="41">
        <v>41</v>
      </c>
      <c r="C46" s="180">
        <v>43697</v>
      </c>
      <c r="D46" s="124" t="s">
        <v>2068</v>
      </c>
      <c r="E46" s="93" t="s">
        <v>2069</v>
      </c>
      <c r="F46" s="130" t="s">
        <v>2072</v>
      </c>
    </row>
    <row r="47" spans="2:6" x14ac:dyDescent="0.3">
      <c r="B47" s="41">
        <v>42</v>
      </c>
      <c r="C47" s="180">
        <v>43697</v>
      </c>
      <c r="D47" s="124" t="s">
        <v>2070</v>
      </c>
      <c r="E47" s="203" t="s">
        <v>2071</v>
      </c>
      <c r="F47" s="130" t="s">
        <v>2073</v>
      </c>
    </row>
    <row r="48" spans="2:6" x14ac:dyDescent="0.3">
      <c r="B48" s="41">
        <v>43</v>
      </c>
      <c r="C48" s="180">
        <v>43701</v>
      </c>
      <c r="D48" s="208" t="s">
        <v>2161</v>
      </c>
      <c r="E48" s="209" t="s">
        <v>2078</v>
      </c>
      <c r="F48" s="130" t="s">
        <v>2091</v>
      </c>
    </row>
    <row r="49" spans="2:6" x14ac:dyDescent="0.3">
      <c r="B49" s="41">
        <v>44</v>
      </c>
      <c r="C49" s="180">
        <v>43705</v>
      </c>
      <c r="D49" s="208" t="s">
        <v>2095</v>
      </c>
      <c r="E49" s="209" t="s">
        <v>2092</v>
      </c>
      <c r="F49" s="130" t="s">
        <v>2096</v>
      </c>
    </row>
    <row r="50" spans="2:6" x14ac:dyDescent="0.3">
      <c r="B50" s="41">
        <v>45</v>
      </c>
      <c r="C50" s="207">
        <v>43717</v>
      </c>
      <c r="D50" s="215" t="s">
        <v>2101</v>
      </c>
      <c r="E50" s="209" t="s">
        <v>2100</v>
      </c>
      <c r="F50" s="130" t="s">
        <v>2098</v>
      </c>
    </row>
    <row r="51" spans="2:6" x14ac:dyDescent="0.3">
      <c r="B51" s="41">
        <v>46</v>
      </c>
      <c r="C51" s="207">
        <v>43717</v>
      </c>
      <c r="D51" s="208" t="s">
        <v>2102</v>
      </c>
      <c r="E51" s="209" t="s">
        <v>2097</v>
      </c>
      <c r="F51" s="130" t="s">
        <v>2099</v>
      </c>
    </row>
    <row r="52" spans="2:6" x14ac:dyDescent="0.3">
      <c r="B52" s="216">
        <v>47</v>
      </c>
      <c r="C52" s="207">
        <v>43717</v>
      </c>
      <c r="D52" s="208" t="s">
        <v>2108</v>
      </c>
      <c r="E52" s="209" t="s">
        <v>2107</v>
      </c>
      <c r="F52" s="130" t="s">
        <v>2099</v>
      </c>
    </row>
    <row r="53" spans="2:6" x14ac:dyDescent="0.3">
      <c r="B53" s="217">
        <v>48</v>
      </c>
      <c r="C53" s="218">
        <v>43724</v>
      </c>
      <c r="D53" s="219" t="s">
        <v>2113</v>
      </c>
      <c r="E53" s="220" t="s">
        <v>2110</v>
      </c>
      <c r="F53" s="199" t="s">
        <v>2111</v>
      </c>
    </row>
    <row r="54" spans="2:6" x14ac:dyDescent="0.3">
      <c r="B54" s="217">
        <v>49</v>
      </c>
      <c r="C54" s="218">
        <v>43726</v>
      </c>
      <c r="D54" s="221" t="s">
        <v>2121</v>
      </c>
      <c r="E54" s="220" t="s">
        <v>2115</v>
      </c>
      <c r="F54" s="199" t="s">
        <v>2116</v>
      </c>
    </row>
    <row r="55" spans="2:6" x14ac:dyDescent="0.3">
      <c r="B55" s="217">
        <v>50</v>
      </c>
      <c r="C55" s="218">
        <v>43726</v>
      </c>
      <c r="D55" s="219" t="s">
        <v>2118</v>
      </c>
      <c r="E55" s="220" t="s">
        <v>2117</v>
      </c>
      <c r="F55" s="199" t="s">
        <v>2116</v>
      </c>
    </row>
    <row r="56" spans="2:6" x14ac:dyDescent="0.3">
      <c r="B56" s="217">
        <v>51</v>
      </c>
      <c r="C56" s="218">
        <v>43726</v>
      </c>
      <c r="D56" s="221" t="s">
        <v>2122</v>
      </c>
      <c r="E56" s="220" t="s">
        <v>2120</v>
      </c>
      <c r="F56" s="199" t="s">
        <v>2116</v>
      </c>
    </row>
    <row r="57" spans="2:6" x14ac:dyDescent="0.3">
      <c r="B57" s="216">
        <v>52</v>
      </c>
      <c r="C57" s="207">
        <v>43749</v>
      </c>
      <c r="D57" s="208" t="s">
        <v>2131</v>
      </c>
      <c r="E57" s="209" t="s">
        <v>2127</v>
      </c>
      <c r="F57" s="199" t="s">
        <v>2128</v>
      </c>
    </row>
    <row r="58" spans="2:6" x14ac:dyDescent="0.3">
      <c r="B58" s="216">
        <v>53</v>
      </c>
      <c r="C58" s="207">
        <v>43749</v>
      </c>
      <c r="D58" s="208" t="s">
        <v>2131</v>
      </c>
      <c r="E58" s="209" t="s">
        <v>2132</v>
      </c>
      <c r="F58" s="199" t="s">
        <v>2128</v>
      </c>
    </row>
    <row r="59" spans="2:6" x14ac:dyDescent="0.3">
      <c r="B59" s="216">
        <v>54</v>
      </c>
      <c r="C59" s="207">
        <v>43749</v>
      </c>
      <c r="D59" s="208" t="s">
        <v>2137</v>
      </c>
      <c r="E59" s="209" t="s">
        <v>2133</v>
      </c>
      <c r="F59" s="199" t="s">
        <v>2128</v>
      </c>
    </row>
    <row r="60" spans="2:6" x14ac:dyDescent="0.3">
      <c r="B60" s="216">
        <v>55</v>
      </c>
      <c r="C60" s="207">
        <v>43754</v>
      </c>
      <c r="D60" s="208" t="s">
        <v>2141</v>
      </c>
      <c r="E60" s="209" t="s">
        <v>2142</v>
      </c>
      <c r="F60" s="130" t="s">
        <v>2143</v>
      </c>
    </row>
    <row r="61" spans="2:6" x14ac:dyDescent="0.3">
      <c r="B61" s="216">
        <v>56</v>
      </c>
      <c r="C61" s="207">
        <v>43763</v>
      </c>
      <c r="D61" s="208" t="s">
        <v>2160</v>
      </c>
      <c r="E61" s="209" t="s">
        <v>2151</v>
      </c>
      <c r="F61" s="130" t="s">
        <v>2153</v>
      </c>
    </row>
    <row r="62" spans="2:6" x14ac:dyDescent="0.3">
      <c r="B62" s="216">
        <v>57</v>
      </c>
      <c r="C62" s="207">
        <v>43763</v>
      </c>
      <c r="D62" s="208" t="s">
        <v>2163</v>
      </c>
      <c r="E62" s="209" t="s">
        <v>2152</v>
      </c>
      <c r="F62" s="130" t="s">
        <v>2153</v>
      </c>
    </row>
    <row r="63" spans="2:6" x14ac:dyDescent="0.3">
      <c r="B63" s="217">
        <v>58</v>
      </c>
      <c r="C63" s="218">
        <v>43878</v>
      </c>
      <c r="D63" s="195" t="s">
        <v>2195</v>
      </c>
      <c r="E63" s="220" t="s">
        <v>2188</v>
      </c>
      <c r="F63" s="199" t="s">
        <v>2189</v>
      </c>
    </row>
    <row r="64" spans="2:6" x14ac:dyDescent="0.3">
      <c r="B64" s="217">
        <v>59</v>
      </c>
      <c r="C64" s="218">
        <v>43878</v>
      </c>
      <c r="D64" s="219" t="s">
        <v>2190</v>
      </c>
      <c r="E64" s="220" t="s">
        <v>2188</v>
      </c>
      <c r="F64" s="199" t="s">
        <v>2189</v>
      </c>
    </row>
    <row r="65" spans="2:6" x14ac:dyDescent="0.3">
      <c r="B65" s="217">
        <v>60</v>
      </c>
      <c r="C65" s="218">
        <v>43878</v>
      </c>
      <c r="D65" s="219" t="s">
        <v>2192</v>
      </c>
      <c r="E65" s="220" t="s">
        <v>2191</v>
      </c>
      <c r="F65" s="199" t="s">
        <v>2189</v>
      </c>
    </row>
    <row r="66" spans="2:6" x14ac:dyDescent="0.3">
      <c r="B66" s="217">
        <v>61</v>
      </c>
      <c r="C66" s="218">
        <v>43878</v>
      </c>
      <c r="D66" s="219" t="s">
        <v>2194</v>
      </c>
      <c r="E66" s="220" t="s">
        <v>2193</v>
      </c>
      <c r="F66" s="199" t="s">
        <v>2189</v>
      </c>
    </row>
    <row r="67" spans="2:6" x14ac:dyDescent="0.3">
      <c r="B67" s="217">
        <v>62</v>
      </c>
      <c r="C67" s="218">
        <v>43878</v>
      </c>
      <c r="D67" s="221" t="s">
        <v>2227</v>
      </c>
      <c r="E67" s="220" t="s">
        <v>2193</v>
      </c>
      <c r="F67" s="199" t="s">
        <v>2189</v>
      </c>
    </row>
    <row r="68" spans="2:6" x14ac:dyDescent="0.3">
      <c r="B68" s="217">
        <v>63</v>
      </c>
      <c r="C68" s="218">
        <v>43878</v>
      </c>
      <c r="D68" s="219" t="s">
        <v>2201</v>
      </c>
      <c r="E68" s="220" t="s">
        <v>2199</v>
      </c>
      <c r="F68" s="199" t="s">
        <v>2189</v>
      </c>
    </row>
    <row r="69" spans="2:6" x14ac:dyDescent="0.3">
      <c r="B69" s="217">
        <v>64</v>
      </c>
      <c r="C69" s="218">
        <v>43878</v>
      </c>
      <c r="D69" s="219" t="s">
        <v>2202</v>
      </c>
      <c r="E69" s="220" t="s">
        <v>2200</v>
      </c>
      <c r="F69" s="199" t="s">
        <v>2189</v>
      </c>
    </row>
    <row r="70" spans="2:6" x14ac:dyDescent="0.3">
      <c r="B70" s="216">
        <v>65</v>
      </c>
      <c r="C70" s="207">
        <v>43878</v>
      </c>
      <c r="D70" s="208" t="s">
        <v>2224</v>
      </c>
      <c r="E70" s="209" t="s">
        <v>2225</v>
      </c>
      <c r="F70" s="199" t="s">
        <v>2189</v>
      </c>
    </row>
    <row r="71" spans="2:6" x14ac:dyDescent="0.3">
      <c r="B71" s="216">
        <v>66</v>
      </c>
      <c r="C71" s="207">
        <v>44011</v>
      </c>
      <c r="D71" s="208" t="s">
        <v>2274</v>
      </c>
      <c r="E71" s="209" t="s">
        <v>2275</v>
      </c>
      <c r="F71" s="222" t="s">
        <v>2276</v>
      </c>
    </row>
    <row r="72" spans="2:6" x14ac:dyDescent="0.3">
      <c r="B72" s="216">
        <v>67</v>
      </c>
      <c r="C72" s="207">
        <v>44089</v>
      </c>
      <c r="D72" s="208" t="s">
        <v>2283</v>
      </c>
      <c r="E72" s="209" t="s">
        <v>2281</v>
      </c>
      <c r="F72" s="222" t="s">
        <v>2282</v>
      </c>
    </row>
    <row r="73" spans="2:6" x14ac:dyDescent="0.3">
      <c r="B73" s="216">
        <v>68</v>
      </c>
      <c r="C73" s="207">
        <v>44097</v>
      </c>
      <c r="D73" s="208" t="s">
        <v>2286</v>
      </c>
      <c r="E73" s="209" t="s">
        <v>1656</v>
      </c>
      <c r="F73" s="222" t="s">
        <v>2285</v>
      </c>
    </row>
    <row r="74" spans="2:6" x14ac:dyDescent="0.3">
      <c r="B74" s="216">
        <v>69</v>
      </c>
      <c r="C74" s="207">
        <v>44117</v>
      </c>
      <c r="D74" s="208" t="s">
        <v>2305</v>
      </c>
      <c r="E74" s="209" t="s">
        <v>1656</v>
      </c>
      <c r="F74" s="222" t="s">
        <v>2304</v>
      </c>
    </row>
    <row r="75" spans="2:6" x14ac:dyDescent="0.3">
      <c r="B75" s="216">
        <v>70</v>
      </c>
      <c r="C75" s="207">
        <v>44152</v>
      </c>
      <c r="D75" s="208" t="s">
        <v>2306</v>
      </c>
      <c r="E75" s="209" t="s">
        <v>2307</v>
      </c>
      <c r="F75" s="222" t="s">
        <v>2308</v>
      </c>
    </row>
    <row r="76" spans="2:6" x14ac:dyDescent="0.3">
      <c r="B76" s="216">
        <v>71</v>
      </c>
      <c r="C76" s="207">
        <v>44181</v>
      </c>
      <c r="D76" s="208" t="s">
        <v>2317</v>
      </c>
      <c r="E76" s="209" t="s">
        <v>2316</v>
      </c>
      <c r="F76" s="222" t="s">
        <v>2308</v>
      </c>
    </row>
    <row r="77" spans="2:6" x14ac:dyDescent="0.3">
      <c r="B77" s="216">
        <v>72</v>
      </c>
      <c r="C77" s="207">
        <v>44328</v>
      </c>
      <c r="D77" s="208" t="s">
        <v>2378</v>
      </c>
      <c r="E77" s="209" t="s">
        <v>2377</v>
      </c>
      <c r="F77" s="222" t="s">
        <v>2376</v>
      </c>
    </row>
    <row r="78" spans="2:6" x14ac:dyDescent="0.3">
      <c r="B78" s="216">
        <v>73</v>
      </c>
      <c r="C78" s="207">
        <v>44328</v>
      </c>
      <c r="D78" s="208" t="s">
        <v>2379</v>
      </c>
      <c r="E78" s="209" t="s">
        <v>2377</v>
      </c>
      <c r="F78" s="222" t="s">
        <v>2376</v>
      </c>
    </row>
    <row r="79" spans="2:6" x14ac:dyDescent="0.3">
      <c r="B79" s="216">
        <v>74</v>
      </c>
      <c r="C79" s="207">
        <v>44328</v>
      </c>
      <c r="D79" s="208" t="s">
        <v>2492</v>
      </c>
      <c r="E79" s="209" t="s">
        <v>2493</v>
      </c>
      <c r="F79" s="222" t="s">
        <v>2376</v>
      </c>
    </row>
    <row r="80" spans="2:6" x14ac:dyDescent="0.3">
      <c r="B80" s="216">
        <v>75</v>
      </c>
      <c r="C80" s="207">
        <v>44328</v>
      </c>
      <c r="D80" s="208" t="s">
        <v>2494</v>
      </c>
      <c r="E80" s="209" t="s">
        <v>2495</v>
      </c>
      <c r="F80" s="222" t="s">
        <v>2376</v>
      </c>
    </row>
    <row r="81" spans="2:6" x14ac:dyDescent="0.3">
      <c r="B81" s="216">
        <v>76</v>
      </c>
      <c r="C81" s="207">
        <v>44328</v>
      </c>
      <c r="D81" s="208" t="s">
        <v>2509</v>
      </c>
      <c r="E81" s="209" t="s">
        <v>2510</v>
      </c>
      <c r="F81" s="222" t="s">
        <v>2376</v>
      </c>
    </row>
    <row r="82" spans="2:6" x14ac:dyDescent="0.3">
      <c r="B82" s="216">
        <v>77</v>
      </c>
      <c r="C82" s="207">
        <v>44328</v>
      </c>
      <c r="D82" s="208" t="s">
        <v>2511</v>
      </c>
      <c r="E82" s="209" t="s">
        <v>2512</v>
      </c>
      <c r="F82" s="222" t="s">
        <v>2376</v>
      </c>
    </row>
    <row r="83" spans="2:6" x14ac:dyDescent="0.3">
      <c r="B83" s="216">
        <v>78</v>
      </c>
      <c r="C83" s="207">
        <v>44328</v>
      </c>
      <c r="D83" s="208" t="s">
        <v>2520</v>
      </c>
      <c r="E83" s="209" t="s">
        <v>2521</v>
      </c>
      <c r="F83" s="222" t="s">
        <v>2376</v>
      </c>
    </row>
    <row r="84" spans="2:6" x14ac:dyDescent="0.3">
      <c r="B84" s="216">
        <v>79</v>
      </c>
      <c r="C84" s="207">
        <v>44328</v>
      </c>
      <c r="D84" s="208" t="s">
        <v>2537</v>
      </c>
      <c r="E84" s="209" t="s">
        <v>2539</v>
      </c>
      <c r="F84" s="222" t="s">
        <v>2376</v>
      </c>
    </row>
    <row r="85" spans="2:6" x14ac:dyDescent="0.3">
      <c r="B85" s="216">
        <v>80</v>
      </c>
      <c r="C85" s="207">
        <v>44328</v>
      </c>
      <c r="D85" s="208" t="s">
        <v>2538</v>
      </c>
      <c r="E85" s="209" t="s">
        <v>2521</v>
      </c>
      <c r="F85" s="222" t="s">
        <v>2376</v>
      </c>
    </row>
    <row r="86" spans="2:6" x14ac:dyDescent="0.3">
      <c r="B86" s="216">
        <v>81</v>
      </c>
      <c r="C86" s="207">
        <v>44882</v>
      </c>
      <c r="D86" s="208" t="s">
        <v>2637</v>
      </c>
      <c r="E86" s="209" t="s">
        <v>2635</v>
      </c>
      <c r="F86" s="222" t="s">
        <v>2634</v>
      </c>
    </row>
    <row r="87" spans="2:6" x14ac:dyDescent="0.3">
      <c r="B87" s="216">
        <v>82</v>
      </c>
      <c r="C87" s="207">
        <v>44882</v>
      </c>
      <c r="D87" s="208" t="s">
        <v>2638</v>
      </c>
      <c r="E87" s="209" t="s">
        <v>2636</v>
      </c>
      <c r="F87" s="222" t="s">
        <v>2634</v>
      </c>
    </row>
    <row r="88" spans="2:6" x14ac:dyDescent="0.3">
      <c r="B88" s="216">
        <v>83</v>
      </c>
      <c r="C88" s="207">
        <v>44952</v>
      </c>
      <c r="D88" s="215" t="s">
        <v>2703</v>
      </c>
      <c r="E88" s="209" t="s">
        <v>2702</v>
      </c>
      <c r="F88" s="222" t="s">
        <v>2639</v>
      </c>
    </row>
    <row r="89" spans="2:6" x14ac:dyDescent="0.3">
      <c r="B89" s="216">
        <v>84</v>
      </c>
      <c r="C89" s="207">
        <v>44995</v>
      </c>
      <c r="D89" s="215" t="s">
        <v>2757</v>
      </c>
      <c r="E89" s="209" t="s">
        <v>2738</v>
      </c>
      <c r="F89" s="222" t="s">
        <v>2779</v>
      </c>
    </row>
    <row r="90" spans="2:6" x14ac:dyDescent="0.3">
      <c r="B90" s="216">
        <v>85</v>
      </c>
      <c r="C90" s="207">
        <v>45008</v>
      </c>
      <c r="D90" s="215" t="s">
        <v>2756</v>
      </c>
      <c r="E90" s="209" t="s">
        <v>2702</v>
      </c>
      <c r="F90" s="222" t="s">
        <v>2779</v>
      </c>
    </row>
    <row r="91" spans="2:6" x14ac:dyDescent="0.3">
      <c r="B91" s="216">
        <v>86</v>
      </c>
      <c r="C91" s="207">
        <v>45041</v>
      </c>
      <c r="D91" s="215" t="s">
        <v>2771</v>
      </c>
      <c r="E91" s="209" t="s">
        <v>2772</v>
      </c>
      <c r="F91" s="222" t="s">
        <v>2779</v>
      </c>
    </row>
    <row r="92" spans="2:6" x14ac:dyDescent="0.3">
      <c r="B92" s="216">
        <v>87</v>
      </c>
      <c r="C92" s="207">
        <v>45041</v>
      </c>
      <c r="D92" s="215" t="s">
        <v>2778</v>
      </c>
      <c r="E92" s="209" t="s">
        <v>1726</v>
      </c>
      <c r="F92" s="222" t="s">
        <v>2779</v>
      </c>
    </row>
    <row r="93" spans="2:6" x14ac:dyDescent="0.3">
      <c r="B93" s="216">
        <v>88</v>
      </c>
      <c r="C93" s="207">
        <v>45041</v>
      </c>
      <c r="D93" s="208" t="s">
        <v>2787</v>
      </c>
      <c r="E93" s="209" t="s">
        <v>2788</v>
      </c>
      <c r="F93" s="222" t="s">
        <v>2779</v>
      </c>
    </row>
    <row r="94" spans="2:6" x14ac:dyDescent="0.3">
      <c r="B94" s="216">
        <v>89</v>
      </c>
      <c r="C94" s="218">
        <v>45131</v>
      </c>
      <c r="D94" s="219" t="s">
        <v>2792</v>
      </c>
      <c r="E94" s="220" t="s">
        <v>1656</v>
      </c>
      <c r="F94" s="222" t="s">
        <v>2794</v>
      </c>
    </row>
    <row r="95" spans="2:6" x14ac:dyDescent="0.3">
      <c r="B95" s="216">
        <v>90</v>
      </c>
      <c r="C95" s="218">
        <v>45131</v>
      </c>
      <c r="D95" s="219" t="s">
        <v>2793</v>
      </c>
      <c r="E95" s="220" t="s">
        <v>1633</v>
      </c>
      <c r="F95" s="222" t="s">
        <v>2794</v>
      </c>
    </row>
    <row r="96" spans="2:6" x14ac:dyDescent="0.3">
      <c r="B96" s="216">
        <v>91</v>
      </c>
      <c r="C96" s="218">
        <v>45131</v>
      </c>
      <c r="D96" s="221" t="s">
        <v>2841</v>
      </c>
      <c r="E96" s="220" t="s">
        <v>2840</v>
      </c>
      <c r="F96" s="222" t="s">
        <v>2794</v>
      </c>
    </row>
    <row r="97" spans="2:6" x14ac:dyDescent="0.3">
      <c r="B97" s="216">
        <v>92</v>
      </c>
      <c r="C97" s="218">
        <v>45131</v>
      </c>
      <c r="D97" s="221" t="s">
        <v>2842</v>
      </c>
      <c r="E97" s="93" t="s">
        <v>907</v>
      </c>
      <c r="F97" s="222" t="s">
        <v>2794</v>
      </c>
    </row>
    <row r="98" spans="2:6" x14ac:dyDescent="0.3">
      <c r="B98" s="216">
        <v>93</v>
      </c>
      <c r="C98" s="218">
        <v>45131</v>
      </c>
      <c r="D98" s="219" t="s">
        <v>2843</v>
      </c>
      <c r="E98" s="93" t="s">
        <v>907</v>
      </c>
      <c r="F98" s="222" t="s">
        <v>2794</v>
      </c>
    </row>
    <row r="99" spans="2:6" x14ac:dyDescent="0.3">
      <c r="B99" s="216">
        <v>94</v>
      </c>
      <c r="C99" s="218">
        <v>45170</v>
      </c>
      <c r="D99" s="215" t="s">
        <v>2864</v>
      </c>
      <c r="E99" s="209" t="s">
        <v>2702</v>
      </c>
      <c r="F99" s="222" t="s">
        <v>2794</v>
      </c>
    </row>
    <row r="100" spans="2:6" x14ac:dyDescent="0.3">
      <c r="B100" s="216">
        <v>95</v>
      </c>
      <c r="C100" s="218">
        <v>45329</v>
      </c>
      <c r="D100" s="219" t="s">
        <v>2866</v>
      </c>
      <c r="E100" s="276" t="s">
        <v>2867</v>
      </c>
      <c r="F100" s="222" t="s">
        <v>2865</v>
      </c>
    </row>
    <row r="101" spans="2:6" x14ac:dyDescent="0.3">
      <c r="B101" s="216">
        <v>96</v>
      </c>
      <c r="C101" s="218">
        <v>45338</v>
      </c>
      <c r="D101" s="219" t="s">
        <v>2882</v>
      </c>
      <c r="E101" s="209" t="s">
        <v>1634</v>
      </c>
      <c r="F101" s="222" t="s">
        <v>2865</v>
      </c>
    </row>
    <row r="102" spans="2:6" x14ac:dyDescent="0.3">
      <c r="B102" s="216">
        <v>97</v>
      </c>
      <c r="C102" s="218">
        <v>45338</v>
      </c>
      <c r="D102" s="219" t="s">
        <v>2965</v>
      </c>
      <c r="E102" s="93" t="s">
        <v>907</v>
      </c>
      <c r="F102" s="222" t="s">
        <v>2865</v>
      </c>
    </row>
    <row r="103" spans="2:6" x14ac:dyDescent="0.3">
      <c r="B103" s="216">
        <v>98</v>
      </c>
      <c r="C103" s="218">
        <v>45338</v>
      </c>
      <c r="D103" s="219" t="s">
        <v>2960</v>
      </c>
      <c r="E103" s="93" t="s">
        <v>907</v>
      </c>
      <c r="F103" s="222" t="s">
        <v>2865</v>
      </c>
    </row>
    <row r="104" spans="2:6" x14ac:dyDescent="0.3">
      <c r="B104" s="216">
        <v>99</v>
      </c>
      <c r="C104" s="218">
        <v>45338</v>
      </c>
      <c r="D104" s="219" t="s">
        <v>2961</v>
      </c>
      <c r="E104" s="93" t="s">
        <v>907</v>
      </c>
      <c r="F104" s="222" t="s">
        <v>2865</v>
      </c>
    </row>
    <row r="105" spans="2:6" x14ac:dyDescent="0.3">
      <c r="B105" s="216">
        <v>100</v>
      </c>
      <c r="C105" s="218">
        <v>45338</v>
      </c>
      <c r="D105" s="219" t="s">
        <v>2962</v>
      </c>
      <c r="E105" s="93" t="s">
        <v>907</v>
      </c>
      <c r="F105" s="222" t="s">
        <v>2865</v>
      </c>
    </row>
    <row r="106" spans="2:6" x14ac:dyDescent="0.3">
      <c r="B106" s="216">
        <v>101</v>
      </c>
      <c r="C106" s="218">
        <v>45338</v>
      </c>
      <c r="D106" s="219" t="s">
        <v>2963</v>
      </c>
      <c r="E106" s="93" t="s">
        <v>907</v>
      </c>
      <c r="F106" s="222" t="s">
        <v>2865</v>
      </c>
    </row>
    <row r="107" spans="2:6" ht="12.75" thickBot="1" x14ac:dyDescent="0.35">
      <c r="B107" s="216">
        <v>102</v>
      </c>
      <c r="C107" s="218">
        <v>45338</v>
      </c>
      <c r="D107" s="279" t="s">
        <v>2964</v>
      </c>
      <c r="E107" s="93" t="s">
        <v>907</v>
      </c>
      <c r="F107" s="222" t="s">
        <v>2865</v>
      </c>
    </row>
  </sheetData>
  <mergeCells count="1">
    <mergeCell ref="B3:F3"/>
  </mergeCells>
  <phoneticPr fontId="2" type="noConversion"/>
  <pageMargins left="0.7" right="0.7" top="0.75" bottom="0.75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B1:J48"/>
  <sheetViews>
    <sheetView showGridLines="0" view="pageBreakPreview" zoomScaleNormal="100" zoomScaleSheetLayoutView="100" workbookViewId="0">
      <pane xSplit="1" ySplit="5" topLeftCell="B6" activePane="bottomRight" state="frozen"/>
      <selection activeCell="H42" sqref="H42"/>
      <selection pane="topRight" activeCell="H42" sqref="H42"/>
      <selection pane="bottomLeft" activeCell="H42" sqref="H42"/>
      <selection pane="bottomRight" activeCell="D15" sqref="D15"/>
    </sheetView>
  </sheetViews>
  <sheetFormatPr defaultColWidth="9" defaultRowHeight="12" x14ac:dyDescent="0.3"/>
  <cols>
    <col min="1" max="1" width="0.625" style="36" customWidth="1"/>
    <col min="2" max="2" width="4.625" style="37" customWidth="1"/>
    <col min="3" max="3" width="9.75" style="37" bestFit="1" customWidth="1"/>
    <col min="4" max="4" width="10.5" style="37" bestFit="1" customWidth="1"/>
    <col min="5" max="5" width="13.625" style="37" bestFit="1" customWidth="1"/>
    <col min="6" max="6" width="13.625" style="37" customWidth="1"/>
    <col min="7" max="7" width="47.125" style="283" customWidth="1"/>
    <col min="8" max="8" width="7.5" style="37" bestFit="1" customWidth="1"/>
    <col min="9" max="9" width="22.5" style="37" bestFit="1" customWidth="1"/>
    <col min="10" max="10" width="0.625" style="36" customWidth="1"/>
    <col min="11" max="16384" width="9" style="36"/>
  </cols>
  <sheetData>
    <row r="1" spans="2:10" s="1" customFormat="1" ht="16.5" x14ac:dyDescent="0.3">
      <c r="B1" s="9" t="s">
        <v>2280</v>
      </c>
      <c r="C1" s="9"/>
      <c r="D1" s="9"/>
      <c r="E1" s="9"/>
      <c r="F1" s="9"/>
      <c r="G1" s="282"/>
      <c r="H1" s="9"/>
      <c r="I1" s="9"/>
      <c r="J1" s="9"/>
    </row>
    <row r="2" spans="2:10" ht="12.75" thickBot="1" x14ac:dyDescent="0.35">
      <c r="I2" s="67" t="s">
        <v>86</v>
      </c>
    </row>
    <row r="3" spans="2:10" ht="17.25" thickBot="1" x14ac:dyDescent="0.35">
      <c r="B3" s="355" t="s">
        <v>1649</v>
      </c>
      <c r="C3" s="356"/>
      <c r="D3" s="356"/>
      <c r="E3" s="356"/>
      <c r="F3" s="356"/>
      <c r="G3" s="356"/>
      <c r="H3" s="356"/>
      <c r="I3" s="357"/>
    </row>
    <row r="4" spans="2:10" ht="12.75" thickBot="1" x14ac:dyDescent="0.35"/>
    <row r="5" spans="2:10" ht="12.75" thickBot="1" x14ac:dyDescent="0.35">
      <c r="B5" s="111" t="s">
        <v>1653</v>
      </c>
      <c r="C5" s="112" t="s">
        <v>1229</v>
      </c>
      <c r="D5" s="112" t="s">
        <v>1665</v>
      </c>
      <c r="E5" s="112" t="s">
        <v>1714</v>
      </c>
      <c r="F5" s="112" t="s">
        <v>1715</v>
      </c>
      <c r="G5" s="284" t="s">
        <v>1650</v>
      </c>
      <c r="H5" s="183" t="s">
        <v>1651</v>
      </c>
      <c r="I5" s="128" t="s">
        <v>1652</v>
      </c>
    </row>
    <row r="6" spans="2:10" x14ac:dyDescent="0.3">
      <c r="B6" s="41">
        <v>1</v>
      </c>
      <c r="C6" s="156">
        <v>45973</v>
      </c>
      <c r="D6" s="156" t="s">
        <v>1726</v>
      </c>
      <c r="E6" s="93" t="s">
        <v>144</v>
      </c>
      <c r="F6" s="93"/>
      <c r="G6" s="285" t="s">
        <v>2973</v>
      </c>
      <c r="H6" s="184" t="s">
        <v>1713</v>
      </c>
      <c r="I6" s="129"/>
    </row>
    <row r="7" spans="2:10" x14ac:dyDescent="0.3">
      <c r="B7" s="41"/>
      <c r="C7" s="156">
        <v>45973</v>
      </c>
      <c r="D7" s="156" t="s">
        <v>2974</v>
      </c>
      <c r="E7" s="93" t="s">
        <v>1240</v>
      </c>
      <c r="F7" s="93" t="s">
        <v>2975</v>
      </c>
      <c r="G7" s="285" t="s">
        <v>2977</v>
      </c>
      <c r="H7" s="184" t="s">
        <v>2972</v>
      </c>
      <c r="I7" s="130"/>
    </row>
    <row r="8" spans="2:10" x14ac:dyDescent="0.3">
      <c r="B8" s="41"/>
      <c r="C8" s="156">
        <v>45973</v>
      </c>
      <c r="D8" s="156">
        <v>0</v>
      </c>
      <c r="E8" s="93"/>
      <c r="F8" s="93"/>
      <c r="G8" s="285"/>
      <c r="H8" s="184"/>
      <c r="I8" s="130"/>
    </row>
    <row r="9" spans="2:10" x14ac:dyDescent="0.3">
      <c r="B9" s="41"/>
      <c r="C9" s="156"/>
      <c r="D9" s="156"/>
      <c r="E9" s="93"/>
      <c r="F9" s="93"/>
      <c r="G9" s="285"/>
      <c r="H9" s="184"/>
      <c r="I9" s="130"/>
    </row>
    <row r="10" spans="2:10" x14ac:dyDescent="0.3">
      <c r="B10" s="41"/>
      <c r="C10" s="156"/>
      <c r="D10" s="156"/>
      <c r="E10" s="93"/>
      <c r="F10" s="93"/>
      <c r="G10" s="286"/>
      <c r="H10" s="184"/>
      <c r="I10" s="130"/>
    </row>
    <row r="11" spans="2:10" x14ac:dyDescent="0.3">
      <c r="B11" s="41"/>
      <c r="C11" s="156"/>
      <c r="D11" s="156"/>
      <c r="E11" s="93"/>
      <c r="F11" s="93"/>
      <c r="G11" s="286"/>
      <c r="H11" s="185"/>
      <c r="I11" s="130"/>
    </row>
    <row r="12" spans="2:10" x14ac:dyDescent="0.3">
      <c r="B12" s="41"/>
      <c r="C12" s="156"/>
      <c r="D12" s="156"/>
      <c r="E12" s="93"/>
      <c r="F12" s="93"/>
      <c r="G12" s="286"/>
      <c r="H12" s="184"/>
      <c r="I12" s="130"/>
    </row>
    <row r="13" spans="2:10" x14ac:dyDescent="0.3">
      <c r="B13" s="41"/>
      <c r="C13" s="156"/>
      <c r="D13" s="156"/>
      <c r="E13" s="93"/>
      <c r="F13" s="93"/>
      <c r="G13" s="286"/>
      <c r="H13" s="184"/>
      <c r="I13" s="130"/>
    </row>
    <row r="14" spans="2:10" x14ac:dyDescent="0.3">
      <c r="B14" s="41"/>
      <c r="C14" s="156"/>
      <c r="D14" s="180"/>
      <c r="E14" s="93"/>
      <c r="F14" s="93"/>
      <c r="G14" s="286"/>
      <c r="H14" s="184"/>
      <c r="I14" s="130"/>
    </row>
    <row r="15" spans="2:10" x14ac:dyDescent="0.3">
      <c r="B15" s="41"/>
      <c r="C15" s="156"/>
      <c r="D15" s="180"/>
      <c r="E15" s="93"/>
      <c r="F15" s="93"/>
      <c r="G15" s="286"/>
      <c r="H15" s="184"/>
      <c r="I15" s="130"/>
    </row>
    <row r="16" spans="2:10" x14ac:dyDescent="0.3">
      <c r="B16" s="41"/>
      <c r="C16" s="156"/>
      <c r="D16" s="180"/>
      <c r="E16" s="93"/>
      <c r="F16" s="93"/>
      <c r="G16" s="286"/>
      <c r="H16" s="184"/>
      <c r="I16" s="130"/>
    </row>
    <row r="17" spans="2:9" x14ac:dyDescent="0.3">
      <c r="B17" s="41"/>
      <c r="C17" s="156"/>
      <c r="D17" s="180"/>
      <c r="E17" s="93"/>
      <c r="F17" s="93"/>
      <c r="G17" s="286"/>
      <c r="H17" s="185"/>
      <c r="I17" s="130"/>
    </row>
    <row r="18" spans="2:9" x14ac:dyDescent="0.3">
      <c r="B18" s="41"/>
      <c r="C18" s="156"/>
      <c r="D18" s="180"/>
      <c r="E18" s="93"/>
      <c r="F18" s="93"/>
      <c r="G18" s="286"/>
      <c r="H18" s="184"/>
      <c r="I18" s="130"/>
    </row>
    <row r="19" spans="2:9" x14ac:dyDescent="0.3">
      <c r="B19" s="41"/>
      <c r="C19" s="156"/>
      <c r="D19" s="180"/>
      <c r="E19" s="93"/>
      <c r="F19" s="93"/>
      <c r="G19" s="286"/>
      <c r="H19" s="184"/>
      <c r="I19" s="130"/>
    </row>
    <row r="20" spans="2:9" x14ac:dyDescent="0.3">
      <c r="B20" s="41"/>
      <c r="C20" s="156"/>
      <c r="D20" s="93"/>
      <c r="E20" s="93"/>
      <c r="F20" s="93"/>
      <c r="G20" s="286"/>
      <c r="H20" s="184"/>
      <c r="I20" s="130"/>
    </row>
    <row r="21" spans="2:9" x14ac:dyDescent="0.3">
      <c r="B21" s="41"/>
      <c r="C21" s="156"/>
      <c r="D21" s="93"/>
      <c r="E21" s="93"/>
      <c r="F21" s="93"/>
      <c r="G21" s="286"/>
      <c r="H21" s="184"/>
      <c r="I21" s="130"/>
    </row>
    <row r="22" spans="2:9" x14ac:dyDescent="0.3">
      <c r="B22" s="41"/>
      <c r="C22" s="156"/>
      <c r="D22" s="93"/>
      <c r="E22" s="93"/>
      <c r="F22" s="93"/>
      <c r="G22" s="286"/>
      <c r="H22" s="184"/>
      <c r="I22" s="130"/>
    </row>
    <row r="23" spans="2:9" x14ac:dyDescent="0.3">
      <c r="B23" s="41"/>
      <c r="C23" s="156"/>
      <c r="D23" s="93"/>
      <c r="E23" s="93"/>
      <c r="F23" s="93"/>
      <c r="G23" s="286"/>
      <c r="H23" s="184"/>
      <c r="I23" s="130"/>
    </row>
    <row r="24" spans="2:9" x14ac:dyDescent="0.3">
      <c r="B24" s="41"/>
      <c r="C24" s="156"/>
      <c r="D24" s="93"/>
      <c r="E24" s="93"/>
      <c r="F24" s="93"/>
      <c r="G24" s="286"/>
      <c r="H24" s="184"/>
      <c r="I24" s="130"/>
    </row>
    <row r="25" spans="2:9" x14ac:dyDescent="0.3">
      <c r="B25" s="41"/>
      <c r="C25" s="156"/>
      <c r="D25" s="93"/>
      <c r="E25" s="93"/>
      <c r="F25" s="93"/>
      <c r="G25" s="286"/>
      <c r="H25" s="184"/>
      <c r="I25" s="130"/>
    </row>
    <row r="26" spans="2:9" x14ac:dyDescent="0.3">
      <c r="B26" s="41"/>
      <c r="C26" s="156"/>
      <c r="D26" s="93"/>
      <c r="E26" s="93"/>
      <c r="F26" s="93"/>
      <c r="G26" s="286"/>
      <c r="H26" s="184"/>
      <c r="I26" s="130"/>
    </row>
    <row r="27" spans="2:9" x14ac:dyDescent="0.3">
      <c r="B27" s="41"/>
      <c r="C27" s="156"/>
      <c r="D27" s="93"/>
      <c r="E27" s="93"/>
      <c r="F27" s="93"/>
      <c r="G27" s="286"/>
      <c r="H27" s="184"/>
      <c r="I27" s="130"/>
    </row>
    <row r="28" spans="2:9" x14ac:dyDescent="0.3">
      <c r="B28" s="41"/>
      <c r="C28" s="93"/>
      <c r="D28" s="93"/>
      <c r="E28" s="93"/>
      <c r="F28" s="93"/>
      <c r="G28" s="286"/>
      <c r="H28" s="184"/>
      <c r="I28" s="130"/>
    </row>
    <row r="29" spans="2:9" x14ac:dyDescent="0.3">
      <c r="B29" s="41"/>
      <c r="C29" s="93"/>
      <c r="D29" s="93"/>
      <c r="E29" s="93"/>
      <c r="F29" s="93"/>
      <c r="G29" s="286"/>
      <c r="H29" s="185"/>
      <c r="I29" s="130"/>
    </row>
    <row r="30" spans="2:9" x14ac:dyDescent="0.3">
      <c r="B30" s="41"/>
      <c r="C30" s="93"/>
      <c r="D30" s="93"/>
      <c r="E30" s="93"/>
      <c r="F30" s="93"/>
      <c r="G30" s="286"/>
      <c r="H30" s="185"/>
      <c r="I30" s="130"/>
    </row>
    <row r="31" spans="2:9" x14ac:dyDescent="0.3">
      <c r="B31" s="41"/>
      <c r="C31" s="93"/>
      <c r="D31" s="93"/>
      <c r="E31" s="93"/>
      <c r="F31" s="93"/>
      <c r="G31" s="286"/>
      <c r="H31" s="185"/>
      <c r="I31" s="130"/>
    </row>
    <row r="32" spans="2:9" x14ac:dyDescent="0.3">
      <c r="B32" s="41"/>
      <c r="C32" s="93"/>
      <c r="D32" s="93"/>
      <c r="E32" s="93"/>
      <c r="F32" s="93"/>
      <c r="G32" s="286"/>
      <c r="H32" s="185"/>
      <c r="I32" s="130"/>
    </row>
    <row r="33" spans="2:9" x14ac:dyDescent="0.3">
      <c r="B33" s="41"/>
      <c r="C33" s="93"/>
      <c r="D33" s="93"/>
      <c r="E33" s="93"/>
      <c r="F33" s="93"/>
      <c r="G33" s="286"/>
      <c r="H33" s="185"/>
      <c r="I33" s="130"/>
    </row>
    <row r="34" spans="2:9" x14ac:dyDescent="0.3">
      <c r="B34" s="41"/>
      <c r="C34" s="93"/>
      <c r="D34" s="93"/>
      <c r="E34" s="93"/>
      <c r="F34" s="93"/>
      <c r="G34" s="286"/>
      <c r="H34" s="185"/>
      <c r="I34" s="130"/>
    </row>
    <row r="35" spans="2:9" x14ac:dyDescent="0.3">
      <c r="B35" s="41"/>
      <c r="C35" s="93"/>
      <c r="D35" s="93"/>
      <c r="E35" s="93"/>
      <c r="F35" s="93"/>
      <c r="G35" s="286"/>
      <c r="H35" s="185"/>
      <c r="I35" s="130"/>
    </row>
    <row r="36" spans="2:9" x14ac:dyDescent="0.3">
      <c r="B36" s="41"/>
      <c r="C36" s="93"/>
      <c r="D36" s="93"/>
      <c r="E36" s="93"/>
      <c r="F36" s="93"/>
      <c r="G36" s="286"/>
      <c r="H36" s="185"/>
      <c r="I36" s="130"/>
    </row>
    <row r="37" spans="2:9" x14ac:dyDescent="0.3">
      <c r="B37" s="41"/>
      <c r="C37" s="93"/>
      <c r="D37" s="93"/>
      <c r="E37" s="93"/>
      <c r="F37" s="93"/>
      <c r="G37" s="286"/>
      <c r="H37" s="185"/>
      <c r="I37" s="130"/>
    </row>
    <row r="38" spans="2:9" x14ac:dyDescent="0.3">
      <c r="B38" s="41"/>
      <c r="C38" s="93"/>
      <c r="D38" s="93"/>
      <c r="E38" s="93"/>
      <c r="F38" s="93"/>
      <c r="G38" s="286"/>
      <c r="H38" s="185"/>
      <c r="I38" s="130"/>
    </row>
    <row r="39" spans="2:9" x14ac:dyDescent="0.3">
      <c r="B39" s="41"/>
      <c r="C39" s="93"/>
      <c r="D39" s="93"/>
      <c r="E39" s="93"/>
      <c r="F39" s="93"/>
      <c r="G39" s="286"/>
      <c r="H39" s="185"/>
      <c r="I39" s="130"/>
    </row>
    <row r="40" spans="2:9" x14ac:dyDescent="0.3">
      <c r="B40" s="41"/>
      <c r="C40" s="93"/>
      <c r="D40" s="93"/>
      <c r="E40" s="93"/>
      <c r="F40" s="93"/>
      <c r="G40" s="286"/>
      <c r="H40" s="185"/>
      <c r="I40" s="130"/>
    </row>
    <row r="41" spans="2:9" x14ac:dyDescent="0.3">
      <c r="B41" s="41"/>
      <c r="C41" s="93"/>
      <c r="D41" s="93"/>
      <c r="E41" s="93"/>
      <c r="F41" s="93"/>
      <c r="G41" s="286"/>
      <c r="H41" s="185"/>
      <c r="I41" s="130"/>
    </row>
    <row r="42" spans="2:9" x14ac:dyDescent="0.3">
      <c r="B42" s="41"/>
      <c r="C42" s="93"/>
      <c r="D42" s="93"/>
      <c r="E42" s="93"/>
      <c r="F42" s="93"/>
      <c r="G42" s="286"/>
      <c r="H42" s="185"/>
      <c r="I42" s="130"/>
    </row>
    <row r="43" spans="2:9" x14ac:dyDescent="0.3">
      <c r="B43" s="41"/>
      <c r="C43" s="93"/>
      <c r="D43" s="93"/>
      <c r="E43" s="93"/>
      <c r="F43" s="93"/>
      <c r="G43" s="286"/>
      <c r="H43" s="185"/>
      <c r="I43" s="130"/>
    </row>
    <row r="44" spans="2:9" x14ac:dyDescent="0.3">
      <c r="B44" s="41"/>
      <c r="C44" s="93"/>
      <c r="D44" s="93"/>
      <c r="E44" s="93"/>
      <c r="F44" s="93"/>
      <c r="G44" s="286"/>
      <c r="H44" s="185"/>
      <c r="I44" s="130"/>
    </row>
    <row r="45" spans="2:9" x14ac:dyDescent="0.3">
      <c r="B45" s="41"/>
      <c r="C45" s="93"/>
      <c r="D45" s="93"/>
      <c r="E45" s="93"/>
      <c r="F45" s="93"/>
      <c r="G45" s="286"/>
      <c r="H45" s="185"/>
      <c r="I45" s="130"/>
    </row>
    <row r="46" spans="2:9" x14ac:dyDescent="0.3">
      <c r="B46" s="41"/>
      <c r="C46" s="93"/>
      <c r="D46" s="93"/>
      <c r="E46" s="93"/>
      <c r="F46" s="93"/>
      <c r="G46" s="286"/>
      <c r="H46" s="185"/>
      <c r="I46" s="130"/>
    </row>
    <row r="47" spans="2:9" x14ac:dyDescent="0.3">
      <c r="B47" s="41"/>
      <c r="C47" s="93"/>
      <c r="D47" s="93"/>
      <c r="E47" s="93"/>
      <c r="F47" s="93"/>
      <c r="G47" s="286"/>
      <c r="H47" s="185"/>
      <c r="I47" s="130"/>
    </row>
    <row r="48" spans="2:9" ht="12.75" thickBot="1" x14ac:dyDescent="0.35">
      <c r="B48" s="281"/>
      <c r="C48" s="110"/>
      <c r="D48" s="110"/>
      <c r="E48" s="110"/>
      <c r="F48" s="110"/>
      <c r="G48" s="287"/>
      <c r="H48" s="186"/>
      <c r="I48" s="131"/>
    </row>
  </sheetData>
  <mergeCells count="1">
    <mergeCell ref="B3:I3"/>
  </mergeCells>
  <phoneticPr fontId="2" type="noConversion"/>
  <pageMargins left="0.7" right="0.7" top="0.75" bottom="0.75" header="0.3" footer="0.3"/>
  <pageSetup paperSize="9"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1:L185"/>
  <sheetViews>
    <sheetView showGridLines="0" view="pageBreakPreview" zoomScaleNormal="100" zoomScaleSheetLayoutView="100" workbookViewId="0">
      <pane xSplit="1" ySplit="7" topLeftCell="B150" activePane="bottomRight" state="frozen"/>
      <selection activeCell="M31" sqref="M31"/>
      <selection pane="topRight" activeCell="M31" sqref="M31"/>
      <selection pane="bottomLeft" activeCell="M31" sqref="M31"/>
      <selection pane="bottomRight" activeCell="F163" sqref="F163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5.625" style="14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68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88</v>
      </c>
      <c r="H6" s="74">
        <f>H12+H85+H146</f>
        <v>3</v>
      </c>
      <c r="I6" s="74">
        <f>I12+I85+I146</f>
        <v>3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3</v>
      </c>
      <c r="I7" s="77">
        <f>J12+J85+J146</f>
        <v>0</v>
      </c>
      <c r="J7" s="78">
        <f>I7/H7</f>
        <v>0</v>
      </c>
    </row>
    <row r="9" spans="2:10" ht="17.25" thickBot="1" x14ac:dyDescent="0.35">
      <c r="B9" s="18" t="s">
        <v>489</v>
      </c>
    </row>
    <row r="10" spans="2:10" x14ac:dyDescent="0.3">
      <c r="H10" s="398" t="s">
        <v>71</v>
      </c>
      <c r="I10" s="400" t="s">
        <v>74</v>
      </c>
      <c r="J10" s="401"/>
    </row>
    <row r="11" spans="2:10" x14ac:dyDescent="0.3">
      <c r="E11" s="15"/>
      <c r="H11" s="399"/>
      <c r="I11" s="79" t="s">
        <v>88</v>
      </c>
      <c r="J11" s="80" t="s">
        <v>2</v>
      </c>
    </row>
    <row r="12" spans="2:10" ht="12.75" thickBot="1" x14ac:dyDescent="0.35">
      <c r="E12" s="15"/>
      <c r="H12" s="85">
        <f>COUNTIF(H15:H80, "O")</f>
        <v>1</v>
      </c>
      <c r="I12" s="77">
        <f>COUNTIF(I15:I80, "O")</f>
        <v>1</v>
      </c>
      <c r="J12" s="82">
        <f>COUNTIF(J15:J80, "O")</f>
        <v>0</v>
      </c>
    </row>
    <row r="14" spans="2:10" x14ac:dyDescent="0.3">
      <c r="B14" s="19" t="s">
        <v>12</v>
      </c>
      <c r="C14" s="20"/>
      <c r="D14" s="21" t="s">
        <v>13</v>
      </c>
      <c r="E14" s="16"/>
      <c r="F14" s="402" t="s">
        <v>39</v>
      </c>
      <c r="G14" s="403"/>
      <c r="H14" s="30" t="s">
        <v>71</v>
      </c>
      <c r="I14" s="29" t="s">
        <v>348</v>
      </c>
      <c r="J14" s="29" t="s">
        <v>2</v>
      </c>
    </row>
    <row r="15" spans="2:10" x14ac:dyDescent="0.3">
      <c r="B15" s="391" t="s">
        <v>114</v>
      </c>
      <c r="C15" s="392"/>
      <c r="D15" s="393"/>
      <c r="F15" s="14" t="s">
        <v>14</v>
      </c>
      <c r="H15" s="40"/>
      <c r="I15" s="40"/>
      <c r="J15" s="40"/>
    </row>
    <row r="16" spans="2:10" x14ac:dyDescent="0.3">
      <c r="B16" s="25"/>
      <c r="D16" s="26"/>
      <c r="F16" s="14" t="s">
        <v>75</v>
      </c>
      <c r="H16" s="40"/>
      <c r="I16" s="40"/>
      <c r="J16" s="40"/>
    </row>
    <row r="17" spans="2:10" x14ac:dyDescent="0.3">
      <c r="B17" s="25"/>
      <c r="D17" s="26"/>
      <c r="F17" s="14" t="s">
        <v>15</v>
      </c>
      <c r="H17" s="40"/>
      <c r="I17" s="40"/>
      <c r="J17" s="40"/>
    </row>
    <row r="18" spans="2:10" x14ac:dyDescent="0.3">
      <c r="B18" s="25"/>
      <c r="D18" s="26"/>
      <c r="F18" s="14" t="s">
        <v>16</v>
      </c>
      <c r="H18" s="40"/>
      <c r="I18" s="40"/>
      <c r="J18" s="40"/>
    </row>
    <row r="19" spans="2:10" x14ac:dyDescent="0.3">
      <c r="B19" s="25"/>
      <c r="D19" s="26"/>
      <c r="F19" s="14" t="s">
        <v>425</v>
      </c>
      <c r="H19" s="40"/>
      <c r="I19" s="40"/>
      <c r="J19" s="40"/>
    </row>
    <row r="20" spans="2:10" x14ac:dyDescent="0.3">
      <c r="B20" s="25"/>
      <c r="D20" s="26"/>
      <c r="F20" s="14" t="s">
        <v>17</v>
      </c>
      <c r="H20" s="40"/>
      <c r="I20" s="40"/>
      <c r="J20" s="40"/>
    </row>
    <row r="21" spans="2:10" x14ac:dyDescent="0.3">
      <c r="D21" s="26"/>
      <c r="F21" s="14" t="s">
        <v>101</v>
      </c>
      <c r="H21" s="40"/>
      <c r="I21" s="40"/>
      <c r="J21" s="40"/>
    </row>
    <row r="22" spans="2:10" x14ac:dyDescent="0.3">
      <c r="D22" s="26"/>
      <c r="F22" s="14"/>
      <c r="H22" s="40"/>
      <c r="I22" s="40"/>
      <c r="J22" s="40"/>
    </row>
    <row r="23" spans="2:10" x14ac:dyDescent="0.3">
      <c r="B23" s="394" t="s">
        <v>103</v>
      </c>
      <c r="C23" s="395"/>
      <c r="D23" s="396"/>
      <c r="F23" s="14"/>
      <c r="G23" s="47"/>
      <c r="H23" s="69" t="s">
        <v>89</v>
      </c>
      <c r="I23" s="69" t="s">
        <v>2972</v>
      </c>
      <c r="J23" s="69"/>
    </row>
    <row r="24" spans="2:10" x14ac:dyDescent="0.3">
      <c r="B24" s="25"/>
      <c r="D24" s="26"/>
      <c r="F24" s="14"/>
      <c r="G24" s="47"/>
      <c r="H24" s="39"/>
      <c r="I24" s="39"/>
      <c r="J24" s="40"/>
    </row>
    <row r="25" spans="2:10" x14ac:dyDescent="0.3">
      <c r="B25" s="25" t="s">
        <v>18</v>
      </c>
      <c r="D25" s="26"/>
      <c r="F25" s="14"/>
      <c r="G25" s="47"/>
      <c r="H25" s="40"/>
      <c r="I25" s="40"/>
      <c r="J25" s="40"/>
    </row>
    <row r="26" spans="2:10" x14ac:dyDescent="0.3">
      <c r="B26" s="25"/>
      <c r="D26" s="26"/>
      <c r="F26" s="14" t="s">
        <v>107</v>
      </c>
      <c r="G26" s="47"/>
      <c r="H26" s="40"/>
      <c r="I26" s="40"/>
      <c r="J26" s="40"/>
    </row>
    <row r="27" spans="2:10" x14ac:dyDescent="0.3">
      <c r="B27" s="25"/>
      <c r="D27" s="26" t="s">
        <v>19</v>
      </c>
      <c r="F27" s="14"/>
      <c r="G27" s="47"/>
      <c r="H27" s="40"/>
      <c r="I27" s="40"/>
      <c r="J27" s="40"/>
    </row>
    <row r="28" spans="2:10" x14ac:dyDescent="0.3">
      <c r="B28" s="25"/>
      <c r="D28" s="26"/>
      <c r="F28" s="14"/>
      <c r="G28" s="47"/>
      <c r="H28" s="40"/>
      <c r="I28" s="40"/>
      <c r="J28" s="40"/>
    </row>
    <row r="29" spans="2:10" x14ac:dyDescent="0.3">
      <c r="B29" s="25"/>
      <c r="D29" s="26"/>
      <c r="F29" s="14"/>
      <c r="G29" s="47"/>
      <c r="H29" s="40"/>
      <c r="I29" s="40"/>
      <c r="J29" s="40"/>
    </row>
    <row r="30" spans="2:10" x14ac:dyDescent="0.3">
      <c r="B30" s="25"/>
      <c r="D30" s="26" t="s">
        <v>18</v>
      </c>
      <c r="F30" s="14" t="s">
        <v>108</v>
      </c>
      <c r="G30" s="47"/>
      <c r="H30" s="40"/>
      <c r="I30" s="40"/>
      <c r="J30" s="40"/>
    </row>
    <row r="31" spans="2:10" x14ac:dyDescent="0.3">
      <c r="B31" s="25"/>
      <c r="D31" s="26"/>
      <c r="F31" s="14"/>
      <c r="G31" s="47"/>
      <c r="H31" s="40"/>
      <c r="I31" s="40"/>
      <c r="J31" s="40"/>
    </row>
    <row r="32" spans="2:10" x14ac:dyDescent="0.3">
      <c r="B32" s="25" t="s">
        <v>19</v>
      </c>
      <c r="D32" s="26"/>
      <c r="F32" s="14"/>
      <c r="G32" s="47"/>
      <c r="H32" s="40"/>
      <c r="I32" s="40"/>
      <c r="J32" s="40"/>
    </row>
    <row r="33" spans="2:10" x14ac:dyDescent="0.3">
      <c r="B33" s="25"/>
      <c r="D33" s="26"/>
      <c r="F33" s="14"/>
      <c r="G33" s="47"/>
      <c r="H33" s="40"/>
      <c r="I33" s="40"/>
      <c r="J33" s="40"/>
    </row>
    <row r="34" spans="2:10" x14ac:dyDescent="0.3">
      <c r="B34" s="25"/>
      <c r="D34" s="26"/>
      <c r="F34" s="14"/>
      <c r="G34" s="47"/>
      <c r="H34" s="40"/>
      <c r="I34" s="40"/>
      <c r="J34" s="40"/>
    </row>
    <row r="35" spans="2:10" ht="12" customHeight="1" x14ac:dyDescent="0.3">
      <c r="B35" s="394" t="s">
        <v>106</v>
      </c>
      <c r="C35" s="395"/>
      <c r="D35" s="396"/>
      <c r="F35" s="14" t="s">
        <v>90</v>
      </c>
      <c r="G35" s="47"/>
      <c r="H35" s="40"/>
      <c r="I35" s="40"/>
      <c r="J35" s="40"/>
    </row>
    <row r="36" spans="2:10" x14ac:dyDescent="0.3">
      <c r="B36" s="25"/>
      <c r="D36" s="26"/>
      <c r="F36" s="14" t="s">
        <v>91</v>
      </c>
      <c r="G36" s="47"/>
      <c r="H36" s="40"/>
      <c r="I36" s="40"/>
      <c r="J36" s="40"/>
    </row>
    <row r="37" spans="2:10" x14ac:dyDescent="0.3">
      <c r="B37" s="25"/>
      <c r="D37" s="26"/>
      <c r="F37" s="14" t="s">
        <v>92</v>
      </c>
      <c r="G37" s="47"/>
      <c r="H37" s="40"/>
      <c r="I37" s="40"/>
      <c r="J37" s="40"/>
    </row>
    <row r="38" spans="2:10" x14ac:dyDescent="0.3">
      <c r="B38" s="25"/>
      <c r="D38" s="26"/>
      <c r="F38" s="14"/>
      <c r="G38" s="47"/>
      <c r="H38" s="40"/>
      <c r="I38" s="40"/>
      <c r="J38" s="40"/>
    </row>
    <row r="39" spans="2:10" x14ac:dyDescent="0.3">
      <c r="B39" s="25" t="s">
        <v>20</v>
      </c>
      <c r="D39" s="26"/>
      <c r="F39" s="14"/>
      <c r="G39" s="47"/>
      <c r="H39" s="40"/>
      <c r="I39" s="40"/>
      <c r="J39" s="40"/>
    </row>
    <row r="40" spans="2:10" x14ac:dyDescent="0.3">
      <c r="B40" s="25"/>
      <c r="D40" s="26"/>
      <c r="F40" s="14"/>
      <c r="G40" s="47"/>
      <c r="H40" s="40"/>
      <c r="I40" s="40"/>
      <c r="J40" s="40"/>
    </row>
    <row r="41" spans="2:10" x14ac:dyDescent="0.3">
      <c r="B41" s="25"/>
      <c r="D41" s="26" t="s">
        <v>22</v>
      </c>
      <c r="F41" s="14" t="s">
        <v>109</v>
      </c>
      <c r="G41" s="47"/>
      <c r="H41" s="40"/>
      <c r="I41" s="40"/>
      <c r="J41" s="40"/>
    </row>
    <row r="42" spans="2:10" x14ac:dyDescent="0.3">
      <c r="B42" s="25"/>
      <c r="D42" s="26"/>
      <c r="F42" s="14"/>
      <c r="G42" s="47"/>
      <c r="H42" s="40"/>
      <c r="I42" s="40"/>
      <c r="J42" s="40"/>
    </row>
    <row r="43" spans="2:10" x14ac:dyDescent="0.3">
      <c r="B43" s="25"/>
      <c r="D43" s="26"/>
      <c r="F43" s="14"/>
      <c r="G43" s="47"/>
      <c r="H43" s="40"/>
      <c r="I43" s="40"/>
      <c r="J43" s="40"/>
    </row>
    <row r="44" spans="2:10" x14ac:dyDescent="0.3">
      <c r="B44" s="25" t="s">
        <v>23</v>
      </c>
      <c r="D44" s="26"/>
      <c r="F44" s="14"/>
      <c r="G44" s="47"/>
      <c r="H44" s="40"/>
      <c r="I44" s="40"/>
      <c r="J44" s="40"/>
    </row>
    <row r="45" spans="2:10" x14ac:dyDescent="0.3">
      <c r="B45" s="25"/>
      <c r="D45" s="26"/>
      <c r="F45" s="14"/>
      <c r="G45" s="47"/>
      <c r="H45" s="40"/>
      <c r="I45" s="40"/>
      <c r="J45" s="40"/>
    </row>
    <row r="46" spans="2:10" x14ac:dyDescent="0.3">
      <c r="B46" s="25"/>
      <c r="D46" s="26" t="s">
        <v>24</v>
      </c>
      <c r="F46" s="14" t="s">
        <v>21</v>
      </c>
      <c r="G46" s="47"/>
      <c r="H46" s="40"/>
      <c r="I46" s="40"/>
      <c r="J46" s="40"/>
    </row>
    <row r="47" spans="2:10" x14ac:dyDescent="0.3">
      <c r="B47" s="25"/>
      <c r="D47" s="26"/>
      <c r="F47" s="14"/>
      <c r="G47" s="47"/>
      <c r="H47" s="40"/>
      <c r="I47" s="40"/>
      <c r="J47" s="40"/>
    </row>
    <row r="48" spans="2:10" x14ac:dyDescent="0.3">
      <c r="B48" s="25"/>
      <c r="D48" s="26"/>
      <c r="F48" s="14"/>
      <c r="G48" s="47"/>
      <c r="H48" s="40"/>
      <c r="I48" s="40"/>
      <c r="J48" s="40"/>
    </row>
    <row r="49" spans="2:12" x14ac:dyDescent="0.3">
      <c r="B49" s="394" t="s">
        <v>105</v>
      </c>
      <c r="C49" s="395"/>
      <c r="D49" s="396"/>
      <c r="F49" s="14" t="s">
        <v>97</v>
      </c>
      <c r="G49" s="47"/>
      <c r="H49" s="40"/>
      <c r="I49" s="40"/>
      <c r="J49" s="40"/>
    </row>
    <row r="50" spans="2:12" x14ac:dyDescent="0.3">
      <c r="B50" s="25"/>
      <c r="D50" s="26"/>
      <c r="F50" s="14"/>
      <c r="G50" s="47"/>
      <c r="H50" s="40"/>
      <c r="I50" s="40"/>
      <c r="J50" s="40"/>
    </row>
    <row r="51" spans="2:12" x14ac:dyDescent="0.3">
      <c r="B51" s="25"/>
      <c r="D51" s="26" t="s">
        <v>25</v>
      </c>
      <c r="F51" s="14" t="s">
        <v>21</v>
      </c>
      <c r="G51" s="47"/>
      <c r="H51" s="40"/>
      <c r="I51" s="40"/>
      <c r="J51" s="40"/>
    </row>
    <row r="52" spans="2:12" x14ac:dyDescent="0.3">
      <c r="B52" s="25"/>
      <c r="D52" s="26"/>
      <c r="F52" s="14"/>
      <c r="G52" s="47"/>
      <c r="H52" s="40"/>
      <c r="I52" s="40"/>
      <c r="J52" s="40"/>
    </row>
    <row r="53" spans="2:12" x14ac:dyDescent="0.3">
      <c r="B53" s="25" t="s">
        <v>26</v>
      </c>
      <c r="D53" s="26"/>
      <c r="F53" s="14"/>
      <c r="G53" s="47"/>
      <c r="H53" s="40"/>
      <c r="I53" s="40"/>
      <c r="J53" s="40"/>
    </row>
    <row r="54" spans="2:12" x14ac:dyDescent="0.3">
      <c r="B54" s="25"/>
      <c r="D54" s="26"/>
      <c r="F54" s="14"/>
      <c r="G54" s="47"/>
      <c r="H54" s="40"/>
      <c r="I54" s="40"/>
      <c r="J54" s="40"/>
    </row>
    <row r="55" spans="2:12" x14ac:dyDescent="0.3">
      <c r="B55" s="25"/>
      <c r="D55" s="26"/>
      <c r="F55" s="14"/>
      <c r="G55" s="47"/>
      <c r="H55" s="40"/>
      <c r="I55" s="40"/>
      <c r="J55" s="40"/>
    </row>
    <row r="56" spans="2:12" ht="12" customHeight="1" x14ac:dyDescent="0.3">
      <c r="B56" s="387" t="s">
        <v>151</v>
      </c>
      <c r="C56" s="388"/>
      <c r="D56" s="389"/>
      <c r="F56" s="14" t="s">
        <v>93</v>
      </c>
      <c r="G56" s="47"/>
      <c r="H56" s="40"/>
      <c r="I56" s="40"/>
      <c r="J56" s="40"/>
    </row>
    <row r="57" spans="2:12" x14ac:dyDescent="0.3">
      <c r="B57" s="25"/>
      <c r="D57" s="26"/>
      <c r="F57" s="14" t="s">
        <v>94</v>
      </c>
      <c r="G57" s="47"/>
      <c r="H57" s="40"/>
      <c r="I57" s="40"/>
      <c r="J57" s="40"/>
    </row>
    <row r="58" spans="2:12" x14ac:dyDescent="0.3">
      <c r="B58" s="25"/>
      <c r="D58" s="26"/>
      <c r="F58" s="14" t="s">
        <v>95</v>
      </c>
      <c r="G58" s="47"/>
      <c r="H58" s="40"/>
      <c r="I58" s="40"/>
      <c r="J58" s="40"/>
    </row>
    <row r="59" spans="2:12" x14ac:dyDescent="0.3">
      <c r="B59" s="25"/>
      <c r="D59" s="26"/>
      <c r="F59" s="14" t="s">
        <v>96</v>
      </c>
      <c r="G59" s="47"/>
      <c r="H59" s="40"/>
      <c r="I59" s="40"/>
      <c r="J59" s="40"/>
    </row>
    <row r="60" spans="2:12" x14ac:dyDescent="0.3">
      <c r="B60" s="25"/>
      <c r="D60" s="26"/>
      <c r="F60" s="14"/>
      <c r="G60" s="47"/>
      <c r="H60" s="40"/>
      <c r="I60" s="40"/>
      <c r="J60" s="40"/>
    </row>
    <row r="61" spans="2:12" x14ac:dyDescent="0.3">
      <c r="B61" s="25" t="s">
        <v>20</v>
      </c>
      <c r="D61" s="26"/>
      <c r="F61" s="14"/>
      <c r="G61" s="47"/>
      <c r="H61" s="40"/>
      <c r="I61" s="40"/>
      <c r="J61" s="40"/>
      <c r="L61" s="34"/>
    </row>
    <row r="62" spans="2:12" x14ac:dyDescent="0.3">
      <c r="B62" s="25"/>
      <c r="D62" s="26"/>
      <c r="F62" s="14"/>
      <c r="G62" s="47"/>
      <c r="H62" s="40"/>
      <c r="I62" s="40"/>
      <c r="J62" s="40"/>
    </row>
    <row r="63" spans="2:12" x14ac:dyDescent="0.3">
      <c r="B63" s="25"/>
      <c r="D63" s="26" t="s">
        <v>22</v>
      </c>
      <c r="F63" s="33" t="s">
        <v>99</v>
      </c>
      <c r="G63" s="47"/>
      <c r="H63" s="40"/>
      <c r="I63" s="40"/>
      <c r="J63" s="40"/>
    </row>
    <row r="64" spans="2:12" x14ac:dyDescent="0.3">
      <c r="B64" s="25"/>
      <c r="D64" s="26"/>
      <c r="F64" s="14"/>
      <c r="G64" s="47"/>
      <c r="H64" s="40"/>
      <c r="I64" s="40"/>
      <c r="J64" s="40"/>
    </row>
    <row r="65" spans="2:10" ht="12" customHeight="1" x14ac:dyDescent="0.3">
      <c r="B65" s="25"/>
      <c r="D65" s="26"/>
      <c r="F65" s="14" t="s">
        <v>98</v>
      </c>
      <c r="G65" s="47"/>
      <c r="H65" s="40"/>
      <c r="I65" s="40"/>
      <c r="J65" s="40"/>
    </row>
    <row r="66" spans="2:10" x14ac:dyDescent="0.3">
      <c r="B66" s="25"/>
      <c r="D66" s="26"/>
      <c r="F66" s="14"/>
      <c r="G66" s="47"/>
      <c r="H66" s="40"/>
      <c r="I66" s="40"/>
      <c r="J66" s="40"/>
    </row>
    <row r="67" spans="2:10" x14ac:dyDescent="0.3">
      <c r="B67" s="25"/>
      <c r="D67" s="26" t="s">
        <v>40</v>
      </c>
      <c r="F67" s="14" t="s">
        <v>21</v>
      </c>
      <c r="G67" s="47"/>
      <c r="H67" s="40"/>
      <c r="I67" s="40"/>
      <c r="J67" s="40"/>
    </row>
    <row r="68" spans="2:10" x14ac:dyDescent="0.3">
      <c r="B68" s="25"/>
      <c r="D68" s="26"/>
      <c r="F68" s="14" t="s">
        <v>100</v>
      </c>
      <c r="G68" s="47"/>
      <c r="H68" s="40"/>
      <c r="I68" s="40"/>
      <c r="J68" s="40"/>
    </row>
    <row r="69" spans="2:10" x14ac:dyDescent="0.3">
      <c r="B69" s="25"/>
      <c r="D69" s="26"/>
      <c r="F69" s="14"/>
      <c r="G69" s="47"/>
      <c r="H69" s="40"/>
      <c r="I69" s="40"/>
      <c r="J69" s="40"/>
    </row>
    <row r="70" spans="2:10" x14ac:dyDescent="0.3">
      <c r="B70" s="25"/>
      <c r="D70" s="26"/>
      <c r="F70" s="14" t="s">
        <v>102</v>
      </c>
      <c r="G70" s="47"/>
      <c r="H70" s="40"/>
      <c r="I70" s="40"/>
      <c r="J70" s="40"/>
    </row>
    <row r="71" spans="2:10" x14ac:dyDescent="0.3">
      <c r="B71" s="25"/>
      <c r="D71" s="26"/>
      <c r="F71" s="14"/>
      <c r="G71" s="47"/>
      <c r="H71" s="40"/>
      <c r="I71" s="40"/>
      <c r="J71" s="40"/>
    </row>
    <row r="72" spans="2:10" x14ac:dyDescent="0.3">
      <c r="B72" s="25" t="s">
        <v>20</v>
      </c>
      <c r="D72" s="26"/>
      <c r="F72" s="14"/>
      <c r="G72" s="47"/>
      <c r="H72" s="40"/>
      <c r="I72" s="40"/>
      <c r="J72" s="40"/>
    </row>
    <row r="73" spans="2:10" x14ac:dyDescent="0.3">
      <c r="B73" s="25"/>
      <c r="D73" s="26"/>
      <c r="F73" s="14"/>
      <c r="G73" s="47"/>
      <c r="H73" s="40"/>
      <c r="I73" s="40"/>
      <c r="J73" s="40"/>
    </row>
    <row r="74" spans="2:10" x14ac:dyDescent="0.3">
      <c r="B74" s="25"/>
      <c r="D74" s="26" t="s">
        <v>22</v>
      </c>
      <c r="F74" s="14" t="s">
        <v>21</v>
      </c>
      <c r="G74" s="47"/>
      <c r="H74" s="40"/>
      <c r="I74" s="40"/>
      <c r="J74" s="40"/>
    </row>
    <row r="75" spans="2:10" x14ac:dyDescent="0.3">
      <c r="B75" s="25"/>
      <c r="D75" s="26"/>
      <c r="F75" s="14"/>
      <c r="G75" s="47"/>
      <c r="H75" s="40"/>
      <c r="I75" s="40"/>
      <c r="J75" s="40"/>
    </row>
    <row r="76" spans="2:10" x14ac:dyDescent="0.3">
      <c r="B76" s="25"/>
      <c r="D76" s="26"/>
      <c r="F76" s="14"/>
      <c r="G76" s="47"/>
      <c r="H76" s="40"/>
      <c r="I76" s="40"/>
      <c r="J76" s="40"/>
    </row>
    <row r="77" spans="2:10" x14ac:dyDescent="0.3">
      <c r="B77" s="25" t="s">
        <v>23</v>
      </c>
      <c r="D77" s="26"/>
      <c r="F77" s="14"/>
      <c r="G77" s="47"/>
      <c r="H77" s="40"/>
      <c r="I77" s="40"/>
      <c r="J77" s="40"/>
    </row>
    <row r="78" spans="2:10" x14ac:dyDescent="0.3">
      <c r="B78" s="25"/>
      <c r="D78" s="26"/>
      <c r="F78" s="14"/>
      <c r="G78" s="47"/>
      <c r="H78" s="40"/>
      <c r="I78" s="40"/>
      <c r="J78" s="40"/>
    </row>
    <row r="79" spans="2:10" x14ac:dyDescent="0.3">
      <c r="B79" s="25"/>
      <c r="D79" s="26" t="s">
        <v>24</v>
      </c>
      <c r="F79" s="14" t="s">
        <v>21</v>
      </c>
      <c r="G79" s="47"/>
      <c r="H79" s="40"/>
      <c r="I79" s="40"/>
      <c r="J79" s="40"/>
    </row>
    <row r="80" spans="2:10" x14ac:dyDescent="0.3">
      <c r="B80" s="25"/>
      <c r="D80" s="26"/>
      <c r="F80" s="14"/>
      <c r="G80" s="47"/>
      <c r="H80" s="40"/>
      <c r="I80" s="40"/>
      <c r="J80" s="40"/>
    </row>
    <row r="82" spans="2:10" ht="17.25" thickBot="1" x14ac:dyDescent="0.35">
      <c r="B82" s="18" t="s">
        <v>490</v>
      </c>
    </row>
    <row r="83" spans="2:10" x14ac:dyDescent="0.3">
      <c r="H83" s="398" t="s">
        <v>71</v>
      </c>
      <c r="I83" s="400" t="s">
        <v>74</v>
      </c>
      <c r="J83" s="401"/>
    </row>
    <row r="84" spans="2:10" x14ac:dyDescent="0.3">
      <c r="E84" s="15"/>
      <c r="H84" s="399"/>
      <c r="I84" s="79" t="s">
        <v>88</v>
      </c>
      <c r="J84" s="80" t="s">
        <v>1</v>
      </c>
    </row>
    <row r="85" spans="2:10" ht="12.75" thickBot="1" x14ac:dyDescent="0.35">
      <c r="E85" s="15"/>
      <c r="H85" s="81">
        <f>COUNTIF(H88:H141, "O")</f>
        <v>1</v>
      </c>
      <c r="I85" s="77">
        <f>COUNTIF(I88:I141, "O")</f>
        <v>1</v>
      </c>
      <c r="J85" s="82">
        <f>COUNTIF(J88:J141, "O")</f>
        <v>0</v>
      </c>
    </row>
    <row r="87" spans="2:10" x14ac:dyDescent="0.3">
      <c r="B87" s="19" t="s">
        <v>12</v>
      </c>
      <c r="C87" s="20"/>
      <c r="D87" s="21" t="s">
        <v>13</v>
      </c>
      <c r="E87" s="16"/>
      <c r="F87" s="27" t="s">
        <v>39</v>
      </c>
      <c r="G87" s="27"/>
      <c r="H87" s="30" t="s">
        <v>0</v>
      </c>
      <c r="I87" s="29" t="s">
        <v>348</v>
      </c>
      <c r="J87" s="29" t="s">
        <v>2</v>
      </c>
    </row>
    <row r="88" spans="2:10" x14ac:dyDescent="0.3">
      <c r="B88" s="391" t="s">
        <v>114</v>
      </c>
      <c r="C88" s="392"/>
      <c r="D88" s="393"/>
      <c r="F88" s="390" t="s">
        <v>110</v>
      </c>
      <c r="G88" s="390"/>
      <c r="H88" s="39"/>
      <c r="I88" s="39"/>
      <c r="J88" s="40"/>
    </row>
    <row r="89" spans="2:10" x14ac:dyDescent="0.3">
      <c r="B89" s="25"/>
      <c r="D89" s="26"/>
      <c r="F89" s="390" t="s">
        <v>28</v>
      </c>
      <c r="G89" s="390"/>
      <c r="H89" s="39"/>
      <c r="I89" s="39"/>
      <c r="J89" s="40"/>
    </row>
    <row r="90" spans="2:10" x14ac:dyDescent="0.3">
      <c r="B90" s="25"/>
      <c r="D90" s="26"/>
      <c r="F90" s="390" t="s">
        <v>27</v>
      </c>
      <c r="G90" s="390"/>
      <c r="H90" s="39"/>
      <c r="I90" s="39"/>
      <c r="J90" s="40"/>
    </row>
    <row r="91" spans="2:10" x14ac:dyDescent="0.3">
      <c r="B91" s="25"/>
      <c r="D91" s="26"/>
      <c r="F91" s="390" t="s">
        <v>29</v>
      </c>
      <c r="G91" s="390"/>
      <c r="H91" s="39"/>
      <c r="I91" s="39"/>
      <c r="J91" s="40"/>
    </row>
    <row r="92" spans="2:10" x14ac:dyDescent="0.3">
      <c r="B92" s="25"/>
      <c r="D92" s="26"/>
      <c r="F92" s="390" t="s">
        <v>111</v>
      </c>
      <c r="G92" s="390"/>
      <c r="H92" s="39"/>
      <c r="I92" s="39"/>
      <c r="J92" s="40"/>
    </row>
    <row r="93" spans="2:10" x14ac:dyDescent="0.3">
      <c r="B93" s="25"/>
      <c r="D93" s="26"/>
      <c r="F93" s="390" t="s">
        <v>28</v>
      </c>
      <c r="G93" s="390"/>
      <c r="H93" s="39"/>
      <c r="I93" s="39"/>
      <c r="J93" s="40"/>
    </row>
    <row r="94" spans="2:10" x14ac:dyDescent="0.3">
      <c r="B94" s="25"/>
      <c r="D94" s="26"/>
      <c r="F94" s="390" t="s">
        <v>27</v>
      </c>
      <c r="G94" s="390"/>
      <c r="H94" s="39"/>
      <c r="I94" s="39"/>
      <c r="J94" s="40"/>
    </row>
    <row r="95" spans="2:10" x14ac:dyDescent="0.3">
      <c r="B95" s="25"/>
      <c r="D95" s="26"/>
      <c r="F95" s="390" t="s">
        <v>30</v>
      </c>
      <c r="G95" s="390"/>
      <c r="H95" s="39"/>
      <c r="I95" s="39"/>
      <c r="J95" s="40"/>
    </row>
    <row r="96" spans="2:10" x14ac:dyDescent="0.3">
      <c r="B96" s="25"/>
      <c r="D96" s="26"/>
      <c r="F96" s="390" t="s">
        <v>31</v>
      </c>
      <c r="G96" s="390"/>
      <c r="H96" s="39"/>
      <c r="I96" s="39"/>
      <c r="J96" s="40"/>
    </row>
    <row r="97" spans="2:10" ht="12" customHeight="1" x14ac:dyDescent="0.3">
      <c r="B97" s="25"/>
      <c r="D97" s="26"/>
      <c r="F97" s="390"/>
      <c r="G97" s="390"/>
      <c r="H97" s="39"/>
      <c r="I97" s="39"/>
      <c r="J97" s="40"/>
    </row>
    <row r="98" spans="2:10" x14ac:dyDescent="0.3">
      <c r="B98" s="387" t="s">
        <v>104</v>
      </c>
      <c r="C98" s="388"/>
      <c r="D98" s="389"/>
      <c r="F98" s="24" t="s">
        <v>112</v>
      </c>
      <c r="G98" s="24"/>
      <c r="H98" s="53" t="s">
        <v>84</v>
      </c>
      <c r="I98" s="53" t="s">
        <v>2972</v>
      </c>
      <c r="J98" s="53"/>
    </row>
    <row r="99" spans="2:10" x14ac:dyDescent="0.3">
      <c r="B99" s="25"/>
      <c r="D99" s="26"/>
      <c r="G99" s="24"/>
      <c r="H99" s="39"/>
      <c r="I99" s="39"/>
      <c r="J99" s="40"/>
    </row>
    <row r="100" spans="2:10" x14ac:dyDescent="0.3">
      <c r="B100" s="25" t="s">
        <v>40</v>
      </c>
      <c r="D100" s="26"/>
      <c r="F100" s="14"/>
      <c r="G100" s="47"/>
      <c r="H100" s="40"/>
      <c r="I100" s="40"/>
      <c r="J100" s="40"/>
    </row>
    <row r="101" spans="2:10" x14ac:dyDescent="0.3">
      <c r="B101" s="25"/>
      <c r="D101" s="26"/>
      <c r="F101" s="14"/>
      <c r="G101" s="47"/>
      <c r="H101" s="40"/>
      <c r="I101" s="40"/>
      <c r="J101" s="40"/>
    </row>
    <row r="102" spans="2:10" x14ac:dyDescent="0.3">
      <c r="B102" s="25"/>
      <c r="D102" s="26" t="s">
        <v>41</v>
      </c>
      <c r="F102" s="14" t="s">
        <v>21</v>
      </c>
      <c r="G102" s="47"/>
      <c r="H102" s="40"/>
      <c r="I102" s="40"/>
      <c r="J102" s="40"/>
    </row>
    <row r="103" spans="2:10" x14ac:dyDescent="0.3">
      <c r="B103" s="25"/>
      <c r="D103" s="26"/>
      <c r="F103" s="14"/>
      <c r="G103" s="47"/>
      <c r="H103" s="40"/>
      <c r="I103" s="40"/>
      <c r="J103" s="40"/>
    </row>
    <row r="104" spans="2:10" x14ac:dyDescent="0.3">
      <c r="B104" s="25"/>
      <c r="D104" s="26"/>
      <c r="F104" s="14"/>
      <c r="G104" s="47"/>
      <c r="H104" s="40"/>
      <c r="I104" s="40"/>
      <c r="J104" s="40"/>
    </row>
    <row r="105" spans="2:10" x14ac:dyDescent="0.3">
      <c r="B105" s="25"/>
      <c r="D105" s="26"/>
      <c r="F105" s="14" t="s">
        <v>113</v>
      </c>
      <c r="G105" s="47"/>
      <c r="H105" s="40"/>
      <c r="I105" s="40"/>
      <c r="J105" s="40"/>
    </row>
    <row r="106" spans="2:10" x14ac:dyDescent="0.3">
      <c r="B106" s="25"/>
      <c r="D106" s="26"/>
      <c r="F106" s="14"/>
      <c r="G106" s="47"/>
      <c r="H106" s="40"/>
      <c r="I106" s="40"/>
      <c r="J106" s="40"/>
    </row>
    <row r="107" spans="2:10" x14ac:dyDescent="0.3">
      <c r="B107" s="25"/>
      <c r="D107" s="26" t="s">
        <v>40</v>
      </c>
      <c r="F107" s="14" t="s">
        <v>21</v>
      </c>
      <c r="G107" s="47"/>
      <c r="H107" s="40"/>
      <c r="I107" s="40"/>
      <c r="J107" s="40"/>
    </row>
    <row r="108" spans="2:10" x14ac:dyDescent="0.3">
      <c r="B108" s="25"/>
      <c r="D108" s="26"/>
      <c r="F108" s="14"/>
      <c r="G108" s="47"/>
      <c r="H108" s="40"/>
      <c r="I108" s="40"/>
      <c r="J108" s="40"/>
    </row>
    <row r="109" spans="2:10" x14ac:dyDescent="0.3">
      <c r="B109" s="25" t="s">
        <v>41</v>
      </c>
      <c r="D109" s="26"/>
      <c r="F109" s="14"/>
      <c r="G109" s="47"/>
      <c r="H109" s="40"/>
      <c r="I109" s="40"/>
      <c r="J109" s="40"/>
    </row>
    <row r="110" spans="2:10" x14ac:dyDescent="0.3">
      <c r="B110" s="25"/>
      <c r="D110" s="26"/>
      <c r="F110" s="14"/>
      <c r="G110" s="47"/>
      <c r="H110" s="40"/>
      <c r="I110" s="40"/>
      <c r="J110" s="40"/>
    </row>
    <row r="111" spans="2:10" x14ac:dyDescent="0.3">
      <c r="B111" s="25"/>
      <c r="D111" s="26"/>
      <c r="F111" s="14"/>
      <c r="G111" s="47"/>
      <c r="H111" s="40"/>
      <c r="I111" s="40"/>
      <c r="J111" s="40"/>
    </row>
    <row r="112" spans="2:10" x14ac:dyDescent="0.3">
      <c r="B112" s="387" t="s">
        <v>115</v>
      </c>
      <c r="C112" s="388"/>
      <c r="D112" s="389"/>
      <c r="F112" s="14" t="s">
        <v>118</v>
      </c>
      <c r="G112" s="47"/>
      <c r="H112" s="40"/>
      <c r="I112" s="40"/>
      <c r="J112" s="40"/>
    </row>
    <row r="113" spans="2:10" x14ac:dyDescent="0.3">
      <c r="D113" s="26"/>
      <c r="F113" s="14" t="s">
        <v>116</v>
      </c>
      <c r="G113" s="47"/>
      <c r="H113" s="40"/>
      <c r="I113" s="40"/>
      <c r="J113" s="40"/>
    </row>
    <row r="114" spans="2:10" ht="12" customHeight="1" x14ac:dyDescent="0.3">
      <c r="B114" s="25"/>
      <c r="D114" s="26"/>
      <c r="F114" s="14" t="s">
        <v>117</v>
      </c>
      <c r="G114" s="47"/>
      <c r="H114" s="40"/>
      <c r="I114" s="40"/>
      <c r="J114" s="40"/>
    </row>
    <row r="115" spans="2:10" x14ac:dyDescent="0.3">
      <c r="B115" s="25"/>
      <c r="D115" s="26"/>
      <c r="F115" s="14" t="s">
        <v>124</v>
      </c>
      <c r="G115" s="47"/>
      <c r="H115" s="40"/>
      <c r="I115" s="40"/>
      <c r="J115" s="40"/>
    </row>
    <row r="116" spans="2:10" x14ac:dyDescent="0.3">
      <c r="B116" s="25"/>
      <c r="D116" s="26"/>
      <c r="F116" s="14"/>
      <c r="G116" s="47"/>
      <c r="H116" s="40"/>
      <c r="I116" s="40"/>
      <c r="J116" s="40"/>
    </row>
    <row r="117" spans="2:10" x14ac:dyDescent="0.3">
      <c r="B117" s="25" t="s">
        <v>42</v>
      </c>
      <c r="D117" s="26"/>
      <c r="F117" s="14" t="s">
        <v>57</v>
      </c>
      <c r="G117" s="47"/>
      <c r="H117" s="40"/>
      <c r="I117" s="40"/>
      <c r="J117" s="40"/>
    </row>
    <row r="118" spans="2:10" x14ac:dyDescent="0.3">
      <c r="B118" s="25"/>
      <c r="D118" s="26"/>
      <c r="F118" s="14"/>
      <c r="G118" s="47"/>
      <c r="H118" s="40"/>
      <c r="I118" s="40"/>
      <c r="J118" s="40"/>
    </row>
    <row r="119" spans="2:10" x14ac:dyDescent="0.3">
      <c r="B119" s="25"/>
      <c r="D119" s="26" t="s">
        <v>43</v>
      </c>
      <c r="F119" s="14" t="s">
        <v>21</v>
      </c>
      <c r="G119" s="47"/>
      <c r="H119" s="40"/>
      <c r="I119" s="40"/>
      <c r="J119" s="40"/>
    </row>
    <row r="120" spans="2:10" x14ac:dyDescent="0.3">
      <c r="B120" s="25"/>
      <c r="D120" s="26"/>
      <c r="F120" s="14"/>
      <c r="G120" s="47"/>
      <c r="H120" s="40"/>
      <c r="I120" s="40"/>
      <c r="J120" s="40"/>
    </row>
    <row r="121" spans="2:10" x14ac:dyDescent="0.3">
      <c r="B121" s="25"/>
      <c r="D121" s="26"/>
      <c r="F121" s="14"/>
      <c r="G121" s="47"/>
      <c r="H121" s="40"/>
      <c r="I121" s="40"/>
      <c r="J121" s="40"/>
    </row>
    <row r="122" spans="2:10" x14ac:dyDescent="0.3">
      <c r="B122" s="25" t="s">
        <v>44</v>
      </c>
      <c r="D122" s="26"/>
      <c r="F122" s="14"/>
      <c r="G122" s="47"/>
      <c r="H122" s="40"/>
      <c r="I122" s="40"/>
      <c r="J122" s="40"/>
    </row>
    <row r="123" spans="2:10" x14ac:dyDescent="0.3">
      <c r="B123" s="25"/>
      <c r="D123" s="26"/>
      <c r="F123" s="14"/>
      <c r="G123" s="47"/>
      <c r="H123" s="40"/>
      <c r="I123" s="40"/>
      <c r="J123" s="40"/>
    </row>
    <row r="124" spans="2:10" x14ac:dyDescent="0.3">
      <c r="B124" s="25"/>
      <c r="D124" s="26" t="s">
        <v>119</v>
      </c>
      <c r="F124" s="14" t="s">
        <v>120</v>
      </c>
      <c r="G124" s="47"/>
      <c r="H124" s="40"/>
      <c r="I124" s="40"/>
      <c r="J124" s="40"/>
    </row>
    <row r="125" spans="2:10" x14ac:dyDescent="0.3">
      <c r="B125" s="25"/>
      <c r="D125" s="26"/>
      <c r="F125" s="14"/>
      <c r="G125" s="47"/>
      <c r="H125" s="40"/>
      <c r="I125" s="40"/>
      <c r="J125" s="40"/>
    </row>
    <row r="126" spans="2:10" ht="12" customHeight="1" x14ac:dyDescent="0.3">
      <c r="B126" s="25"/>
      <c r="D126" s="26"/>
      <c r="F126" s="14" t="s">
        <v>121</v>
      </c>
      <c r="G126" s="47"/>
      <c r="H126" s="40"/>
      <c r="I126" s="40"/>
      <c r="J126" s="40"/>
    </row>
    <row r="127" spans="2:10" x14ac:dyDescent="0.3">
      <c r="B127" s="25"/>
      <c r="D127" s="26"/>
      <c r="F127" s="14" t="s">
        <v>122</v>
      </c>
      <c r="G127" s="47"/>
      <c r="H127" s="40"/>
      <c r="I127" s="40"/>
      <c r="J127" s="40"/>
    </row>
    <row r="128" spans="2:10" x14ac:dyDescent="0.3">
      <c r="B128" s="25"/>
      <c r="D128" s="26"/>
      <c r="F128" s="14"/>
      <c r="G128" s="47"/>
      <c r="H128" s="40"/>
      <c r="I128" s="40"/>
      <c r="J128" s="40"/>
    </row>
    <row r="129" spans="2:10" x14ac:dyDescent="0.3">
      <c r="B129" s="25"/>
      <c r="D129" s="26" t="s">
        <v>45</v>
      </c>
      <c r="F129" s="14" t="s">
        <v>123</v>
      </c>
      <c r="G129" s="47"/>
      <c r="H129" s="40"/>
      <c r="I129" s="40"/>
      <c r="J129" s="40"/>
    </row>
    <row r="130" spans="2:10" x14ac:dyDescent="0.3">
      <c r="B130" s="25"/>
      <c r="D130" s="26"/>
      <c r="F130" s="14"/>
      <c r="G130" s="47"/>
      <c r="H130" s="40"/>
      <c r="I130" s="40"/>
      <c r="J130" s="40"/>
    </row>
    <row r="131" spans="2:10" ht="12" customHeight="1" x14ac:dyDescent="0.3">
      <c r="B131" s="25"/>
      <c r="D131" s="26"/>
      <c r="F131" s="14" t="s">
        <v>125</v>
      </c>
      <c r="G131" s="47"/>
      <c r="H131" s="40"/>
      <c r="I131" s="40"/>
      <c r="J131" s="40"/>
    </row>
    <row r="132" spans="2:10" x14ac:dyDescent="0.3">
      <c r="B132" s="25"/>
      <c r="D132" s="26"/>
      <c r="F132" s="14"/>
      <c r="G132" s="47"/>
      <c r="H132" s="40"/>
      <c r="I132" s="40"/>
      <c r="J132" s="40"/>
    </row>
    <row r="133" spans="2:10" x14ac:dyDescent="0.3">
      <c r="B133" s="25" t="s">
        <v>42</v>
      </c>
      <c r="D133" s="26"/>
      <c r="F133" s="14"/>
      <c r="G133" s="47"/>
      <c r="H133" s="40"/>
      <c r="I133" s="40"/>
      <c r="J133" s="40"/>
    </row>
    <row r="134" spans="2:10" x14ac:dyDescent="0.3">
      <c r="B134" s="25"/>
      <c r="D134" s="26"/>
      <c r="F134" s="14"/>
      <c r="G134" s="47"/>
      <c r="H134" s="40"/>
      <c r="I134" s="40"/>
      <c r="J134" s="40"/>
    </row>
    <row r="135" spans="2:10" x14ac:dyDescent="0.3">
      <c r="B135" s="25"/>
      <c r="D135" s="26" t="s">
        <v>43</v>
      </c>
      <c r="F135" s="14" t="s">
        <v>21</v>
      </c>
      <c r="G135" s="47"/>
      <c r="H135" s="40"/>
      <c r="I135" s="40"/>
      <c r="J135" s="40"/>
    </row>
    <row r="136" spans="2:10" x14ac:dyDescent="0.3">
      <c r="B136" s="25"/>
      <c r="D136" s="26"/>
      <c r="F136" s="14"/>
      <c r="G136" s="47"/>
      <c r="H136" s="40"/>
      <c r="I136" s="40"/>
      <c r="J136" s="40"/>
    </row>
    <row r="137" spans="2:10" x14ac:dyDescent="0.3">
      <c r="B137" s="25"/>
      <c r="D137" s="26"/>
      <c r="F137" s="14"/>
      <c r="G137" s="47"/>
      <c r="H137" s="40"/>
      <c r="I137" s="40"/>
      <c r="J137" s="40"/>
    </row>
    <row r="138" spans="2:10" x14ac:dyDescent="0.3">
      <c r="B138" s="25" t="s">
        <v>44</v>
      </c>
      <c r="D138" s="26"/>
      <c r="F138" s="14"/>
      <c r="G138" s="47"/>
      <c r="H138" s="40"/>
      <c r="I138" s="40"/>
      <c r="J138" s="40"/>
    </row>
    <row r="139" spans="2:10" x14ac:dyDescent="0.3">
      <c r="B139" s="25"/>
      <c r="D139" s="26"/>
      <c r="F139" s="14"/>
      <c r="G139" s="47"/>
      <c r="H139" s="40"/>
      <c r="I139" s="40"/>
      <c r="J139" s="40"/>
    </row>
    <row r="140" spans="2:10" x14ac:dyDescent="0.3">
      <c r="B140" s="25"/>
      <c r="D140" s="26" t="s">
        <v>46</v>
      </c>
      <c r="F140" s="14" t="s">
        <v>21</v>
      </c>
      <c r="G140" s="47"/>
      <c r="H140" s="40"/>
      <c r="I140" s="40"/>
      <c r="J140" s="40"/>
    </row>
    <row r="141" spans="2:10" x14ac:dyDescent="0.3">
      <c r="B141" s="25"/>
      <c r="D141" s="26"/>
      <c r="F141" s="14"/>
      <c r="G141" s="47"/>
      <c r="H141" s="40"/>
      <c r="I141" s="40"/>
      <c r="J141" s="40"/>
    </row>
    <row r="143" spans="2:10" ht="17.25" thickBot="1" x14ac:dyDescent="0.35">
      <c r="B143" s="18" t="s">
        <v>491</v>
      </c>
    </row>
    <row r="144" spans="2:10" x14ac:dyDescent="0.3">
      <c r="H144" s="398" t="s">
        <v>71</v>
      </c>
      <c r="I144" s="400" t="s">
        <v>74</v>
      </c>
      <c r="J144" s="401"/>
    </row>
    <row r="145" spans="2:10" x14ac:dyDescent="0.3">
      <c r="E145" s="15"/>
      <c r="H145" s="399"/>
      <c r="I145" s="79" t="s">
        <v>88</v>
      </c>
      <c r="J145" s="80" t="s">
        <v>1</v>
      </c>
    </row>
    <row r="146" spans="2:10" ht="12.75" thickBot="1" x14ac:dyDescent="0.35">
      <c r="E146" s="15"/>
      <c r="H146" s="81">
        <f>COUNTIF(H149:H185, "O")</f>
        <v>1</v>
      </c>
      <c r="I146" s="77">
        <f>COUNTIF(I149:I185, "O")</f>
        <v>1</v>
      </c>
      <c r="J146" s="82">
        <f>COUNTIF(J149:J185, "O")</f>
        <v>0</v>
      </c>
    </row>
    <row r="148" spans="2:10" x14ac:dyDescent="0.3">
      <c r="B148" s="19" t="s">
        <v>12</v>
      </c>
      <c r="C148" s="20"/>
      <c r="D148" s="21" t="s">
        <v>13</v>
      </c>
      <c r="E148" s="16"/>
      <c r="F148" s="27" t="s">
        <v>39</v>
      </c>
      <c r="G148" s="27"/>
      <c r="H148" s="30" t="s">
        <v>0</v>
      </c>
      <c r="I148" s="29" t="s">
        <v>348</v>
      </c>
      <c r="J148" s="29" t="s">
        <v>2</v>
      </c>
    </row>
    <row r="149" spans="2:10" x14ac:dyDescent="0.3">
      <c r="B149" s="25"/>
      <c r="D149" s="26"/>
      <c r="H149" s="39"/>
      <c r="I149" s="39"/>
      <c r="J149" s="40"/>
    </row>
    <row r="150" spans="2:10" x14ac:dyDescent="0.3">
      <c r="B150" s="387" t="s">
        <v>126</v>
      </c>
      <c r="C150" s="388"/>
      <c r="D150" s="389"/>
      <c r="F150" s="14" t="s">
        <v>127</v>
      </c>
      <c r="G150" s="68"/>
      <c r="H150" s="53" t="s">
        <v>84</v>
      </c>
      <c r="I150" s="53" t="s">
        <v>2972</v>
      </c>
      <c r="J150" s="53"/>
    </row>
    <row r="151" spans="2:10" x14ac:dyDescent="0.3">
      <c r="D151" s="26"/>
      <c r="F151" s="14"/>
      <c r="G151" s="68"/>
      <c r="H151" s="39"/>
      <c r="I151" s="39"/>
      <c r="J151" s="40"/>
    </row>
    <row r="152" spans="2:10" x14ac:dyDescent="0.3">
      <c r="B152" s="25" t="s">
        <v>47</v>
      </c>
      <c r="D152" s="26"/>
      <c r="F152" s="14"/>
      <c r="G152" s="68"/>
      <c r="H152" s="39"/>
      <c r="I152" s="39"/>
      <c r="J152" s="40"/>
    </row>
    <row r="153" spans="2:10" x14ac:dyDescent="0.3">
      <c r="B153" s="25"/>
      <c r="D153" s="26"/>
      <c r="F153" s="14"/>
      <c r="G153" s="68"/>
      <c r="H153" s="39"/>
      <c r="I153" s="39"/>
      <c r="J153" s="40"/>
    </row>
    <row r="154" spans="2:10" x14ac:dyDescent="0.3">
      <c r="B154" s="25"/>
      <c r="D154" s="26" t="s">
        <v>48</v>
      </c>
      <c r="F154" s="14" t="s">
        <v>32</v>
      </c>
      <c r="G154" s="68"/>
      <c r="H154" s="39"/>
      <c r="I154" s="39"/>
      <c r="J154" s="40"/>
    </row>
    <row r="155" spans="2:10" x14ac:dyDescent="0.3">
      <c r="B155" s="25"/>
      <c r="D155" s="26"/>
      <c r="F155" s="14"/>
      <c r="G155" s="68"/>
      <c r="H155" s="39"/>
      <c r="I155" s="39"/>
      <c r="J155" s="40"/>
    </row>
    <row r="156" spans="2:10" ht="12" customHeight="1" x14ac:dyDescent="0.3">
      <c r="B156" s="25"/>
      <c r="D156" s="26"/>
      <c r="F156" s="14" t="s">
        <v>128</v>
      </c>
      <c r="G156" s="68"/>
      <c r="H156" s="39"/>
      <c r="I156" s="39"/>
      <c r="J156" s="40"/>
    </row>
    <row r="157" spans="2:10" ht="12" customHeight="1" x14ac:dyDescent="0.3">
      <c r="B157" s="25"/>
      <c r="D157" s="26"/>
      <c r="F157" s="14"/>
      <c r="G157" s="68"/>
      <c r="H157" s="39"/>
      <c r="I157" s="39"/>
      <c r="J157" s="40"/>
    </row>
    <row r="158" spans="2:10" ht="12" customHeight="1" x14ac:dyDescent="0.3">
      <c r="B158" s="25"/>
      <c r="D158" s="26"/>
      <c r="F158" s="14"/>
      <c r="G158" s="68"/>
      <c r="H158" s="39"/>
      <c r="I158" s="39"/>
      <c r="J158" s="40"/>
    </row>
    <row r="159" spans="2:10" x14ac:dyDescent="0.3">
      <c r="B159" s="387" t="s">
        <v>2186</v>
      </c>
      <c r="C159" s="388"/>
      <c r="D159" s="389"/>
      <c r="F159" s="14" t="s">
        <v>129</v>
      </c>
      <c r="G159" s="68"/>
      <c r="H159" s="39"/>
      <c r="I159" s="39"/>
      <c r="J159" s="40"/>
    </row>
    <row r="160" spans="2:10" x14ac:dyDescent="0.3">
      <c r="B160" s="25"/>
      <c r="D160" s="26"/>
      <c r="F160" s="14"/>
      <c r="G160" s="68"/>
      <c r="H160" s="39"/>
      <c r="I160" s="39"/>
      <c r="J160" s="40"/>
    </row>
    <row r="161" spans="2:10" x14ac:dyDescent="0.3">
      <c r="B161" s="25" t="s">
        <v>49</v>
      </c>
      <c r="D161" s="26"/>
      <c r="F161" s="14" t="s">
        <v>130</v>
      </c>
      <c r="G161" s="68"/>
      <c r="H161" s="39"/>
      <c r="I161" s="39"/>
      <c r="J161" s="40"/>
    </row>
    <row r="162" spans="2:10" x14ac:dyDescent="0.3">
      <c r="B162" s="25"/>
      <c r="D162" s="26"/>
      <c r="F162" s="14"/>
      <c r="G162" s="68"/>
      <c r="H162" s="39"/>
      <c r="I162" s="39"/>
      <c r="J162" s="40"/>
    </row>
    <row r="163" spans="2:10" x14ac:dyDescent="0.3">
      <c r="B163" s="25"/>
      <c r="D163" s="26" t="s">
        <v>50</v>
      </c>
      <c r="F163" s="14" t="s">
        <v>33</v>
      </c>
      <c r="G163" s="68"/>
      <c r="H163" s="39"/>
      <c r="I163" s="39"/>
      <c r="J163" s="40"/>
    </row>
    <row r="164" spans="2:10" x14ac:dyDescent="0.3">
      <c r="B164" s="25"/>
      <c r="D164" s="26"/>
      <c r="F164" s="14"/>
      <c r="G164" s="68"/>
      <c r="H164" s="39"/>
      <c r="I164" s="39"/>
      <c r="J164" s="40"/>
    </row>
    <row r="165" spans="2:10" x14ac:dyDescent="0.3">
      <c r="B165" s="25"/>
      <c r="D165" s="26"/>
      <c r="F165" s="14"/>
      <c r="G165" s="68"/>
      <c r="H165" s="39"/>
      <c r="I165" s="39"/>
      <c r="J165" s="40"/>
    </row>
    <row r="166" spans="2:10" x14ac:dyDescent="0.3">
      <c r="B166" s="387" t="s">
        <v>2187</v>
      </c>
      <c r="C166" s="388"/>
      <c r="D166" s="389"/>
      <c r="F166" s="14" t="s">
        <v>131</v>
      </c>
      <c r="G166" s="68"/>
      <c r="H166" s="39"/>
      <c r="I166" s="39"/>
      <c r="J166" s="40"/>
    </row>
    <row r="167" spans="2:10" x14ac:dyDescent="0.3">
      <c r="B167" s="25"/>
      <c r="D167" s="26"/>
      <c r="F167" s="14"/>
      <c r="G167" s="68"/>
      <c r="H167" s="39"/>
      <c r="I167" s="39"/>
      <c r="J167" s="40"/>
    </row>
    <row r="168" spans="2:10" x14ac:dyDescent="0.3">
      <c r="B168" s="25" t="s">
        <v>51</v>
      </c>
      <c r="D168" s="26"/>
      <c r="F168" s="14" t="s">
        <v>35</v>
      </c>
      <c r="G168" s="68"/>
      <c r="H168" s="39"/>
      <c r="I168" s="39"/>
      <c r="J168" s="40"/>
    </row>
    <row r="169" spans="2:10" x14ac:dyDescent="0.3">
      <c r="B169" s="25"/>
      <c r="D169" s="26"/>
      <c r="F169" s="14"/>
      <c r="G169" s="68"/>
      <c r="H169" s="39"/>
      <c r="I169" s="39"/>
      <c r="J169" s="40"/>
    </row>
    <row r="170" spans="2:10" x14ac:dyDescent="0.3">
      <c r="B170" s="25"/>
      <c r="D170" s="26" t="s">
        <v>52</v>
      </c>
      <c r="F170" s="14" t="s">
        <v>34</v>
      </c>
      <c r="G170" s="68"/>
      <c r="H170" s="39"/>
      <c r="I170" s="39"/>
      <c r="J170" s="40"/>
    </row>
    <row r="171" spans="2:10" x14ac:dyDescent="0.3">
      <c r="B171" s="25"/>
      <c r="D171" s="26"/>
      <c r="F171" s="14"/>
      <c r="G171" s="68"/>
      <c r="H171" s="39"/>
      <c r="I171" s="39"/>
      <c r="J171" s="40"/>
    </row>
    <row r="172" spans="2:10" x14ac:dyDescent="0.3">
      <c r="B172" s="25"/>
      <c r="D172" s="26"/>
      <c r="F172" s="14"/>
      <c r="G172" s="68"/>
      <c r="H172" s="39"/>
      <c r="I172" s="39"/>
      <c r="J172" s="40"/>
    </row>
    <row r="173" spans="2:10" x14ac:dyDescent="0.3">
      <c r="B173" s="387" t="s">
        <v>132</v>
      </c>
      <c r="C173" s="388"/>
      <c r="D173" s="389"/>
      <c r="F173" s="14" t="s">
        <v>133</v>
      </c>
      <c r="G173" s="68"/>
      <c r="H173" s="39"/>
      <c r="I173" s="39"/>
      <c r="J173" s="40"/>
    </row>
    <row r="174" spans="2:10" x14ac:dyDescent="0.3">
      <c r="B174" s="25"/>
      <c r="D174" s="26"/>
      <c r="F174" s="14"/>
      <c r="G174" s="68"/>
      <c r="H174" s="39"/>
      <c r="I174" s="39"/>
      <c r="J174" s="40"/>
    </row>
    <row r="175" spans="2:10" x14ac:dyDescent="0.3">
      <c r="B175" s="25" t="s">
        <v>53</v>
      </c>
      <c r="D175" s="26"/>
      <c r="F175" s="14" t="s">
        <v>76</v>
      </c>
      <c r="G175" s="68"/>
      <c r="H175" s="39"/>
      <c r="I175" s="39"/>
      <c r="J175" s="40"/>
    </row>
    <row r="176" spans="2:10" x14ac:dyDescent="0.3">
      <c r="B176" s="25"/>
      <c r="D176" s="26"/>
      <c r="F176" s="14"/>
      <c r="G176" s="68"/>
      <c r="H176" s="39"/>
      <c r="I176" s="39"/>
      <c r="J176" s="40"/>
    </row>
    <row r="177" spans="2:10" x14ac:dyDescent="0.3">
      <c r="B177" s="25"/>
      <c r="D177" s="26" t="s">
        <v>54</v>
      </c>
      <c r="F177" s="14" t="s">
        <v>36</v>
      </c>
      <c r="G177" s="68"/>
      <c r="H177" s="39"/>
      <c r="I177" s="39"/>
      <c r="J177" s="40"/>
    </row>
    <row r="178" spans="2:10" x14ac:dyDescent="0.3">
      <c r="B178" s="25"/>
      <c r="D178" s="26"/>
      <c r="F178" s="14"/>
      <c r="G178" s="68"/>
      <c r="H178" s="39"/>
      <c r="I178" s="39"/>
      <c r="J178" s="40"/>
    </row>
    <row r="179" spans="2:10" x14ac:dyDescent="0.3">
      <c r="B179" s="25"/>
      <c r="D179" s="26"/>
      <c r="F179" s="14"/>
      <c r="G179" s="68"/>
      <c r="H179" s="39"/>
      <c r="I179" s="39"/>
      <c r="J179" s="40"/>
    </row>
    <row r="180" spans="2:10" ht="12" customHeight="1" x14ac:dyDescent="0.3">
      <c r="B180" s="387" t="s">
        <v>426</v>
      </c>
      <c r="C180" s="388"/>
      <c r="D180" s="389"/>
      <c r="F180" s="14" t="s">
        <v>134</v>
      </c>
      <c r="G180" s="68"/>
      <c r="H180" s="39"/>
      <c r="I180" s="39"/>
      <c r="J180" s="40"/>
    </row>
    <row r="181" spans="2:10" x14ac:dyDescent="0.3">
      <c r="B181" s="25"/>
      <c r="D181" s="26"/>
      <c r="F181" s="14"/>
      <c r="G181" s="68"/>
      <c r="H181" s="39"/>
      <c r="I181" s="39"/>
      <c r="J181" s="40"/>
    </row>
    <row r="182" spans="2:10" x14ac:dyDescent="0.3">
      <c r="B182" s="25"/>
      <c r="D182" s="26" t="s">
        <v>47</v>
      </c>
      <c r="F182" s="14" t="s">
        <v>38</v>
      </c>
      <c r="G182" s="68"/>
      <c r="H182" s="39"/>
      <c r="I182" s="39"/>
      <c r="J182" s="40"/>
    </row>
    <row r="183" spans="2:10" x14ac:dyDescent="0.3">
      <c r="B183" s="25"/>
      <c r="D183" s="26"/>
      <c r="F183" s="14"/>
      <c r="G183" s="68"/>
      <c r="H183" s="39"/>
      <c r="I183" s="39"/>
      <c r="J183" s="40"/>
    </row>
    <row r="184" spans="2:10" x14ac:dyDescent="0.3">
      <c r="B184" s="25"/>
      <c r="D184" s="26" t="s">
        <v>55</v>
      </c>
      <c r="F184" s="14" t="s">
        <v>37</v>
      </c>
      <c r="G184" s="68"/>
      <c r="H184" s="39"/>
      <c r="I184" s="39"/>
      <c r="J184" s="40"/>
    </row>
    <row r="185" spans="2:10" x14ac:dyDescent="0.3">
      <c r="B185" s="25"/>
      <c r="D185" s="26"/>
      <c r="F185" s="14"/>
      <c r="G185" s="68"/>
      <c r="H185" s="39"/>
      <c r="I185" s="39"/>
      <c r="J185" s="40"/>
    </row>
  </sheetData>
  <mergeCells count="31">
    <mergeCell ref="H144:H145"/>
    <mergeCell ref="I144:J144"/>
    <mergeCell ref="B98:D98"/>
    <mergeCell ref="B112:D112"/>
    <mergeCell ref="F97:G97"/>
    <mergeCell ref="B15:D15"/>
    <mergeCell ref="B88:D88"/>
    <mergeCell ref="B49:D49"/>
    <mergeCell ref="B3:J3"/>
    <mergeCell ref="H10:H11"/>
    <mergeCell ref="H83:H84"/>
    <mergeCell ref="I10:J10"/>
    <mergeCell ref="I83:J83"/>
    <mergeCell ref="B23:D23"/>
    <mergeCell ref="B35:D35"/>
    <mergeCell ref="F14:G14"/>
    <mergeCell ref="B56:D56"/>
    <mergeCell ref="F90:G90"/>
    <mergeCell ref="F89:G89"/>
    <mergeCell ref="F88:G88"/>
    <mergeCell ref="B150:D150"/>
    <mergeCell ref="F96:G96"/>
    <mergeCell ref="F95:G95"/>
    <mergeCell ref="F94:G94"/>
    <mergeCell ref="F93:G93"/>
    <mergeCell ref="F92:G92"/>
    <mergeCell ref="B159:D159"/>
    <mergeCell ref="B166:D166"/>
    <mergeCell ref="B173:D173"/>
    <mergeCell ref="B180:D180"/>
    <mergeCell ref="F91:G91"/>
  </mergeCells>
  <phoneticPr fontId="2" type="noConversion"/>
  <hyperlinks>
    <hyperlink ref="B5" location="'Scenario Check Summary'!A1" display="처음으로" xr:uid="{00000000-0004-0000-0900-000000000000}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Secrete&amp;C&amp;P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1:L463"/>
  <sheetViews>
    <sheetView showGridLines="0" view="pageBreakPreview" zoomScaleNormal="100" zoomScaleSheetLayoutView="100" workbookViewId="0">
      <pane xSplit="1" ySplit="7" topLeftCell="B30" activePane="bottomRight" state="frozen"/>
      <selection activeCell="M31" sqref="M31"/>
      <selection pane="topRight" activeCell="M31" sqref="M31"/>
      <selection pane="bottomLeft" activeCell="M31" sqref="M31"/>
      <selection pane="bottomRight" activeCell="L46" sqref="L46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8" width="8.125" style="14" customWidth="1"/>
    <col min="9" max="10" width="8.125" style="15" customWidth="1"/>
    <col min="11" max="11" width="0.625" style="14" customWidth="1"/>
    <col min="12" max="12" width="45.625" style="33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542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88</v>
      </c>
      <c r="H6" s="74">
        <f>H26+H56</f>
        <v>8</v>
      </c>
      <c r="I6" s="74">
        <f>I26+I56</f>
        <v>8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8</v>
      </c>
      <c r="I7" s="77">
        <f>J26+J56</f>
        <v>0</v>
      </c>
      <c r="J7" s="78">
        <f>I7/H7</f>
        <v>0</v>
      </c>
    </row>
    <row r="8" spans="2:10" x14ac:dyDescent="0.3">
      <c r="G8" s="193"/>
      <c r="H8" s="15"/>
      <c r="J8" s="38"/>
    </row>
    <row r="9" spans="2:10" ht="16.5" x14ac:dyDescent="0.3">
      <c r="B9" s="18" t="s">
        <v>1747</v>
      </c>
      <c r="G9" s="193"/>
      <c r="H9" s="15"/>
      <c r="J9" s="38"/>
    </row>
    <row r="10" spans="2:10" ht="15" customHeight="1" x14ac:dyDescent="0.3">
      <c r="B10" s="24" t="s">
        <v>1744</v>
      </c>
      <c r="C10" s="15"/>
      <c r="D10" s="198"/>
      <c r="G10" s="193"/>
      <c r="H10" s="15"/>
      <c r="J10" s="38"/>
    </row>
    <row r="11" spans="2:10" ht="15" customHeight="1" x14ac:dyDescent="0.3">
      <c r="B11" s="24" t="s">
        <v>1740</v>
      </c>
      <c r="C11" s="15"/>
      <c r="D11" s="198"/>
      <c r="G11" s="193"/>
      <c r="H11" s="15"/>
      <c r="J11" s="38"/>
    </row>
    <row r="12" spans="2:10" ht="15" customHeight="1" x14ac:dyDescent="0.3">
      <c r="B12" s="24" t="s">
        <v>1745</v>
      </c>
      <c r="C12" s="15"/>
      <c r="D12" s="198"/>
      <c r="G12" s="193"/>
      <c r="H12" s="15"/>
      <c r="J12" s="38"/>
    </row>
    <row r="13" spans="2:10" ht="15" customHeight="1" x14ac:dyDescent="0.3">
      <c r="B13" s="24" t="s">
        <v>1746</v>
      </c>
      <c r="C13" s="15"/>
      <c r="D13" s="198"/>
      <c r="G13" s="193"/>
      <c r="H13" s="15"/>
      <c r="J13" s="38"/>
    </row>
    <row r="14" spans="2:10" ht="15" customHeight="1" x14ac:dyDescent="0.3">
      <c r="G14" s="193"/>
      <c r="H14" s="15"/>
      <c r="J14" s="38"/>
    </row>
    <row r="15" spans="2:10" ht="15" customHeight="1" x14ac:dyDescent="0.3">
      <c r="G15" s="193"/>
      <c r="H15" s="15"/>
      <c r="J15" s="38"/>
    </row>
    <row r="16" spans="2:10" ht="15" customHeight="1" x14ac:dyDescent="0.3">
      <c r="G16" s="193"/>
      <c r="H16" s="15"/>
      <c r="J16" s="38"/>
    </row>
    <row r="17" spans="2:10" ht="15" customHeight="1" x14ac:dyDescent="0.3">
      <c r="G17" s="193"/>
      <c r="H17" s="15"/>
      <c r="J17" s="38"/>
    </row>
    <row r="18" spans="2:10" ht="15" customHeight="1" x14ac:dyDescent="0.3">
      <c r="G18" s="193"/>
      <c r="H18" s="15"/>
      <c r="J18" s="38"/>
    </row>
    <row r="19" spans="2:10" ht="15" customHeight="1" x14ac:dyDescent="0.3">
      <c r="B19" s="24" t="s">
        <v>1741</v>
      </c>
      <c r="C19" s="15"/>
      <c r="G19" s="193"/>
      <c r="H19" s="15"/>
      <c r="J19" s="38"/>
    </row>
    <row r="20" spans="2:10" ht="15" customHeight="1" x14ac:dyDescent="0.3">
      <c r="B20" s="24" t="s">
        <v>1742</v>
      </c>
      <c r="C20" s="15"/>
      <c r="G20" s="193"/>
      <c r="H20" s="15"/>
      <c r="J20" s="38"/>
    </row>
    <row r="21" spans="2:10" ht="15" customHeight="1" x14ac:dyDescent="0.3">
      <c r="B21" s="24" t="s">
        <v>1743</v>
      </c>
      <c r="C21" s="15"/>
      <c r="G21" s="193"/>
      <c r="H21" s="15"/>
      <c r="J21" s="38"/>
    </row>
    <row r="22" spans="2:10" x14ac:dyDescent="0.3">
      <c r="B22" s="24"/>
      <c r="C22" s="15"/>
      <c r="G22" s="193"/>
      <c r="H22" s="15"/>
      <c r="J22" s="38"/>
    </row>
    <row r="23" spans="2:10" ht="17.25" thickBot="1" x14ac:dyDescent="0.35">
      <c r="B23" s="18" t="s">
        <v>494</v>
      </c>
    </row>
    <row r="24" spans="2:10" x14ac:dyDescent="0.3">
      <c r="H24" s="398" t="s">
        <v>71</v>
      </c>
      <c r="I24" s="400" t="s">
        <v>74</v>
      </c>
      <c r="J24" s="401"/>
    </row>
    <row r="25" spans="2:10" x14ac:dyDescent="0.3">
      <c r="E25" s="15"/>
      <c r="H25" s="399"/>
      <c r="I25" s="79" t="s">
        <v>88</v>
      </c>
      <c r="J25" s="80" t="s">
        <v>1</v>
      </c>
    </row>
    <row r="26" spans="2:10" ht="12.75" thickBot="1" x14ac:dyDescent="0.35">
      <c r="E26" s="15"/>
      <c r="H26" s="85">
        <f>COUNTIF(H29:H51, "O")</f>
        <v>2</v>
      </c>
      <c r="I26" s="77">
        <f>COUNTIF(I29:I51, "O")</f>
        <v>2</v>
      </c>
      <c r="J26" s="82">
        <f>COUNTIF(J29:J51, "O")</f>
        <v>0</v>
      </c>
    </row>
    <row r="28" spans="2:10" x14ac:dyDescent="0.3">
      <c r="B28" s="19" t="s">
        <v>12</v>
      </c>
      <c r="C28" s="20"/>
      <c r="D28" s="21" t="s">
        <v>13</v>
      </c>
      <c r="E28" s="16"/>
      <c r="F28" s="27" t="s">
        <v>39</v>
      </c>
      <c r="G28" s="27"/>
      <c r="H28" s="30" t="s">
        <v>71</v>
      </c>
      <c r="I28" s="29" t="s">
        <v>348</v>
      </c>
      <c r="J28" s="29" t="s">
        <v>2</v>
      </c>
    </row>
    <row r="29" spans="2:10" x14ac:dyDescent="0.3">
      <c r="B29" s="391" t="s">
        <v>114</v>
      </c>
      <c r="C29" s="392"/>
      <c r="D29" s="393"/>
      <c r="F29" s="14" t="s">
        <v>135</v>
      </c>
      <c r="H29" s="40"/>
      <c r="I29" s="40"/>
      <c r="J29" s="40"/>
    </row>
    <row r="30" spans="2:10" x14ac:dyDescent="0.3">
      <c r="B30" s="25"/>
      <c r="D30" s="26"/>
      <c r="F30" s="14" t="s">
        <v>136</v>
      </c>
      <c r="G30" s="47"/>
      <c r="H30" s="28"/>
      <c r="I30" s="39"/>
      <c r="J30" s="40"/>
    </row>
    <row r="31" spans="2:10" x14ac:dyDescent="0.3">
      <c r="B31" s="25"/>
      <c r="D31" s="26"/>
      <c r="F31" s="14" t="s">
        <v>137</v>
      </c>
      <c r="G31" s="47"/>
      <c r="H31" s="28"/>
      <c r="I31" s="39"/>
      <c r="J31" s="40"/>
    </row>
    <row r="32" spans="2:10" x14ac:dyDescent="0.3">
      <c r="B32" s="25"/>
      <c r="D32" s="26"/>
      <c r="F32" s="14"/>
      <c r="G32" s="47"/>
      <c r="H32" s="28"/>
      <c r="I32" s="39"/>
      <c r="J32" s="40"/>
    </row>
    <row r="33" spans="2:10" x14ac:dyDescent="0.3">
      <c r="B33" s="394" t="s">
        <v>140</v>
      </c>
      <c r="C33" s="395"/>
      <c r="D33" s="396"/>
      <c r="F33" s="14" t="s">
        <v>141</v>
      </c>
      <c r="G33" s="47"/>
      <c r="H33" s="53" t="s">
        <v>84</v>
      </c>
      <c r="I33" s="53" t="s">
        <v>2972</v>
      </c>
      <c r="J33" s="53"/>
    </row>
    <row r="34" spans="2:10" x14ac:dyDescent="0.3">
      <c r="B34" s="25"/>
      <c r="D34" s="26"/>
      <c r="F34" s="14"/>
      <c r="G34" s="47"/>
      <c r="H34" s="28"/>
      <c r="I34" s="39"/>
      <c r="J34" s="40"/>
    </row>
    <row r="35" spans="2:10" x14ac:dyDescent="0.3">
      <c r="B35" s="25"/>
      <c r="D35" s="26" t="s">
        <v>138</v>
      </c>
      <c r="F35" s="14" t="s">
        <v>142</v>
      </c>
      <c r="G35" s="47"/>
      <c r="H35" s="28"/>
      <c r="I35" s="39"/>
      <c r="J35" s="40"/>
    </row>
    <row r="36" spans="2:10" x14ac:dyDescent="0.3">
      <c r="B36" s="25"/>
      <c r="D36" s="26"/>
      <c r="F36" s="14"/>
      <c r="G36" s="47"/>
      <c r="H36" s="28"/>
      <c r="I36" s="39"/>
      <c r="J36" s="40"/>
    </row>
    <row r="37" spans="2:10" x14ac:dyDescent="0.3">
      <c r="B37" s="25" t="s">
        <v>139</v>
      </c>
      <c r="D37" s="26"/>
      <c r="F37" s="14" t="s">
        <v>143</v>
      </c>
      <c r="G37" s="47"/>
      <c r="H37" s="28"/>
      <c r="I37" s="39"/>
      <c r="J37" s="40"/>
    </row>
    <row r="38" spans="2:10" x14ac:dyDescent="0.3">
      <c r="B38" s="25"/>
      <c r="D38" s="26"/>
      <c r="F38" s="14"/>
      <c r="G38" s="47"/>
      <c r="H38" s="28"/>
      <c r="I38" s="39"/>
      <c r="J38" s="40"/>
    </row>
    <row r="39" spans="2:10" x14ac:dyDescent="0.3">
      <c r="B39" s="25"/>
      <c r="D39" s="26"/>
      <c r="F39" s="14"/>
      <c r="G39" s="47"/>
      <c r="H39" s="28"/>
      <c r="I39" s="39"/>
      <c r="J39" s="40"/>
    </row>
    <row r="40" spans="2:10" x14ac:dyDescent="0.3">
      <c r="B40" s="25"/>
      <c r="D40" s="26" t="s">
        <v>148</v>
      </c>
      <c r="F40" s="14" t="s">
        <v>150</v>
      </c>
      <c r="G40" s="47"/>
      <c r="H40" s="28"/>
      <c r="I40" s="39"/>
      <c r="J40" s="40"/>
    </row>
    <row r="41" spans="2:10" x14ac:dyDescent="0.3">
      <c r="B41" s="25"/>
      <c r="D41" s="26"/>
      <c r="F41" s="14"/>
      <c r="G41" s="47"/>
      <c r="H41" s="28"/>
      <c r="I41" s="39"/>
      <c r="J41" s="40"/>
    </row>
    <row r="42" spans="2:10" x14ac:dyDescent="0.3">
      <c r="B42" s="25" t="s">
        <v>149</v>
      </c>
      <c r="D42" s="26"/>
      <c r="F42" s="14"/>
      <c r="G42" s="47"/>
      <c r="H42" s="28"/>
      <c r="I42" s="39"/>
      <c r="J42" s="40"/>
    </row>
    <row r="43" spans="2:10" x14ac:dyDescent="0.3">
      <c r="B43" s="25"/>
      <c r="D43" s="26"/>
      <c r="F43" s="14"/>
      <c r="G43" s="47"/>
      <c r="H43" s="28"/>
      <c r="I43" s="39"/>
      <c r="J43" s="40"/>
    </row>
    <row r="44" spans="2:10" x14ac:dyDescent="0.3">
      <c r="B44" s="25"/>
      <c r="D44" s="26"/>
      <c r="F44" s="14"/>
      <c r="G44" s="47"/>
      <c r="H44" s="28"/>
      <c r="I44" s="39"/>
      <c r="J44" s="40"/>
    </row>
    <row r="45" spans="2:10" x14ac:dyDescent="0.3">
      <c r="B45" s="394" t="s">
        <v>1727</v>
      </c>
      <c r="C45" s="395"/>
      <c r="D45" s="396"/>
      <c r="F45" s="14"/>
      <c r="G45" s="47"/>
      <c r="H45" s="53" t="s">
        <v>70</v>
      </c>
      <c r="I45" s="53" t="s">
        <v>2972</v>
      </c>
      <c r="J45" s="53"/>
    </row>
    <row r="46" spans="2:10" x14ac:dyDescent="0.3">
      <c r="B46" s="25"/>
      <c r="D46" s="26"/>
      <c r="F46" s="14"/>
      <c r="G46" s="47"/>
      <c r="H46" s="28"/>
      <c r="I46" s="39"/>
      <c r="J46" s="40"/>
    </row>
    <row r="47" spans="2:10" x14ac:dyDescent="0.3">
      <c r="B47" s="25"/>
      <c r="D47" s="26" t="s">
        <v>144</v>
      </c>
      <c r="F47" s="14" t="s">
        <v>146</v>
      </c>
      <c r="G47" s="47"/>
      <c r="H47" s="28"/>
      <c r="I47" s="39"/>
      <c r="J47" s="40"/>
    </row>
    <row r="48" spans="2:10" x14ac:dyDescent="0.3">
      <c r="B48" s="25"/>
      <c r="D48" s="26"/>
      <c r="F48" s="14"/>
      <c r="G48" s="47"/>
      <c r="H48" s="28"/>
      <c r="I48" s="39"/>
      <c r="J48" s="40"/>
    </row>
    <row r="49" spans="2:12" x14ac:dyDescent="0.3">
      <c r="B49" s="25" t="s">
        <v>145</v>
      </c>
      <c r="D49" s="26"/>
      <c r="F49" s="14" t="s">
        <v>147</v>
      </c>
      <c r="G49" s="47"/>
      <c r="H49" s="28"/>
      <c r="I49" s="39"/>
      <c r="J49" s="40"/>
    </row>
    <row r="50" spans="2:12" x14ac:dyDescent="0.3">
      <c r="B50" s="25"/>
      <c r="D50" s="26"/>
      <c r="F50" s="181" t="s">
        <v>1760</v>
      </c>
      <c r="G50" s="47"/>
      <c r="H50" s="28"/>
      <c r="I50" s="39"/>
      <c r="J50" s="40"/>
    </row>
    <row r="51" spans="2:12" x14ac:dyDescent="0.3">
      <c r="B51" s="25"/>
      <c r="D51" s="26"/>
      <c r="F51" s="181" t="s">
        <v>1717</v>
      </c>
      <c r="G51" s="47"/>
      <c r="H51" s="28"/>
      <c r="I51" s="39"/>
      <c r="J51" s="40"/>
    </row>
    <row r="52" spans="2:12" x14ac:dyDescent="0.3">
      <c r="H52" s="15"/>
      <c r="L52" s="14"/>
    </row>
    <row r="53" spans="2:12" ht="17.25" thickBot="1" x14ac:dyDescent="0.35">
      <c r="B53" s="18" t="s">
        <v>495</v>
      </c>
      <c r="H53" s="15"/>
      <c r="L53" s="14"/>
    </row>
    <row r="54" spans="2:12" x14ac:dyDescent="0.3">
      <c r="H54" s="398" t="s">
        <v>71</v>
      </c>
      <c r="I54" s="400" t="s">
        <v>74</v>
      </c>
      <c r="J54" s="401"/>
      <c r="L54" s="14"/>
    </row>
    <row r="55" spans="2:12" x14ac:dyDescent="0.3">
      <c r="E55" s="15"/>
      <c r="H55" s="399"/>
      <c r="I55" s="79" t="s">
        <v>88</v>
      </c>
      <c r="J55" s="80" t="s">
        <v>1</v>
      </c>
      <c r="L55" s="14"/>
    </row>
    <row r="56" spans="2:12" ht="12.75" thickBot="1" x14ac:dyDescent="0.35">
      <c r="E56" s="15"/>
      <c r="H56" s="85">
        <f>COUNTIF(H59:H463, "O")</f>
        <v>6</v>
      </c>
      <c r="I56" s="77">
        <f>COUNTIF(I59:I463, "O")</f>
        <v>6</v>
      </c>
      <c r="J56" s="82">
        <f>COUNTIF(J59:J463, "O")</f>
        <v>0</v>
      </c>
      <c r="L56" s="14"/>
    </row>
    <row r="57" spans="2:12" x14ac:dyDescent="0.3">
      <c r="H57" s="15"/>
      <c r="L57" s="14"/>
    </row>
    <row r="58" spans="2:12" x14ac:dyDescent="0.3">
      <c r="B58" s="19" t="s">
        <v>605</v>
      </c>
      <c r="C58" s="20"/>
      <c r="D58" s="21" t="s">
        <v>606</v>
      </c>
      <c r="E58" s="16"/>
      <c r="F58" s="27" t="s">
        <v>607</v>
      </c>
      <c r="G58" s="27"/>
      <c r="H58" s="30" t="s">
        <v>608</v>
      </c>
      <c r="I58" s="29" t="s">
        <v>348</v>
      </c>
      <c r="J58" s="29" t="s">
        <v>609</v>
      </c>
      <c r="L58" s="14"/>
    </row>
    <row r="59" spans="2:12" x14ac:dyDescent="0.3">
      <c r="B59" s="25"/>
      <c r="D59" s="26"/>
      <c r="F59" s="84"/>
      <c r="H59" s="39"/>
      <c r="I59" s="39"/>
      <c r="J59" s="40"/>
      <c r="L59" s="14"/>
    </row>
    <row r="60" spans="2:12" x14ac:dyDescent="0.3">
      <c r="B60" s="25"/>
      <c r="D60" s="26"/>
      <c r="F60" s="14"/>
      <c r="G60" s="47"/>
      <c r="H60" s="28"/>
      <c r="I60" s="39"/>
      <c r="J60" s="40"/>
    </row>
    <row r="61" spans="2:12" x14ac:dyDescent="0.3">
      <c r="B61" s="394" t="s">
        <v>610</v>
      </c>
      <c r="C61" s="395"/>
      <c r="D61" s="396"/>
      <c r="F61" s="55" t="s">
        <v>611</v>
      </c>
      <c r="G61" s="47"/>
      <c r="H61" s="53" t="s">
        <v>612</v>
      </c>
      <c r="I61" s="53" t="s">
        <v>2972</v>
      </c>
      <c r="J61" s="53"/>
    </row>
    <row r="62" spans="2:12" x14ac:dyDescent="0.3">
      <c r="B62" s="25"/>
      <c r="D62" s="26"/>
      <c r="F62" s="14"/>
      <c r="G62" s="47"/>
      <c r="H62" s="28"/>
      <c r="I62" s="39"/>
      <c r="J62" s="40"/>
    </row>
    <row r="63" spans="2:12" x14ac:dyDescent="0.3">
      <c r="B63" s="25"/>
      <c r="D63" s="26"/>
      <c r="F63" s="14"/>
      <c r="G63" s="47"/>
      <c r="H63" s="28"/>
      <c r="I63" s="39"/>
      <c r="J63" s="40"/>
    </row>
    <row r="64" spans="2:12" x14ac:dyDescent="0.3">
      <c r="B64" s="391" t="s">
        <v>614</v>
      </c>
      <c r="C64" s="392"/>
      <c r="D64" s="393"/>
      <c r="F64" s="14" t="s">
        <v>615</v>
      </c>
      <c r="G64" s="47"/>
      <c r="H64" s="28"/>
      <c r="I64" s="39"/>
      <c r="J64" s="40"/>
    </row>
    <row r="65" spans="2:12" x14ac:dyDescent="0.3">
      <c r="B65" s="25"/>
      <c r="D65" s="26"/>
      <c r="F65" s="14" t="s">
        <v>616</v>
      </c>
      <c r="G65" s="47"/>
      <c r="H65" s="28"/>
      <c r="I65" s="39"/>
      <c r="J65" s="40"/>
    </row>
    <row r="66" spans="2:12" x14ac:dyDescent="0.3">
      <c r="B66" s="25"/>
      <c r="D66" s="26"/>
      <c r="F66" s="14" t="s">
        <v>617</v>
      </c>
      <c r="G66" s="47"/>
      <c r="H66" s="28"/>
      <c r="I66" s="39"/>
      <c r="J66" s="40"/>
      <c r="L66" s="14"/>
    </row>
    <row r="67" spans="2:12" x14ac:dyDescent="0.3">
      <c r="B67" s="25"/>
      <c r="D67" s="26"/>
      <c r="F67" s="14" t="s">
        <v>618</v>
      </c>
      <c r="G67" s="47"/>
      <c r="H67" s="28"/>
      <c r="I67" s="39"/>
      <c r="J67" s="40"/>
    </row>
    <row r="68" spans="2:12" x14ac:dyDescent="0.3">
      <c r="B68" s="25"/>
      <c r="D68" s="26"/>
      <c r="F68" s="14" t="s">
        <v>619</v>
      </c>
      <c r="G68" s="47"/>
      <c r="H68" s="28"/>
      <c r="I68" s="39"/>
      <c r="J68" s="40"/>
    </row>
    <row r="69" spans="2:12" x14ac:dyDescent="0.3">
      <c r="B69" s="25"/>
      <c r="D69" s="26"/>
      <c r="F69" s="14"/>
      <c r="G69" s="47"/>
      <c r="H69" s="28"/>
      <c r="I69" s="39"/>
      <c r="J69" s="40"/>
    </row>
    <row r="70" spans="2:12" x14ac:dyDescent="0.3">
      <c r="B70" s="25" t="s">
        <v>620</v>
      </c>
      <c r="D70" s="26"/>
      <c r="F70" s="14" t="s">
        <v>621</v>
      </c>
      <c r="G70" s="47"/>
      <c r="H70" s="22"/>
      <c r="I70" s="40"/>
      <c r="J70" s="40"/>
    </row>
    <row r="71" spans="2:12" x14ac:dyDescent="0.3">
      <c r="B71" s="25"/>
      <c r="D71" s="26"/>
      <c r="F71" s="14"/>
      <c r="G71" s="47"/>
      <c r="H71" s="22"/>
      <c r="I71" s="40"/>
      <c r="J71" s="40"/>
    </row>
    <row r="72" spans="2:12" x14ac:dyDescent="0.3">
      <c r="B72" s="25"/>
      <c r="D72" s="26" t="s">
        <v>622</v>
      </c>
      <c r="F72" s="14" t="s">
        <v>623</v>
      </c>
      <c r="G72" s="47"/>
      <c r="H72" s="22"/>
      <c r="I72" s="40"/>
      <c r="J72" s="40"/>
    </row>
    <row r="73" spans="2:12" x14ac:dyDescent="0.3">
      <c r="B73" s="25"/>
      <c r="D73" s="26"/>
      <c r="F73" s="14"/>
      <c r="G73" s="47"/>
      <c r="H73" s="22"/>
      <c r="I73" s="40"/>
      <c r="J73" s="40"/>
    </row>
    <row r="74" spans="2:12" x14ac:dyDescent="0.3">
      <c r="B74" s="25"/>
      <c r="D74" s="26"/>
      <c r="F74" s="14"/>
      <c r="G74" s="47"/>
      <c r="H74" s="22"/>
      <c r="I74" s="40"/>
      <c r="J74" s="40"/>
      <c r="L74" s="35"/>
    </row>
    <row r="75" spans="2:12" x14ac:dyDescent="0.3">
      <c r="B75" s="391" t="s">
        <v>624</v>
      </c>
      <c r="C75" s="392"/>
      <c r="D75" s="393"/>
      <c r="F75" s="14" t="s">
        <v>625</v>
      </c>
      <c r="G75" s="47"/>
      <c r="H75" s="22"/>
      <c r="I75" s="40"/>
      <c r="J75" s="40"/>
    </row>
    <row r="76" spans="2:12" x14ac:dyDescent="0.3">
      <c r="B76" s="25"/>
      <c r="D76" s="26"/>
      <c r="F76" s="14" t="s">
        <v>626</v>
      </c>
      <c r="G76" s="47"/>
      <c r="H76" s="22"/>
      <c r="I76" s="40"/>
      <c r="J76" s="40"/>
    </row>
    <row r="77" spans="2:12" x14ac:dyDescent="0.3">
      <c r="B77" s="25"/>
      <c r="D77" s="26"/>
      <c r="F77" s="14" t="s">
        <v>627</v>
      </c>
      <c r="G77" s="47"/>
      <c r="H77" s="22"/>
      <c r="I77" s="40"/>
      <c r="J77" s="40"/>
    </row>
    <row r="78" spans="2:12" x14ac:dyDescent="0.3">
      <c r="B78" s="25"/>
      <c r="D78" s="26"/>
      <c r="F78" s="14" t="s">
        <v>628</v>
      </c>
      <c r="G78" s="47"/>
      <c r="H78" s="22"/>
      <c r="I78" s="40"/>
      <c r="J78" s="40"/>
    </row>
    <row r="79" spans="2:12" x14ac:dyDescent="0.3">
      <c r="B79" s="25"/>
      <c r="D79" s="26"/>
      <c r="F79" s="14" t="s">
        <v>619</v>
      </c>
      <c r="G79" s="47"/>
      <c r="H79" s="22"/>
      <c r="I79" s="40"/>
      <c r="J79" s="40"/>
    </row>
    <row r="80" spans="2:12" x14ac:dyDescent="0.3">
      <c r="B80" s="25"/>
      <c r="D80" s="26"/>
      <c r="F80" s="14"/>
      <c r="G80" s="47"/>
      <c r="H80" s="22"/>
      <c r="I80" s="40"/>
      <c r="J80" s="40"/>
    </row>
    <row r="81" spans="2:12" x14ac:dyDescent="0.3">
      <c r="B81" s="25" t="s">
        <v>620</v>
      </c>
      <c r="D81" s="26"/>
      <c r="F81" s="14" t="s">
        <v>621</v>
      </c>
      <c r="G81" s="47"/>
      <c r="H81" s="22"/>
      <c r="I81" s="40"/>
      <c r="J81" s="40"/>
    </row>
    <row r="82" spans="2:12" x14ac:dyDescent="0.3">
      <c r="B82" s="25"/>
      <c r="D82" s="26"/>
      <c r="F82" s="14"/>
      <c r="G82" s="47"/>
      <c r="H82" s="22"/>
      <c r="I82" s="40"/>
      <c r="J82" s="40"/>
      <c r="L82" s="35"/>
    </row>
    <row r="83" spans="2:12" x14ac:dyDescent="0.3">
      <c r="B83" s="25"/>
      <c r="D83" s="26" t="s">
        <v>622</v>
      </c>
      <c r="F83" s="14" t="s">
        <v>623</v>
      </c>
      <c r="G83" s="47"/>
      <c r="H83" s="22"/>
      <c r="I83" s="40"/>
      <c r="J83" s="40"/>
    </row>
    <row r="84" spans="2:12" x14ac:dyDescent="0.3">
      <c r="B84" s="25"/>
      <c r="D84" s="26"/>
      <c r="F84" s="14"/>
      <c r="G84" s="47"/>
      <c r="H84" s="22"/>
      <c r="I84" s="40"/>
      <c r="J84" s="40"/>
    </row>
    <row r="85" spans="2:12" x14ac:dyDescent="0.3">
      <c r="B85" s="25"/>
      <c r="D85" s="26"/>
      <c r="F85" s="14"/>
      <c r="G85" s="47"/>
      <c r="H85" s="22"/>
      <c r="I85" s="40"/>
      <c r="J85" s="40"/>
    </row>
    <row r="86" spans="2:12" x14ac:dyDescent="0.3">
      <c r="B86" s="25"/>
      <c r="D86" s="26"/>
      <c r="F86" s="14"/>
      <c r="G86" s="47"/>
      <c r="H86" s="22"/>
      <c r="I86" s="40"/>
      <c r="J86" s="40"/>
    </row>
    <row r="87" spans="2:12" x14ac:dyDescent="0.3">
      <c r="B87" s="25"/>
      <c r="D87" s="26"/>
      <c r="F87" s="14"/>
      <c r="G87" s="47"/>
      <c r="H87" s="22"/>
      <c r="I87" s="40"/>
      <c r="J87" s="40"/>
    </row>
    <row r="88" spans="2:12" x14ac:dyDescent="0.3">
      <c r="B88" s="394" t="s">
        <v>2135</v>
      </c>
      <c r="C88" s="395"/>
      <c r="D88" s="396"/>
      <c r="F88" s="55" t="s">
        <v>629</v>
      </c>
      <c r="G88" s="47"/>
      <c r="H88" s="53"/>
      <c r="I88" s="53"/>
      <c r="J88" s="53"/>
    </row>
    <row r="89" spans="2:12" x14ac:dyDescent="0.3">
      <c r="B89" s="25"/>
      <c r="D89" s="26"/>
      <c r="F89" s="14"/>
      <c r="G89" s="47"/>
      <c r="H89" s="22"/>
      <c r="I89" s="40"/>
      <c r="J89" s="40"/>
    </row>
    <row r="90" spans="2:12" x14ac:dyDescent="0.3">
      <c r="B90" s="25"/>
      <c r="D90" s="26"/>
      <c r="F90" s="14"/>
      <c r="G90" s="47"/>
      <c r="H90" s="22"/>
      <c r="I90" s="40"/>
      <c r="J90" s="40"/>
    </row>
    <row r="91" spans="2:12" x14ac:dyDescent="0.3">
      <c r="B91" s="391" t="s">
        <v>630</v>
      </c>
      <c r="C91" s="392"/>
      <c r="D91" s="393"/>
      <c r="F91" s="14" t="s">
        <v>631</v>
      </c>
      <c r="G91" s="47"/>
      <c r="H91" s="22"/>
      <c r="I91" s="40"/>
      <c r="J91" s="40"/>
    </row>
    <row r="92" spans="2:12" x14ac:dyDescent="0.3">
      <c r="B92" s="25"/>
      <c r="D92" s="26"/>
      <c r="F92" s="14"/>
      <c r="G92" s="47"/>
      <c r="H92" s="22"/>
      <c r="I92" s="40"/>
      <c r="J92" s="40"/>
    </row>
    <row r="93" spans="2:12" x14ac:dyDescent="0.3">
      <c r="B93" s="25" t="s">
        <v>620</v>
      </c>
      <c r="D93" s="26"/>
      <c r="F93" s="14" t="s">
        <v>632</v>
      </c>
      <c r="G93" s="47"/>
      <c r="H93" s="22"/>
      <c r="I93" s="40"/>
      <c r="J93" s="40"/>
    </row>
    <row r="94" spans="2:12" x14ac:dyDescent="0.3">
      <c r="B94" s="25"/>
      <c r="D94" s="26"/>
      <c r="F94" s="14"/>
      <c r="G94" s="47"/>
      <c r="H94" s="22"/>
      <c r="I94" s="40"/>
      <c r="J94" s="40"/>
    </row>
    <row r="95" spans="2:12" x14ac:dyDescent="0.3">
      <c r="B95" s="25"/>
      <c r="D95" s="26" t="s">
        <v>633</v>
      </c>
      <c r="F95" s="14" t="s">
        <v>623</v>
      </c>
      <c r="G95" s="47"/>
      <c r="H95" s="22"/>
      <c r="I95" s="40"/>
      <c r="J95" s="40"/>
    </row>
    <row r="96" spans="2:12" x14ac:dyDescent="0.3">
      <c r="B96" s="25"/>
      <c r="D96" s="26"/>
      <c r="F96" s="14"/>
      <c r="G96" s="47"/>
      <c r="H96" s="22"/>
      <c r="I96" s="40"/>
      <c r="J96" s="40"/>
    </row>
    <row r="97" spans="2:12" x14ac:dyDescent="0.3">
      <c r="B97" s="25"/>
      <c r="D97" s="26"/>
      <c r="F97" s="14" t="s">
        <v>615</v>
      </c>
      <c r="G97" s="47"/>
      <c r="H97" s="22"/>
      <c r="I97" s="40"/>
      <c r="J97" s="40"/>
    </row>
    <row r="98" spans="2:12" x14ac:dyDescent="0.3">
      <c r="B98" s="25"/>
      <c r="D98" s="26"/>
      <c r="F98" s="14" t="s">
        <v>616</v>
      </c>
      <c r="G98" s="47"/>
      <c r="H98" s="22"/>
      <c r="I98" s="40"/>
      <c r="J98" s="40"/>
    </row>
    <row r="99" spans="2:12" x14ac:dyDescent="0.3">
      <c r="B99" s="25"/>
      <c r="D99" s="26"/>
      <c r="F99" s="14" t="s">
        <v>617</v>
      </c>
      <c r="G99" s="47"/>
      <c r="H99" s="22"/>
      <c r="I99" s="40"/>
      <c r="J99" s="40"/>
    </row>
    <row r="100" spans="2:12" x14ac:dyDescent="0.3">
      <c r="B100" s="25"/>
      <c r="D100" s="26"/>
      <c r="F100" s="14" t="s">
        <v>618</v>
      </c>
      <c r="G100" s="47"/>
      <c r="H100" s="22"/>
      <c r="I100" s="40"/>
      <c r="J100" s="40"/>
    </row>
    <row r="101" spans="2:12" x14ac:dyDescent="0.3">
      <c r="B101" s="25"/>
      <c r="D101" s="26"/>
      <c r="F101" s="14" t="s">
        <v>1690</v>
      </c>
      <c r="G101" s="47"/>
      <c r="H101" s="22"/>
      <c r="I101" s="40"/>
      <c r="J101" s="40"/>
      <c r="L101" s="35"/>
    </row>
    <row r="102" spans="2:12" x14ac:dyDescent="0.3">
      <c r="B102" s="25"/>
      <c r="D102" s="26"/>
      <c r="F102" s="14"/>
      <c r="G102" s="47"/>
      <c r="H102" s="22"/>
      <c r="I102" s="40"/>
      <c r="J102" s="40"/>
    </row>
    <row r="103" spans="2:12" x14ac:dyDescent="0.3">
      <c r="B103" s="25"/>
      <c r="D103" s="26"/>
      <c r="F103" s="14" t="s">
        <v>634</v>
      </c>
      <c r="G103" s="47"/>
      <c r="H103" s="22"/>
      <c r="I103" s="40"/>
      <c r="J103" s="40"/>
    </row>
    <row r="104" spans="2:12" x14ac:dyDescent="0.3">
      <c r="B104" s="25"/>
      <c r="D104" s="26"/>
      <c r="F104" s="14" t="s">
        <v>2136</v>
      </c>
      <c r="G104" s="47"/>
      <c r="H104" s="22"/>
      <c r="I104" s="40"/>
      <c r="J104" s="40"/>
    </row>
    <row r="105" spans="2:12" x14ac:dyDescent="0.3">
      <c r="B105" s="25"/>
      <c r="D105" s="26"/>
      <c r="F105" s="14"/>
      <c r="G105" s="47"/>
      <c r="H105" s="22"/>
      <c r="I105" s="40"/>
      <c r="J105" s="40"/>
    </row>
    <row r="106" spans="2:12" x14ac:dyDescent="0.3">
      <c r="B106" s="25"/>
      <c r="D106" s="26"/>
      <c r="F106" s="14"/>
      <c r="G106" s="47"/>
      <c r="H106" s="22"/>
      <c r="I106" s="40"/>
      <c r="J106" s="40"/>
    </row>
    <row r="107" spans="2:12" x14ac:dyDescent="0.3">
      <c r="B107" s="391" t="s">
        <v>635</v>
      </c>
      <c r="C107" s="392"/>
      <c r="D107" s="393"/>
      <c r="F107" s="14" t="s">
        <v>636</v>
      </c>
      <c r="G107" s="47"/>
      <c r="H107" s="22"/>
      <c r="I107" s="40"/>
      <c r="J107" s="40"/>
    </row>
    <row r="108" spans="2:12" x14ac:dyDescent="0.3">
      <c r="B108" s="25"/>
      <c r="D108" s="26"/>
      <c r="F108" s="14"/>
      <c r="G108" s="47"/>
      <c r="H108" s="22"/>
      <c r="I108" s="40"/>
      <c r="J108" s="40"/>
      <c r="L108" s="35"/>
    </row>
    <row r="109" spans="2:12" x14ac:dyDescent="0.3">
      <c r="B109" s="25" t="s">
        <v>620</v>
      </c>
      <c r="D109" s="26"/>
      <c r="F109" s="14" t="s">
        <v>632</v>
      </c>
      <c r="G109" s="47"/>
      <c r="H109" s="22"/>
      <c r="I109" s="40"/>
      <c r="J109" s="40"/>
    </row>
    <row r="110" spans="2:12" x14ac:dyDescent="0.3">
      <c r="B110" s="25"/>
      <c r="D110" s="26"/>
      <c r="F110" s="14"/>
      <c r="G110" s="47"/>
      <c r="H110" s="22"/>
      <c r="I110" s="40"/>
      <c r="J110" s="40"/>
    </row>
    <row r="111" spans="2:12" x14ac:dyDescent="0.3">
      <c r="B111" s="25"/>
      <c r="D111" s="26" t="s">
        <v>622</v>
      </c>
      <c r="F111" s="14" t="s">
        <v>623</v>
      </c>
      <c r="G111" s="47"/>
      <c r="H111" s="22"/>
      <c r="I111" s="40"/>
      <c r="J111" s="40"/>
    </row>
    <row r="112" spans="2:12" x14ac:dyDescent="0.3">
      <c r="B112" s="25"/>
      <c r="D112" s="26"/>
      <c r="F112" s="14"/>
      <c r="G112" s="47"/>
      <c r="H112" s="22"/>
      <c r="I112" s="40"/>
      <c r="J112" s="40"/>
    </row>
    <row r="113" spans="2:12" x14ac:dyDescent="0.3">
      <c r="B113" s="25"/>
      <c r="D113" s="26"/>
      <c r="F113" s="14" t="s">
        <v>615</v>
      </c>
      <c r="G113" s="47"/>
      <c r="H113" s="22"/>
      <c r="I113" s="40"/>
      <c r="J113" s="40"/>
    </row>
    <row r="114" spans="2:12" x14ac:dyDescent="0.3">
      <c r="B114" s="25"/>
      <c r="D114" s="26"/>
      <c r="F114" s="14" t="s">
        <v>616</v>
      </c>
      <c r="G114" s="47"/>
      <c r="H114" s="22"/>
      <c r="I114" s="40"/>
      <c r="J114" s="40"/>
      <c r="L114" s="35"/>
    </row>
    <row r="115" spans="2:12" x14ac:dyDescent="0.3">
      <c r="B115" s="25"/>
      <c r="D115" s="26"/>
      <c r="F115" s="14" t="s">
        <v>617</v>
      </c>
      <c r="G115" s="47"/>
      <c r="H115" s="22"/>
      <c r="I115" s="40"/>
      <c r="J115" s="40"/>
    </row>
    <row r="116" spans="2:12" x14ac:dyDescent="0.3">
      <c r="B116" s="25"/>
      <c r="D116" s="26"/>
      <c r="F116" s="14" t="s">
        <v>618</v>
      </c>
      <c r="G116" s="47"/>
      <c r="H116" s="22"/>
      <c r="I116" s="40"/>
      <c r="J116" s="40"/>
    </row>
    <row r="117" spans="2:12" x14ac:dyDescent="0.3">
      <c r="B117" s="25"/>
      <c r="D117" s="26"/>
      <c r="F117" s="14" t="s">
        <v>2134</v>
      </c>
      <c r="G117" s="47"/>
      <c r="H117" s="22"/>
      <c r="I117" s="40"/>
      <c r="J117" s="40"/>
    </row>
    <row r="118" spans="2:12" x14ac:dyDescent="0.3">
      <c r="B118" s="25"/>
      <c r="D118" s="26"/>
      <c r="F118" s="14"/>
      <c r="G118" s="47"/>
      <c r="H118" s="22"/>
      <c r="I118" s="40"/>
      <c r="J118" s="40"/>
    </row>
    <row r="119" spans="2:12" x14ac:dyDescent="0.3">
      <c r="B119" s="25"/>
      <c r="D119" s="26"/>
      <c r="F119" s="14" t="s">
        <v>634</v>
      </c>
      <c r="G119" s="47"/>
      <c r="H119" s="22"/>
      <c r="I119" s="40"/>
      <c r="J119" s="40"/>
    </row>
    <row r="120" spans="2:12" x14ac:dyDescent="0.3">
      <c r="B120" s="25"/>
      <c r="D120" s="26"/>
      <c r="F120" s="14" t="s">
        <v>2136</v>
      </c>
      <c r="G120" s="47"/>
      <c r="H120" s="22"/>
      <c r="I120" s="40"/>
      <c r="J120" s="40"/>
      <c r="L120" s="35"/>
    </row>
    <row r="121" spans="2:12" x14ac:dyDescent="0.3">
      <c r="B121" s="25"/>
      <c r="D121" s="26"/>
      <c r="F121" s="14"/>
      <c r="G121" s="47"/>
      <c r="H121" s="22"/>
      <c r="I121" s="40"/>
      <c r="J121" s="40"/>
    </row>
    <row r="122" spans="2:12" x14ac:dyDescent="0.3">
      <c r="B122" s="25"/>
      <c r="D122" s="26"/>
      <c r="F122" s="14"/>
      <c r="G122" s="47"/>
      <c r="H122" s="22"/>
      <c r="I122" s="40"/>
      <c r="J122" s="40"/>
    </row>
    <row r="123" spans="2:12" x14ac:dyDescent="0.3">
      <c r="B123" s="391" t="s">
        <v>637</v>
      </c>
      <c r="C123" s="392"/>
      <c r="D123" s="393"/>
      <c r="F123" s="14" t="s">
        <v>631</v>
      </c>
      <c r="G123" s="47"/>
      <c r="H123" s="22"/>
      <c r="I123" s="40"/>
      <c r="J123" s="40"/>
    </row>
    <row r="124" spans="2:12" x14ac:dyDescent="0.3">
      <c r="B124" s="25"/>
      <c r="D124" s="26"/>
      <c r="F124" s="14"/>
      <c r="G124" s="47"/>
      <c r="H124" s="22"/>
      <c r="I124" s="40"/>
      <c r="J124" s="40"/>
    </row>
    <row r="125" spans="2:12" x14ac:dyDescent="0.3">
      <c r="B125" s="25" t="s">
        <v>620</v>
      </c>
      <c r="D125" s="26"/>
      <c r="F125" s="14" t="s">
        <v>632</v>
      </c>
      <c r="G125" s="47"/>
      <c r="H125" s="22"/>
      <c r="I125" s="40"/>
      <c r="J125" s="40"/>
    </row>
    <row r="126" spans="2:12" x14ac:dyDescent="0.3">
      <c r="B126" s="25"/>
      <c r="D126" s="26"/>
      <c r="F126" s="14"/>
      <c r="G126" s="47"/>
      <c r="H126" s="22"/>
      <c r="I126" s="40"/>
      <c r="J126" s="40"/>
      <c r="L126" s="35"/>
    </row>
    <row r="127" spans="2:12" x14ac:dyDescent="0.3">
      <c r="B127" s="25"/>
      <c r="D127" s="26" t="s">
        <v>622</v>
      </c>
      <c r="F127" s="14" t="s">
        <v>623</v>
      </c>
      <c r="G127" s="47"/>
      <c r="H127" s="22"/>
      <c r="I127" s="40"/>
      <c r="J127" s="40"/>
    </row>
    <row r="128" spans="2:12" x14ac:dyDescent="0.3">
      <c r="B128" s="25"/>
      <c r="D128" s="26"/>
      <c r="F128" s="14"/>
      <c r="G128" s="47"/>
      <c r="H128" s="22"/>
      <c r="I128" s="40"/>
      <c r="J128" s="40"/>
    </row>
    <row r="129" spans="2:10" x14ac:dyDescent="0.3">
      <c r="B129" s="25"/>
      <c r="D129" s="26"/>
      <c r="F129" s="14" t="s">
        <v>615</v>
      </c>
      <c r="G129" s="47"/>
      <c r="H129" s="22"/>
      <c r="I129" s="40"/>
      <c r="J129" s="40"/>
    </row>
    <row r="130" spans="2:10" x14ac:dyDescent="0.3">
      <c r="B130" s="25"/>
      <c r="D130" s="26"/>
      <c r="F130" s="14" t="s">
        <v>626</v>
      </c>
      <c r="G130" s="47"/>
      <c r="H130" s="22"/>
      <c r="I130" s="40"/>
      <c r="J130" s="40"/>
    </row>
    <row r="131" spans="2:10" x14ac:dyDescent="0.3">
      <c r="B131" s="25"/>
      <c r="D131" s="26"/>
      <c r="F131" s="14" t="s">
        <v>617</v>
      </c>
      <c r="G131" s="47"/>
      <c r="H131" s="22"/>
      <c r="I131" s="40"/>
      <c r="J131" s="40"/>
    </row>
    <row r="132" spans="2:10" x14ac:dyDescent="0.3">
      <c r="B132" s="25"/>
      <c r="D132" s="26"/>
      <c r="F132" s="14" t="s">
        <v>628</v>
      </c>
      <c r="G132" s="47"/>
      <c r="H132" s="22"/>
      <c r="I132" s="40"/>
      <c r="J132" s="40"/>
    </row>
    <row r="133" spans="2:10" x14ac:dyDescent="0.3">
      <c r="B133" s="25"/>
      <c r="D133" s="26"/>
      <c r="F133" s="14" t="s">
        <v>619</v>
      </c>
      <c r="G133" s="47"/>
      <c r="H133" s="22"/>
      <c r="I133" s="40"/>
      <c r="J133" s="40"/>
    </row>
    <row r="134" spans="2:10" x14ac:dyDescent="0.3">
      <c r="B134" s="25"/>
      <c r="D134" s="26"/>
      <c r="F134" s="14"/>
      <c r="G134" s="47"/>
      <c r="H134" s="22"/>
      <c r="I134" s="40"/>
      <c r="J134" s="40"/>
    </row>
    <row r="135" spans="2:10" x14ac:dyDescent="0.3">
      <c r="B135" s="25"/>
      <c r="D135" s="26"/>
      <c r="F135" s="14" t="s">
        <v>634</v>
      </c>
      <c r="G135" s="47"/>
      <c r="H135" s="22"/>
      <c r="I135" s="40"/>
      <c r="J135" s="40"/>
    </row>
    <row r="136" spans="2:10" x14ac:dyDescent="0.3">
      <c r="B136" s="25"/>
      <c r="D136" s="26"/>
      <c r="F136" s="14" t="s">
        <v>2136</v>
      </c>
      <c r="G136" s="47"/>
      <c r="H136" s="22"/>
      <c r="I136" s="40"/>
      <c r="J136" s="40"/>
    </row>
    <row r="137" spans="2:10" x14ac:dyDescent="0.3">
      <c r="B137" s="25"/>
      <c r="D137" s="26"/>
      <c r="F137" s="14"/>
      <c r="G137" s="47"/>
      <c r="H137" s="22"/>
      <c r="I137" s="40"/>
      <c r="J137" s="40"/>
    </row>
    <row r="138" spans="2:10" x14ac:dyDescent="0.3">
      <c r="B138" s="25"/>
      <c r="D138" s="26"/>
      <c r="F138" s="14"/>
      <c r="G138" s="47"/>
      <c r="H138" s="22"/>
      <c r="I138" s="40"/>
      <c r="J138" s="40"/>
    </row>
    <row r="139" spans="2:10" x14ac:dyDescent="0.3">
      <c r="B139" s="391" t="s">
        <v>638</v>
      </c>
      <c r="C139" s="392"/>
      <c r="D139" s="393"/>
      <c r="F139" s="14" t="s">
        <v>631</v>
      </c>
      <c r="G139" s="47"/>
      <c r="H139" s="22"/>
      <c r="I139" s="40"/>
      <c r="J139" s="40"/>
    </row>
    <row r="140" spans="2:10" x14ac:dyDescent="0.3">
      <c r="B140" s="25"/>
      <c r="D140" s="26"/>
      <c r="F140" s="14"/>
      <c r="G140" s="47"/>
      <c r="H140" s="22"/>
      <c r="I140" s="40"/>
      <c r="J140" s="40"/>
    </row>
    <row r="141" spans="2:10" x14ac:dyDescent="0.3">
      <c r="B141" s="25" t="s">
        <v>620</v>
      </c>
      <c r="D141" s="26"/>
      <c r="F141" s="14" t="s">
        <v>632</v>
      </c>
      <c r="G141" s="47"/>
      <c r="H141" s="22"/>
      <c r="I141" s="40"/>
      <c r="J141" s="40"/>
    </row>
    <row r="142" spans="2:10" x14ac:dyDescent="0.3">
      <c r="B142" s="25"/>
      <c r="D142" s="26"/>
      <c r="F142" s="14"/>
      <c r="G142" s="47"/>
      <c r="H142" s="22"/>
      <c r="I142" s="40"/>
      <c r="J142" s="40"/>
    </row>
    <row r="143" spans="2:10" x14ac:dyDescent="0.3">
      <c r="B143" s="25"/>
      <c r="D143" s="26" t="s">
        <v>622</v>
      </c>
      <c r="F143" s="14" t="s">
        <v>623</v>
      </c>
      <c r="G143" s="47"/>
      <c r="H143" s="22"/>
      <c r="I143" s="40"/>
      <c r="J143" s="40"/>
    </row>
    <row r="144" spans="2:10" x14ac:dyDescent="0.3">
      <c r="B144" s="25"/>
      <c r="D144" s="26"/>
      <c r="F144" s="14"/>
      <c r="G144" s="47"/>
      <c r="H144" s="22"/>
      <c r="I144" s="40"/>
      <c r="J144" s="40"/>
    </row>
    <row r="145" spans="2:10" x14ac:dyDescent="0.3">
      <c r="B145" s="25"/>
      <c r="D145" s="26"/>
      <c r="F145" s="14" t="s">
        <v>615</v>
      </c>
      <c r="G145" s="47"/>
      <c r="H145" s="22"/>
      <c r="I145" s="40"/>
      <c r="J145" s="40"/>
    </row>
    <row r="146" spans="2:10" x14ac:dyDescent="0.3">
      <c r="B146" s="25"/>
      <c r="D146" s="26"/>
      <c r="F146" s="14" t="s">
        <v>616</v>
      </c>
      <c r="G146" s="47"/>
      <c r="H146" s="22"/>
      <c r="I146" s="40"/>
      <c r="J146" s="40"/>
    </row>
    <row r="147" spans="2:10" x14ac:dyDescent="0.3">
      <c r="B147" s="25"/>
      <c r="D147" s="26"/>
      <c r="F147" s="14" t="s">
        <v>639</v>
      </c>
      <c r="G147" s="47"/>
      <c r="H147" s="22"/>
      <c r="I147" s="40"/>
      <c r="J147" s="40"/>
    </row>
    <row r="148" spans="2:10" x14ac:dyDescent="0.3">
      <c r="B148" s="25"/>
      <c r="D148" s="26"/>
      <c r="F148" s="14" t="s">
        <v>628</v>
      </c>
      <c r="G148" s="47"/>
      <c r="H148" s="22"/>
      <c r="I148" s="40"/>
      <c r="J148" s="40"/>
    </row>
    <row r="149" spans="2:10" x14ac:dyDescent="0.3">
      <c r="B149" s="25"/>
      <c r="D149" s="26"/>
      <c r="F149" s="14" t="s">
        <v>619</v>
      </c>
      <c r="G149" s="47"/>
      <c r="H149" s="22"/>
      <c r="I149" s="40"/>
      <c r="J149" s="40"/>
    </row>
    <row r="150" spans="2:10" x14ac:dyDescent="0.3">
      <c r="B150" s="25"/>
      <c r="D150" s="26"/>
      <c r="F150" s="14"/>
      <c r="G150" s="47"/>
      <c r="H150" s="22"/>
      <c r="I150" s="40"/>
      <c r="J150" s="40"/>
    </row>
    <row r="151" spans="2:10" x14ac:dyDescent="0.3">
      <c r="B151" s="25"/>
      <c r="D151" s="26"/>
      <c r="F151" s="14" t="s">
        <v>634</v>
      </c>
      <c r="G151" s="47"/>
      <c r="H151" s="22"/>
      <c r="I151" s="40"/>
      <c r="J151" s="40"/>
    </row>
    <row r="152" spans="2:10" x14ac:dyDescent="0.3">
      <c r="B152" s="25"/>
      <c r="D152" s="26"/>
      <c r="F152" s="14" t="s">
        <v>2136</v>
      </c>
      <c r="G152" s="47"/>
      <c r="H152" s="22"/>
      <c r="I152" s="40"/>
      <c r="J152" s="40"/>
    </row>
    <row r="153" spans="2:10" x14ac:dyDescent="0.3">
      <c r="B153" s="25"/>
      <c r="D153" s="26"/>
      <c r="F153" s="14"/>
      <c r="G153" s="47"/>
      <c r="H153" s="22"/>
      <c r="I153" s="40"/>
      <c r="J153" s="40"/>
    </row>
    <row r="154" spans="2:10" x14ac:dyDescent="0.3">
      <c r="B154" s="25"/>
      <c r="D154" s="26"/>
      <c r="F154" s="14"/>
      <c r="G154" s="47"/>
      <c r="H154" s="22"/>
      <c r="I154" s="40"/>
      <c r="J154" s="40"/>
    </row>
    <row r="155" spans="2:10" x14ac:dyDescent="0.3">
      <c r="B155" s="391" t="s">
        <v>640</v>
      </c>
      <c r="C155" s="392"/>
      <c r="D155" s="393"/>
      <c r="F155" s="14" t="s">
        <v>631</v>
      </c>
      <c r="G155" s="47"/>
      <c r="H155" s="22"/>
      <c r="I155" s="40"/>
      <c r="J155" s="40"/>
    </row>
    <row r="156" spans="2:10" x14ac:dyDescent="0.3">
      <c r="B156" s="25"/>
      <c r="D156" s="26"/>
      <c r="F156" s="14"/>
      <c r="G156" s="47"/>
      <c r="H156" s="22"/>
      <c r="I156" s="40"/>
      <c r="J156" s="40"/>
    </row>
    <row r="157" spans="2:10" x14ac:dyDescent="0.3">
      <c r="B157" s="25" t="s">
        <v>620</v>
      </c>
      <c r="D157" s="26"/>
      <c r="F157" s="14" t="s">
        <v>632</v>
      </c>
      <c r="G157" s="47"/>
      <c r="H157" s="22"/>
      <c r="I157" s="40"/>
      <c r="J157" s="40"/>
    </row>
    <row r="158" spans="2:10" x14ac:dyDescent="0.3">
      <c r="B158" s="25"/>
      <c r="D158" s="26"/>
      <c r="F158" s="14"/>
      <c r="G158" s="47"/>
      <c r="H158" s="22"/>
      <c r="I158" s="40"/>
      <c r="J158" s="40"/>
    </row>
    <row r="159" spans="2:10" x14ac:dyDescent="0.3">
      <c r="B159" s="25"/>
      <c r="D159" s="26" t="s">
        <v>622</v>
      </c>
      <c r="F159" s="14" t="s">
        <v>623</v>
      </c>
      <c r="G159" s="47"/>
      <c r="H159" s="22"/>
      <c r="I159" s="40"/>
      <c r="J159" s="40"/>
    </row>
    <row r="160" spans="2:10" x14ac:dyDescent="0.3">
      <c r="B160" s="25"/>
      <c r="D160" s="26"/>
      <c r="F160" s="14"/>
      <c r="G160" s="47"/>
      <c r="H160" s="22"/>
      <c r="I160" s="40"/>
      <c r="J160" s="40"/>
    </row>
    <row r="161" spans="2:10" x14ac:dyDescent="0.3">
      <c r="B161" s="25"/>
      <c r="D161" s="26"/>
      <c r="F161" s="14" t="s">
        <v>615</v>
      </c>
      <c r="G161" s="47"/>
      <c r="H161" s="22"/>
      <c r="I161" s="40"/>
      <c r="J161" s="40"/>
    </row>
    <row r="162" spans="2:10" x14ac:dyDescent="0.3">
      <c r="B162" s="25"/>
      <c r="D162" s="26"/>
      <c r="F162" s="14" t="s">
        <v>616</v>
      </c>
      <c r="G162" s="47"/>
      <c r="H162" s="22"/>
      <c r="I162" s="40"/>
      <c r="J162" s="40"/>
    </row>
    <row r="163" spans="2:10" x14ac:dyDescent="0.3">
      <c r="B163" s="25"/>
      <c r="D163" s="26"/>
      <c r="F163" s="14" t="s">
        <v>617</v>
      </c>
      <c r="G163" s="47"/>
      <c r="H163" s="22"/>
      <c r="I163" s="40"/>
      <c r="J163" s="40"/>
    </row>
    <row r="164" spans="2:10" x14ac:dyDescent="0.3">
      <c r="B164" s="25"/>
      <c r="D164" s="26"/>
      <c r="F164" s="14" t="s">
        <v>628</v>
      </c>
      <c r="G164" s="47"/>
      <c r="H164" s="22"/>
      <c r="I164" s="40"/>
      <c r="J164" s="40"/>
    </row>
    <row r="165" spans="2:10" x14ac:dyDescent="0.3">
      <c r="B165" s="25"/>
      <c r="D165" s="26"/>
      <c r="F165" s="14" t="s">
        <v>619</v>
      </c>
      <c r="G165" s="47"/>
      <c r="H165" s="22"/>
      <c r="I165" s="40"/>
      <c r="J165" s="40"/>
    </row>
    <row r="166" spans="2:10" x14ac:dyDescent="0.3">
      <c r="B166" s="25"/>
      <c r="D166" s="26"/>
      <c r="F166" s="14"/>
      <c r="G166" s="47"/>
      <c r="H166" s="22"/>
      <c r="I166" s="40"/>
      <c r="J166" s="40"/>
    </row>
    <row r="167" spans="2:10" x14ac:dyDescent="0.3">
      <c r="B167" s="25"/>
      <c r="D167" s="26"/>
      <c r="F167" s="14" t="s">
        <v>634</v>
      </c>
      <c r="G167" s="47"/>
      <c r="H167" s="22"/>
      <c r="I167" s="40"/>
      <c r="J167" s="40"/>
    </row>
    <row r="168" spans="2:10" x14ac:dyDescent="0.3">
      <c r="B168" s="25"/>
      <c r="D168" s="26"/>
      <c r="F168" s="14" t="s">
        <v>2136</v>
      </c>
      <c r="G168" s="47"/>
      <c r="H168" s="22"/>
      <c r="I168" s="40"/>
      <c r="J168" s="40"/>
    </row>
    <row r="169" spans="2:10" x14ac:dyDescent="0.3">
      <c r="B169" s="25"/>
      <c r="D169" s="26"/>
      <c r="F169" s="14"/>
      <c r="G169" s="47"/>
      <c r="H169" s="22"/>
      <c r="I169" s="40"/>
      <c r="J169" s="40"/>
    </row>
    <row r="170" spans="2:10" x14ac:dyDescent="0.3">
      <c r="B170" s="25"/>
      <c r="D170" s="26"/>
      <c r="F170" s="14"/>
      <c r="G170" s="47"/>
      <c r="H170" s="22"/>
      <c r="I170" s="40"/>
      <c r="J170" s="40"/>
    </row>
    <row r="171" spans="2:10" x14ac:dyDescent="0.3">
      <c r="B171" s="394" t="s">
        <v>641</v>
      </c>
      <c r="C171" s="395"/>
      <c r="D171" s="396"/>
      <c r="F171" s="14"/>
      <c r="G171" s="47"/>
      <c r="H171" s="53" t="s">
        <v>613</v>
      </c>
      <c r="I171" s="53" t="s">
        <v>2972</v>
      </c>
      <c r="J171" s="53"/>
    </row>
    <row r="172" spans="2:10" x14ac:dyDescent="0.3">
      <c r="B172" s="25"/>
      <c r="D172" s="26"/>
      <c r="F172" s="14"/>
      <c r="G172" s="47"/>
      <c r="H172" s="22"/>
      <c r="I172" s="40"/>
      <c r="J172" s="40"/>
    </row>
    <row r="173" spans="2:10" x14ac:dyDescent="0.3">
      <c r="B173" s="25" t="s">
        <v>642</v>
      </c>
      <c r="D173" s="26"/>
      <c r="F173" s="14" t="s">
        <v>643</v>
      </c>
      <c r="G173" s="47"/>
      <c r="H173" s="22"/>
      <c r="I173" s="40"/>
      <c r="J173" s="40"/>
    </row>
    <row r="174" spans="2:10" x14ac:dyDescent="0.3">
      <c r="B174" s="25"/>
      <c r="D174" s="26"/>
      <c r="F174" s="14"/>
      <c r="G174" s="47"/>
      <c r="H174" s="22"/>
      <c r="I174" s="40"/>
      <c r="J174" s="40"/>
    </row>
    <row r="175" spans="2:10" x14ac:dyDescent="0.3">
      <c r="B175" s="25"/>
      <c r="D175" s="26" t="s">
        <v>644</v>
      </c>
      <c r="F175" s="14" t="s">
        <v>641</v>
      </c>
      <c r="G175" s="47"/>
      <c r="H175" s="22"/>
      <c r="I175" s="40"/>
      <c r="J175" s="40"/>
    </row>
    <row r="176" spans="2:10" x14ac:dyDescent="0.3">
      <c r="B176" s="25"/>
      <c r="D176" s="26"/>
      <c r="F176" s="14"/>
      <c r="G176" s="47"/>
      <c r="H176" s="22"/>
      <c r="I176" s="40"/>
      <c r="J176" s="40"/>
    </row>
    <row r="177" spans="2:12" x14ac:dyDescent="0.3">
      <c r="B177" s="25"/>
      <c r="D177" s="26"/>
      <c r="F177" s="14" t="s">
        <v>645</v>
      </c>
      <c r="G177" s="47"/>
      <c r="H177" s="22"/>
      <c r="I177" s="40"/>
      <c r="J177" s="40"/>
    </row>
    <row r="178" spans="2:12" x14ac:dyDescent="0.3">
      <c r="B178" s="25"/>
      <c r="D178" s="26"/>
      <c r="F178" s="14"/>
      <c r="G178" s="47"/>
      <c r="H178" s="22"/>
      <c r="I178" s="40"/>
      <c r="J178" s="40"/>
    </row>
    <row r="179" spans="2:12" x14ac:dyDescent="0.3">
      <c r="B179" s="25" t="s">
        <v>642</v>
      </c>
      <c r="D179" s="26"/>
      <c r="F179" s="14" t="s">
        <v>646</v>
      </c>
      <c r="G179" s="47"/>
      <c r="H179" s="22"/>
      <c r="I179" s="40"/>
      <c r="J179" s="40"/>
    </row>
    <row r="180" spans="2:12" x14ac:dyDescent="0.3">
      <c r="B180" s="25"/>
      <c r="D180" s="26"/>
      <c r="F180" s="14"/>
      <c r="G180" s="47"/>
      <c r="H180" s="22"/>
      <c r="I180" s="40"/>
      <c r="J180" s="40"/>
    </row>
    <row r="181" spans="2:12" x14ac:dyDescent="0.3">
      <c r="B181" s="25"/>
      <c r="D181" s="26" t="s">
        <v>644</v>
      </c>
      <c r="F181" s="14" t="s">
        <v>641</v>
      </c>
      <c r="G181" s="47"/>
      <c r="H181" s="22"/>
      <c r="I181" s="40"/>
      <c r="J181" s="40"/>
    </row>
    <row r="182" spans="2:12" x14ac:dyDescent="0.3">
      <c r="B182" s="25"/>
      <c r="D182" s="26"/>
      <c r="F182" s="14"/>
      <c r="G182" s="47"/>
      <c r="H182" s="22"/>
      <c r="I182" s="40"/>
      <c r="J182" s="40"/>
      <c r="L182" s="35"/>
    </row>
    <row r="183" spans="2:12" x14ac:dyDescent="0.3">
      <c r="B183" s="25"/>
      <c r="D183" s="26"/>
      <c r="F183" s="14" t="s">
        <v>647</v>
      </c>
      <c r="G183" s="47"/>
      <c r="H183" s="22"/>
      <c r="I183" s="40"/>
      <c r="J183" s="40"/>
    </row>
    <row r="184" spans="2:12" x14ac:dyDescent="0.3">
      <c r="B184" s="25"/>
      <c r="D184" s="26"/>
      <c r="F184" s="14"/>
      <c r="G184" s="47"/>
      <c r="H184" s="22"/>
      <c r="I184" s="40"/>
      <c r="J184" s="40"/>
    </row>
    <row r="185" spans="2:12" x14ac:dyDescent="0.3">
      <c r="B185" s="25" t="s">
        <v>642</v>
      </c>
      <c r="D185" s="26"/>
      <c r="F185" s="14" t="s">
        <v>648</v>
      </c>
      <c r="G185" s="47"/>
      <c r="H185" s="22"/>
      <c r="I185" s="40"/>
      <c r="J185" s="40"/>
    </row>
    <row r="186" spans="2:12" x14ac:dyDescent="0.3">
      <c r="B186" s="25"/>
      <c r="D186" s="26"/>
      <c r="F186" s="14"/>
      <c r="G186" s="47"/>
      <c r="H186" s="22"/>
      <c r="I186" s="40"/>
      <c r="J186" s="40"/>
    </row>
    <row r="187" spans="2:12" x14ac:dyDescent="0.3">
      <c r="B187" s="25"/>
      <c r="D187" s="26" t="s">
        <v>644</v>
      </c>
      <c r="F187" s="14" t="s">
        <v>641</v>
      </c>
      <c r="G187" s="47"/>
      <c r="H187" s="22"/>
      <c r="I187" s="40"/>
      <c r="J187" s="40"/>
    </row>
    <row r="188" spans="2:12" x14ac:dyDescent="0.3">
      <c r="B188" s="25"/>
      <c r="D188" s="26"/>
      <c r="F188" s="14"/>
      <c r="G188" s="47"/>
      <c r="H188" s="22"/>
      <c r="I188" s="40"/>
      <c r="J188" s="40"/>
    </row>
    <row r="189" spans="2:12" x14ac:dyDescent="0.3">
      <c r="B189" s="25"/>
      <c r="D189" s="26"/>
      <c r="F189" s="14" t="s">
        <v>649</v>
      </c>
      <c r="G189" s="47"/>
      <c r="H189" s="22"/>
      <c r="I189" s="40"/>
      <c r="J189" s="40"/>
    </row>
    <row r="190" spans="2:12" x14ac:dyDescent="0.3">
      <c r="B190" s="25"/>
      <c r="D190" s="26"/>
      <c r="F190" s="14"/>
      <c r="G190" s="47"/>
      <c r="H190" s="22"/>
      <c r="I190" s="40"/>
      <c r="J190" s="40"/>
    </row>
    <row r="191" spans="2:12" x14ac:dyDescent="0.3">
      <c r="B191" s="25" t="s">
        <v>642</v>
      </c>
      <c r="D191" s="26"/>
      <c r="F191" s="14" t="s">
        <v>650</v>
      </c>
      <c r="G191" s="47"/>
      <c r="H191" s="22"/>
      <c r="I191" s="40"/>
      <c r="J191" s="40"/>
    </row>
    <row r="192" spans="2:12" x14ac:dyDescent="0.3">
      <c r="B192" s="25"/>
      <c r="D192" s="26"/>
      <c r="F192" s="14"/>
      <c r="G192" s="47"/>
      <c r="H192" s="22"/>
      <c r="I192" s="40"/>
      <c r="J192" s="40"/>
    </row>
    <row r="193" spans="2:10" x14ac:dyDescent="0.3">
      <c r="B193" s="25"/>
      <c r="D193" s="26" t="s">
        <v>644</v>
      </c>
      <c r="F193" s="14" t="s">
        <v>641</v>
      </c>
      <c r="G193" s="47"/>
      <c r="H193" s="22"/>
      <c r="I193" s="40"/>
      <c r="J193" s="40"/>
    </row>
    <row r="194" spans="2:10" x14ac:dyDescent="0.3">
      <c r="B194" s="25"/>
      <c r="D194" s="26"/>
      <c r="F194" s="14" t="s">
        <v>651</v>
      </c>
      <c r="G194" s="47"/>
      <c r="H194" s="22"/>
      <c r="I194" s="40"/>
      <c r="J194" s="40"/>
    </row>
    <row r="195" spans="2:10" x14ac:dyDescent="0.3">
      <c r="B195" s="25"/>
      <c r="D195" s="26"/>
      <c r="F195" s="14"/>
      <c r="G195" s="47"/>
      <c r="H195" s="22"/>
      <c r="I195" s="40"/>
      <c r="J195" s="40"/>
    </row>
    <row r="196" spans="2:10" x14ac:dyDescent="0.3">
      <c r="B196" s="25"/>
      <c r="D196" s="26"/>
      <c r="F196" s="14"/>
      <c r="G196" s="47"/>
      <c r="H196" s="22"/>
      <c r="I196" s="40"/>
      <c r="J196" s="40"/>
    </row>
    <row r="197" spans="2:10" x14ac:dyDescent="0.3">
      <c r="B197" s="394" t="s">
        <v>2852</v>
      </c>
      <c r="C197" s="395"/>
      <c r="D197" s="396"/>
      <c r="F197" s="14"/>
      <c r="G197" s="47"/>
      <c r="H197" s="53" t="s">
        <v>70</v>
      </c>
      <c r="I197" s="53" t="s">
        <v>2972</v>
      </c>
      <c r="J197" s="53"/>
    </row>
    <row r="198" spans="2:10" x14ac:dyDescent="0.3">
      <c r="B198" s="25"/>
      <c r="D198" s="26"/>
      <c r="F198" s="14"/>
      <c r="G198" s="47"/>
      <c r="H198" s="22"/>
      <c r="I198" s="40"/>
      <c r="J198" s="40"/>
    </row>
    <row r="199" spans="2:10" x14ac:dyDescent="0.3">
      <c r="B199" s="25"/>
      <c r="D199" s="26"/>
      <c r="F199" s="14"/>
      <c r="G199" s="47"/>
      <c r="H199" s="22"/>
      <c r="I199" s="40"/>
      <c r="J199" s="40"/>
    </row>
    <row r="200" spans="2:10" x14ac:dyDescent="0.3">
      <c r="B200" s="391" t="s">
        <v>652</v>
      </c>
      <c r="C200" s="392"/>
      <c r="D200" s="393"/>
      <c r="F200" s="55" t="s">
        <v>2853</v>
      </c>
      <c r="G200" s="47"/>
      <c r="H200" s="22"/>
      <c r="I200" s="40"/>
      <c r="J200" s="40"/>
    </row>
    <row r="201" spans="2:10" x14ac:dyDescent="0.3">
      <c r="B201" s="25"/>
      <c r="D201" s="26"/>
      <c r="F201" s="14"/>
      <c r="G201" s="47"/>
      <c r="H201" s="22"/>
      <c r="I201" s="40"/>
      <c r="J201" s="40"/>
    </row>
    <row r="202" spans="2:10" x14ac:dyDescent="0.3">
      <c r="B202" s="25"/>
      <c r="D202" s="26"/>
      <c r="F202" s="14" t="s">
        <v>653</v>
      </c>
      <c r="G202" s="47"/>
      <c r="H202" s="22"/>
      <c r="I202" s="40"/>
      <c r="J202" s="40"/>
    </row>
    <row r="203" spans="2:10" x14ac:dyDescent="0.3">
      <c r="B203" s="25"/>
      <c r="D203" s="26"/>
      <c r="F203" s="14" t="s">
        <v>654</v>
      </c>
      <c r="G203" s="47"/>
      <c r="H203" s="22"/>
      <c r="I203" s="40"/>
      <c r="J203" s="40"/>
    </row>
    <row r="204" spans="2:10" x14ac:dyDescent="0.3">
      <c r="B204" s="25"/>
      <c r="D204" s="26"/>
      <c r="F204" s="14" t="s">
        <v>655</v>
      </c>
      <c r="G204" s="47"/>
      <c r="H204" s="22"/>
      <c r="I204" s="40"/>
      <c r="J204" s="40"/>
    </row>
    <row r="205" spans="2:10" x14ac:dyDescent="0.3">
      <c r="B205" s="25"/>
      <c r="D205" s="26"/>
      <c r="F205" s="14" t="s">
        <v>656</v>
      </c>
      <c r="G205" s="47"/>
      <c r="H205" s="22"/>
      <c r="I205" s="40"/>
      <c r="J205" s="40"/>
    </row>
    <row r="206" spans="2:10" x14ac:dyDescent="0.3">
      <c r="B206" s="25" t="s">
        <v>657</v>
      </c>
      <c r="D206" s="26"/>
      <c r="F206" s="14" t="s">
        <v>658</v>
      </c>
      <c r="G206" s="47"/>
      <c r="H206" s="22"/>
      <c r="I206" s="40"/>
      <c r="J206" s="40"/>
    </row>
    <row r="207" spans="2:10" x14ac:dyDescent="0.3">
      <c r="B207" s="25"/>
      <c r="D207" s="26"/>
      <c r="F207" s="14"/>
      <c r="G207" s="47"/>
      <c r="H207" s="22"/>
      <c r="I207" s="40"/>
      <c r="J207" s="40"/>
    </row>
    <row r="208" spans="2:10" x14ac:dyDescent="0.3">
      <c r="B208" s="25"/>
      <c r="D208" s="26" t="s">
        <v>659</v>
      </c>
      <c r="F208" s="14" t="s">
        <v>660</v>
      </c>
      <c r="G208" s="47"/>
      <c r="H208" s="22"/>
      <c r="I208" s="40"/>
      <c r="J208" s="40"/>
    </row>
    <row r="209" spans="2:10" x14ac:dyDescent="0.3">
      <c r="B209" s="25"/>
      <c r="D209" s="26"/>
      <c r="F209" s="14"/>
      <c r="G209" s="47"/>
      <c r="H209" s="22"/>
      <c r="I209" s="40"/>
      <c r="J209" s="40"/>
    </row>
    <row r="210" spans="2:10" x14ac:dyDescent="0.3">
      <c r="B210" s="25"/>
      <c r="D210" s="26"/>
      <c r="F210" s="14" t="s">
        <v>661</v>
      </c>
      <c r="G210" s="47"/>
      <c r="H210" s="22"/>
      <c r="I210" s="40"/>
      <c r="J210" s="40"/>
    </row>
    <row r="211" spans="2:10" x14ac:dyDescent="0.3">
      <c r="B211" s="391" t="s">
        <v>662</v>
      </c>
      <c r="C211" s="392"/>
      <c r="D211" s="393"/>
      <c r="F211" s="14"/>
      <c r="G211" s="47"/>
      <c r="H211" s="22"/>
      <c r="I211" s="40"/>
      <c r="J211" s="40"/>
    </row>
    <row r="212" spans="2:10" x14ac:dyDescent="0.3">
      <c r="B212" s="25"/>
      <c r="D212" s="26"/>
      <c r="F212" s="14"/>
      <c r="G212" s="47"/>
      <c r="H212" s="22"/>
      <c r="I212" s="40"/>
      <c r="J212" s="40"/>
    </row>
    <row r="213" spans="2:10" x14ac:dyDescent="0.3">
      <c r="B213" s="25"/>
      <c r="D213" s="26"/>
      <c r="F213" s="14" t="s">
        <v>663</v>
      </c>
      <c r="G213" s="47"/>
      <c r="H213" s="22"/>
      <c r="I213" s="40"/>
      <c r="J213" s="40"/>
    </row>
    <row r="214" spans="2:10" x14ac:dyDescent="0.3">
      <c r="B214" s="25"/>
      <c r="D214" s="26"/>
      <c r="F214" s="14" t="s">
        <v>664</v>
      </c>
      <c r="G214" s="47"/>
      <c r="H214" s="22"/>
      <c r="I214" s="40"/>
      <c r="J214" s="40"/>
    </row>
    <row r="215" spans="2:10" x14ac:dyDescent="0.3">
      <c r="B215" s="25"/>
      <c r="D215" s="26"/>
      <c r="F215" s="14" t="s">
        <v>665</v>
      </c>
      <c r="G215" s="47"/>
      <c r="H215" s="22"/>
      <c r="I215" s="40"/>
      <c r="J215" s="40"/>
    </row>
    <row r="216" spans="2:10" x14ac:dyDescent="0.3">
      <c r="B216" s="25"/>
      <c r="D216" s="26"/>
      <c r="F216" s="14" t="s">
        <v>666</v>
      </c>
      <c r="G216" s="47"/>
      <c r="H216" s="22"/>
      <c r="I216" s="40"/>
      <c r="J216" s="40"/>
    </row>
    <row r="217" spans="2:10" x14ac:dyDescent="0.3">
      <c r="B217" s="25" t="s">
        <v>667</v>
      </c>
      <c r="D217" s="26"/>
      <c r="F217" s="14" t="s">
        <v>668</v>
      </c>
      <c r="G217" s="47"/>
      <c r="H217" s="22"/>
      <c r="I217" s="40"/>
      <c r="J217" s="40"/>
    </row>
    <row r="218" spans="2:10" x14ac:dyDescent="0.3">
      <c r="B218" s="25"/>
      <c r="D218" s="26"/>
      <c r="F218" s="14"/>
      <c r="G218" s="47"/>
      <c r="H218" s="22"/>
      <c r="I218" s="40"/>
      <c r="J218" s="40"/>
    </row>
    <row r="219" spans="2:10" x14ac:dyDescent="0.3">
      <c r="B219" s="25"/>
      <c r="D219" s="26" t="s">
        <v>669</v>
      </c>
      <c r="F219" s="14" t="s">
        <v>670</v>
      </c>
      <c r="G219" s="47"/>
      <c r="H219" s="22"/>
      <c r="I219" s="40"/>
      <c r="J219" s="40"/>
    </row>
    <row r="220" spans="2:10" x14ac:dyDescent="0.3">
      <c r="B220" s="25"/>
      <c r="D220" s="26"/>
      <c r="F220" s="14"/>
      <c r="G220" s="47"/>
      <c r="H220" s="22"/>
      <c r="I220" s="40"/>
      <c r="J220" s="40"/>
    </row>
    <row r="221" spans="2:10" x14ac:dyDescent="0.3">
      <c r="B221" s="25"/>
      <c r="D221" s="26"/>
      <c r="F221" s="14" t="s">
        <v>671</v>
      </c>
      <c r="G221" s="47"/>
      <c r="H221" s="22"/>
      <c r="I221" s="40"/>
      <c r="J221" s="40"/>
    </row>
    <row r="222" spans="2:10" x14ac:dyDescent="0.3">
      <c r="B222" s="394" t="s">
        <v>672</v>
      </c>
      <c r="C222" s="395"/>
      <c r="D222" s="396"/>
      <c r="F222" s="14"/>
      <c r="G222" s="47"/>
      <c r="H222" s="53" t="s">
        <v>2972</v>
      </c>
      <c r="I222" s="280" t="s">
        <v>2972</v>
      </c>
      <c r="J222" s="53"/>
    </row>
    <row r="223" spans="2:10" x14ac:dyDescent="0.3">
      <c r="B223" s="25"/>
      <c r="D223" s="26"/>
      <c r="F223" s="14"/>
      <c r="G223" s="47"/>
      <c r="H223" s="22"/>
      <c r="I223" s="40"/>
      <c r="J223" s="40"/>
    </row>
    <row r="224" spans="2:10" x14ac:dyDescent="0.3">
      <c r="B224" s="25"/>
      <c r="D224" s="26"/>
      <c r="F224" s="55"/>
      <c r="G224" s="47"/>
      <c r="H224" s="22"/>
      <c r="I224" s="40"/>
      <c r="J224" s="40"/>
    </row>
    <row r="225" spans="2:10" x14ac:dyDescent="0.3">
      <c r="B225" s="391" t="s">
        <v>673</v>
      </c>
      <c r="C225" s="392"/>
      <c r="D225" s="393"/>
      <c r="F225" s="14"/>
      <c r="G225" s="47"/>
      <c r="H225" s="22"/>
      <c r="I225" s="40"/>
      <c r="J225" s="40"/>
    </row>
    <row r="226" spans="2:10" x14ac:dyDescent="0.3">
      <c r="B226" s="25"/>
      <c r="D226" s="26"/>
      <c r="F226" s="14"/>
      <c r="G226" s="47"/>
      <c r="H226" s="22"/>
      <c r="I226" s="40"/>
      <c r="J226" s="40"/>
    </row>
    <row r="227" spans="2:10" x14ac:dyDescent="0.3">
      <c r="B227" s="25" t="s">
        <v>667</v>
      </c>
      <c r="D227" s="26"/>
      <c r="F227" s="14" t="s">
        <v>674</v>
      </c>
      <c r="G227" s="47"/>
      <c r="H227" s="22"/>
      <c r="I227" s="40"/>
      <c r="J227" s="40"/>
    </row>
    <row r="228" spans="2:10" x14ac:dyDescent="0.3">
      <c r="B228" s="25"/>
      <c r="D228" s="26"/>
      <c r="F228" s="14"/>
      <c r="G228" s="47"/>
      <c r="H228" s="22"/>
      <c r="I228" s="40"/>
      <c r="J228" s="40"/>
    </row>
    <row r="229" spans="2:10" x14ac:dyDescent="0.3">
      <c r="B229" s="25"/>
      <c r="D229" s="26" t="s">
        <v>659</v>
      </c>
      <c r="F229" s="14" t="s">
        <v>675</v>
      </c>
      <c r="G229" s="47"/>
      <c r="H229" s="22"/>
      <c r="I229" s="40"/>
      <c r="J229" s="40"/>
    </row>
    <row r="230" spans="2:10" x14ac:dyDescent="0.3">
      <c r="B230" s="25"/>
      <c r="D230" s="26"/>
      <c r="F230" s="14"/>
      <c r="G230" s="47"/>
      <c r="H230" s="22"/>
      <c r="I230" s="40"/>
      <c r="J230" s="40"/>
    </row>
    <row r="231" spans="2:10" x14ac:dyDescent="0.3">
      <c r="B231" s="25"/>
      <c r="D231" s="26"/>
      <c r="F231" s="14" t="s">
        <v>676</v>
      </c>
      <c r="G231" s="47"/>
      <c r="H231" s="22"/>
      <c r="I231" s="40"/>
      <c r="J231" s="40"/>
    </row>
    <row r="232" spans="2:10" x14ac:dyDescent="0.3">
      <c r="B232" s="391" t="s">
        <v>677</v>
      </c>
      <c r="C232" s="392"/>
      <c r="D232" s="393"/>
      <c r="F232" s="14"/>
      <c r="G232" s="47"/>
      <c r="H232" s="22"/>
      <c r="I232" s="40"/>
      <c r="J232" s="40"/>
    </row>
    <row r="233" spans="2:10" x14ac:dyDescent="0.3">
      <c r="B233" s="25"/>
      <c r="D233" s="26"/>
      <c r="F233" s="14"/>
      <c r="G233" s="47"/>
      <c r="H233" s="22"/>
      <c r="I233" s="40"/>
      <c r="J233" s="40"/>
    </row>
    <row r="234" spans="2:10" x14ac:dyDescent="0.3">
      <c r="B234" s="25" t="s">
        <v>678</v>
      </c>
      <c r="D234" s="26"/>
      <c r="F234" s="14" t="s">
        <v>679</v>
      </c>
      <c r="G234" s="47"/>
      <c r="H234" s="22"/>
      <c r="I234" s="40"/>
      <c r="J234" s="40"/>
    </row>
    <row r="235" spans="2:10" x14ac:dyDescent="0.3">
      <c r="B235" s="25"/>
      <c r="D235" s="26"/>
      <c r="F235" s="14"/>
      <c r="G235" s="47"/>
      <c r="H235" s="22"/>
      <c r="I235" s="40"/>
      <c r="J235" s="40"/>
    </row>
    <row r="236" spans="2:10" x14ac:dyDescent="0.3">
      <c r="B236" s="25"/>
      <c r="D236" s="26" t="s">
        <v>659</v>
      </c>
      <c r="F236" s="14" t="s">
        <v>675</v>
      </c>
      <c r="G236" s="47"/>
      <c r="H236" s="22"/>
      <c r="I236" s="40"/>
      <c r="J236" s="40"/>
    </row>
    <row r="237" spans="2:10" x14ac:dyDescent="0.3">
      <c r="B237" s="25"/>
      <c r="D237" s="26"/>
      <c r="F237" s="14"/>
      <c r="G237" s="47"/>
      <c r="H237" s="22"/>
      <c r="I237" s="40"/>
      <c r="J237" s="40"/>
    </row>
    <row r="238" spans="2:10" x14ac:dyDescent="0.3">
      <c r="D238" s="26"/>
      <c r="F238" s="14" t="s">
        <v>680</v>
      </c>
      <c r="G238" s="47"/>
      <c r="H238" s="22"/>
      <c r="I238" s="40"/>
      <c r="J238" s="40"/>
    </row>
    <row r="239" spans="2:10" x14ac:dyDescent="0.3">
      <c r="B239" s="391" t="s">
        <v>681</v>
      </c>
      <c r="C239" s="392"/>
      <c r="D239" s="393"/>
      <c r="F239" s="14"/>
      <c r="G239" s="47"/>
      <c r="H239" s="22"/>
      <c r="I239" s="40"/>
      <c r="J239" s="40"/>
    </row>
    <row r="240" spans="2:10" x14ac:dyDescent="0.3">
      <c r="B240" s="25"/>
      <c r="D240" s="26"/>
      <c r="F240" s="14"/>
      <c r="G240" s="47"/>
      <c r="H240" s="22"/>
      <c r="I240" s="40"/>
      <c r="J240" s="40"/>
    </row>
    <row r="241" spans="2:10" x14ac:dyDescent="0.3">
      <c r="B241" s="25" t="s">
        <v>678</v>
      </c>
      <c r="D241" s="26"/>
      <c r="F241" s="14" t="s">
        <v>682</v>
      </c>
      <c r="G241" s="47"/>
      <c r="H241" s="22"/>
      <c r="I241" s="40"/>
      <c r="J241" s="40"/>
    </row>
    <row r="242" spans="2:10" x14ac:dyDescent="0.3">
      <c r="B242" s="25"/>
      <c r="D242" s="26"/>
      <c r="F242" s="14"/>
      <c r="G242" s="47"/>
      <c r="H242" s="22"/>
      <c r="I242" s="40"/>
      <c r="J242" s="40"/>
    </row>
    <row r="243" spans="2:10" x14ac:dyDescent="0.3">
      <c r="B243" s="25"/>
      <c r="D243" s="26" t="s">
        <v>659</v>
      </c>
      <c r="F243" s="14" t="s">
        <v>675</v>
      </c>
      <c r="G243" s="47"/>
      <c r="H243" s="22"/>
      <c r="I243" s="40"/>
      <c r="J243" s="40"/>
    </row>
    <row r="244" spans="2:10" x14ac:dyDescent="0.3">
      <c r="B244" s="25"/>
      <c r="D244" s="26"/>
      <c r="F244" s="14"/>
      <c r="G244" s="47"/>
      <c r="H244" s="22"/>
      <c r="I244" s="40"/>
      <c r="J244" s="40"/>
    </row>
    <row r="245" spans="2:10" x14ac:dyDescent="0.3">
      <c r="B245" s="25"/>
      <c r="D245" s="26"/>
      <c r="F245" s="14" t="s">
        <v>683</v>
      </c>
      <c r="G245" s="47"/>
      <c r="H245" s="22"/>
      <c r="I245" s="40"/>
      <c r="J245" s="40"/>
    </row>
    <row r="246" spans="2:10" x14ac:dyDescent="0.3">
      <c r="D246" s="26"/>
      <c r="F246" s="14" t="s">
        <v>684</v>
      </c>
      <c r="G246" s="47"/>
      <c r="H246" s="22"/>
      <c r="I246" s="40"/>
      <c r="J246" s="40"/>
    </row>
    <row r="247" spans="2:10" x14ac:dyDescent="0.3">
      <c r="D247" s="26"/>
      <c r="F247" s="14" t="s">
        <v>685</v>
      </c>
      <c r="G247" s="47"/>
      <c r="H247" s="22"/>
      <c r="I247" s="40"/>
      <c r="J247" s="40"/>
    </row>
    <row r="248" spans="2:10" x14ac:dyDescent="0.3">
      <c r="D248" s="26"/>
      <c r="F248" s="14" t="s">
        <v>686</v>
      </c>
      <c r="G248" s="47"/>
      <c r="H248" s="22"/>
      <c r="I248" s="40"/>
      <c r="J248" s="40"/>
    </row>
    <row r="249" spans="2:10" x14ac:dyDescent="0.3">
      <c r="D249" s="26"/>
      <c r="F249" s="14" t="s">
        <v>687</v>
      </c>
      <c r="G249" s="47"/>
      <c r="H249" s="22"/>
      <c r="I249" s="40"/>
      <c r="J249" s="40"/>
    </row>
    <row r="250" spans="2:10" x14ac:dyDescent="0.3">
      <c r="B250" s="391" t="s">
        <v>688</v>
      </c>
      <c r="C250" s="392"/>
      <c r="D250" s="393"/>
      <c r="F250" s="14" t="s">
        <v>689</v>
      </c>
      <c r="G250" s="47"/>
      <c r="H250" s="22"/>
      <c r="I250" s="40"/>
      <c r="J250" s="40"/>
    </row>
    <row r="251" spans="2:10" x14ac:dyDescent="0.3">
      <c r="B251" s="25"/>
      <c r="D251" s="26"/>
      <c r="F251" s="14"/>
      <c r="G251" s="47"/>
      <c r="H251" s="22"/>
      <c r="I251" s="40"/>
      <c r="J251" s="40"/>
    </row>
    <row r="252" spans="2:10" x14ac:dyDescent="0.3">
      <c r="B252" s="25" t="s">
        <v>690</v>
      </c>
      <c r="D252" s="26"/>
      <c r="F252" s="14" t="s">
        <v>691</v>
      </c>
      <c r="G252" s="47"/>
      <c r="H252" s="22"/>
      <c r="I252" s="40"/>
      <c r="J252" s="40"/>
    </row>
    <row r="253" spans="2:10" x14ac:dyDescent="0.3">
      <c r="B253" s="25"/>
      <c r="D253" s="26"/>
      <c r="F253" s="14"/>
      <c r="G253" s="47"/>
      <c r="H253" s="22"/>
      <c r="I253" s="40"/>
      <c r="J253" s="40"/>
    </row>
    <row r="254" spans="2:10" x14ac:dyDescent="0.3">
      <c r="B254" s="25"/>
      <c r="D254" s="26" t="s">
        <v>692</v>
      </c>
      <c r="F254" s="14" t="s">
        <v>693</v>
      </c>
      <c r="G254" s="47"/>
      <c r="H254" s="22"/>
      <c r="I254" s="40"/>
      <c r="J254" s="40"/>
    </row>
    <row r="255" spans="2:10" x14ac:dyDescent="0.3">
      <c r="B255" s="25"/>
      <c r="D255" s="26"/>
      <c r="F255" s="14"/>
      <c r="G255" s="47"/>
      <c r="H255" s="22"/>
      <c r="I255" s="40"/>
      <c r="J255" s="40"/>
    </row>
    <row r="256" spans="2:10" x14ac:dyDescent="0.3">
      <c r="B256" s="25"/>
      <c r="D256" s="26"/>
      <c r="F256" s="14" t="s">
        <v>694</v>
      </c>
      <c r="G256" s="47"/>
      <c r="H256" s="22"/>
      <c r="I256" s="40"/>
      <c r="J256" s="40"/>
    </row>
    <row r="257" spans="2:10" x14ac:dyDescent="0.3">
      <c r="B257" s="394" t="s">
        <v>695</v>
      </c>
      <c r="C257" s="395"/>
      <c r="D257" s="396"/>
      <c r="F257" s="14"/>
      <c r="G257" s="47"/>
      <c r="H257" s="53" t="s">
        <v>696</v>
      </c>
      <c r="I257" s="53" t="s">
        <v>2972</v>
      </c>
      <c r="J257" s="53"/>
    </row>
    <row r="258" spans="2:10" x14ac:dyDescent="0.3">
      <c r="B258" s="25"/>
      <c r="D258" s="26"/>
      <c r="F258" s="14"/>
      <c r="G258" s="47"/>
      <c r="H258" s="22"/>
      <c r="I258" s="40"/>
      <c r="J258" s="40"/>
    </row>
    <row r="259" spans="2:10" x14ac:dyDescent="0.3">
      <c r="B259" s="25"/>
      <c r="D259" s="26"/>
      <c r="F259" s="14"/>
      <c r="G259" s="47"/>
      <c r="H259" s="22"/>
      <c r="I259" s="40"/>
      <c r="J259" s="40"/>
    </row>
    <row r="260" spans="2:10" x14ac:dyDescent="0.3">
      <c r="B260" s="25"/>
      <c r="D260" s="26"/>
      <c r="F260" s="14" t="s">
        <v>697</v>
      </c>
      <c r="G260" s="47"/>
      <c r="H260" s="22"/>
      <c r="I260" s="40"/>
      <c r="J260" s="40"/>
    </row>
    <row r="261" spans="2:10" x14ac:dyDescent="0.3">
      <c r="B261" s="25"/>
      <c r="D261" s="26"/>
      <c r="F261" s="14" t="s">
        <v>698</v>
      </c>
      <c r="G261" s="47"/>
      <c r="H261" s="22"/>
      <c r="I261" s="40"/>
      <c r="J261" s="40"/>
    </row>
    <row r="262" spans="2:10" x14ac:dyDescent="0.3">
      <c r="B262" s="25"/>
      <c r="D262" s="26"/>
      <c r="F262" s="14" t="s">
        <v>699</v>
      </c>
      <c r="G262" s="47"/>
      <c r="H262" s="22"/>
      <c r="I262" s="40"/>
      <c r="J262" s="40"/>
    </row>
    <row r="263" spans="2:10" x14ac:dyDescent="0.3">
      <c r="B263" s="25"/>
      <c r="D263" s="26"/>
      <c r="F263" s="14" t="s">
        <v>700</v>
      </c>
      <c r="G263" s="47"/>
      <c r="H263" s="22"/>
      <c r="I263" s="40"/>
      <c r="J263" s="40"/>
    </row>
    <row r="264" spans="2:10" x14ac:dyDescent="0.3">
      <c r="B264" s="25"/>
      <c r="D264" s="26"/>
      <c r="F264" s="14" t="s">
        <v>701</v>
      </c>
      <c r="G264" s="47"/>
      <c r="H264" s="22"/>
      <c r="I264" s="40"/>
      <c r="J264" s="40"/>
    </row>
    <row r="265" spans="2:10" x14ac:dyDescent="0.3">
      <c r="B265" s="25" t="s">
        <v>657</v>
      </c>
      <c r="D265" s="26"/>
      <c r="F265" s="14" t="s">
        <v>702</v>
      </c>
      <c r="G265" s="47"/>
      <c r="H265" s="22"/>
      <c r="I265" s="40"/>
      <c r="J265" s="40"/>
    </row>
    <row r="266" spans="2:10" x14ac:dyDescent="0.3">
      <c r="B266" s="25"/>
      <c r="D266" s="26"/>
      <c r="F266" s="14"/>
      <c r="G266" s="47"/>
      <c r="H266" s="22"/>
      <c r="I266" s="40"/>
      <c r="J266" s="40"/>
    </row>
    <row r="267" spans="2:10" x14ac:dyDescent="0.3">
      <c r="B267" s="25"/>
      <c r="D267" s="26" t="s">
        <v>703</v>
      </c>
      <c r="F267" s="14" t="s">
        <v>704</v>
      </c>
      <c r="G267" s="47"/>
      <c r="H267" s="22"/>
      <c r="I267" s="40"/>
      <c r="J267" s="40"/>
    </row>
    <row r="268" spans="2:10" x14ac:dyDescent="0.3">
      <c r="B268" s="25"/>
      <c r="D268" s="26"/>
      <c r="F268" s="14"/>
      <c r="G268" s="47"/>
      <c r="H268" s="22"/>
      <c r="I268" s="40"/>
      <c r="J268" s="40"/>
    </row>
    <row r="269" spans="2:10" x14ac:dyDescent="0.3">
      <c r="D269" s="26"/>
      <c r="F269" s="14" t="s">
        <v>705</v>
      </c>
      <c r="G269" s="47"/>
      <c r="H269" s="22"/>
      <c r="I269" s="40"/>
      <c r="J269" s="40"/>
    </row>
    <row r="270" spans="2:10" x14ac:dyDescent="0.3">
      <c r="B270" s="391" t="s">
        <v>706</v>
      </c>
      <c r="C270" s="392"/>
      <c r="D270" s="393"/>
      <c r="F270" s="14"/>
      <c r="G270" s="47"/>
      <c r="H270" s="22"/>
      <c r="I270" s="40"/>
      <c r="J270" s="40"/>
    </row>
    <row r="271" spans="2:10" x14ac:dyDescent="0.3">
      <c r="B271" s="25"/>
      <c r="D271" s="26"/>
      <c r="F271" s="14"/>
      <c r="G271" s="47"/>
      <c r="H271" s="22"/>
      <c r="I271" s="40"/>
      <c r="J271" s="40"/>
    </row>
    <row r="272" spans="2:10" x14ac:dyDescent="0.3">
      <c r="B272" s="25" t="s">
        <v>657</v>
      </c>
      <c r="D272" s="26"/>
      <c r="F272" s="14" t="s">
        <v>707</v>
      </c>
      <c r="G272" s="47"/>
      <c r="H272" s="22"/>
      <c r="I272" s="40"/>
      <c r="J272" s="40"/>
    </row>
    <row r="273" spans="2:10" x14ac:dyDescent="0.3">
      <c r="B273" s="25"/>
      <c r="D273" s="26"/>
      <c r="F273" s="14"/>
      <c r="G273" s="47"/>
      <c r="H273" s="22"/>
      <c r="I273" s="40"/>
      <c r="J273" s="40"/>
    </row>
    <row r="274" spans="2:10" x14ac:dyDescent="0.3">
      <c r="B274" s="25"/>
      <c r="D274" s="26" t="s">
        <v>703</v>
      </c>
      <c r="F274" s="14" t="s">
        <v>704</v>
      </c>
      <c r="G274" s="47"/>
      <c r="H274" s="22"/>
      <c r="I274" s="40"/>
      <c r="J274" s="40"/>
    </row>
    <row r="275" spans="2:10" x14ac:dyDescent="0.3">
      <c r="B275" s="25"/>
      <c r="D275" s="26"/>
      <c r="F275" s="14"/>
      <c r="G275" s="47"/>
      <c r="H275" s="22"/>
      <c r="I275" s="40"/>
      <c r="J275" s="40"/>
    </row>
    <row r="276" spans="2:10" x14ac:dyDescent="0.3">
      <c r="B276" s="25"/>
      <c r="D276" s="26"/>
      <c r="F276" s="14" t="s">
        <v>705</v>
      </c>
      <c r="G276" s="47"/>
      <c r="H276" s="22"/>
      <c r="I276" s="40"/>
      <c r="J276" s="40"/>
    </row>
    <row r="277" spans="2:10" x14ac:dyDescent="0.3">
      <c r="B277" s="25"/>
      <c r="D277" s="26"/>
      <c r="F277" s="14" t="s">
        <v>708</v>
      </c>
      <c r="G277" s="47"/>
      <c r="H277" s="22"/>
      <c r="I277" s="40"/>
      <c r="J277" s="40"/>
    </row>
    <row r="278" spans="2:10" x14ac:dyDescent="0.3">
      <c r="B278" s="25"/>
      <c r="D278" s="26"/>
      <c r="F278" s="14" t="s">
        <v>700</v>
      </c>
      <c r="G278" s="47"/>
      <c r="H278" s="22"/>
      <c r="I278" s="40"/>
      <c r="J278" s="40"/>
    </row>
    <row r="279" spans="2:10" x14ac:dyDescent="0.3">
      <c r="B279" s="25"/>
      <c r="D279" s="26"/>
      <c r="F279" s="14" t="s">
        <v>701</v>
      </c>
      <c r="G279" s="47"/>
      <c r="H279" s="22"/>
      <c r="I279" s="40"/>
      <c r="J279" s="40"/>
    </row>
    <row r="280" spans="2:10" x14ac:dyDescent="0.3">
      <c r="B280" s="25"/>
      <c r="D280" s="26"/>
      <c r="F280" s="14" t="s">
        <v>709</v>
      </c>
      <c r="G280" s="47"/>
      <c r="H280" s="22"/>
      <c r="I280" s="40"/>
      <c r="J280" s="40"/>
    </row>
    <row r="281" spans="2:10" x14ac:dyDescent="0.3">
      <c r="B281" s="25"/>
      <c r="D281" s="26"/>
      <c r="F281" s="14"/>
      <c r="G281" s="47"/>
      <c r="H281" s="22"/>
      <c r="I281" s="40"/>
      <c r="J281" s="40"/>
    </row>
    <row r="282" spans="2:10" x14ac:dyDescent="0.3">
      <c r="B282" s="25" t="s">
        <v>657</v>
      </c>
      <c r="D282" s="26"/>
      <c r="F282" s="14" t="s">
        <v>710</v>
      </c>
      <c r="G282" s="47"/>
      <c r="H282" s="22"/>
      <c r="I282" s="40"/>
      <c r="J282" s="40"/>
    </row>
    <row r="283" spans="2:10" x14ac:dyDescent="0.3">
      <c r="B283" s="25"/>
      <c r="D283" s="26"/>
      <c r="F283" s="14"/>
      <c r="G283" s="47"/>
      <c r="H283" s="22"/>
      <c r="I283" s="40"/>
      <c r="J283" s="40"/>
    </row>
    <row r="284" spans="2:10" x14ac:dyDescent="0.3">
      <c r="B284" s="25"/>
      <c r="D284" s="26" t="s">
        <v>703</v>
      </c>
      <c r="F284" s="14" t="s">
        <v>704</v>
      </c>
      <c r="G284" s="47"/>
      <c r="H284" s="22"/>
      <c r="I284" s="40"/>
      <c r="J284" s="40"/>
    </row>
    <row r="285" spans="2:10" x14ac:dyDescent="0.3">
      <c r="B285" s="25"/>
      <c r="D285" s="26"/>
      <c r="F285" s="14"/>
      <c r="G285" s="47"/>
      <c r="H285" s="22"/>
      <c r="I285" s="40"/>
      <c r="J285" s="40"/>
    </row>
    <row r="286" spans="2:10" x14ac:dyDescent="0.3">
      <c r="B286" s="25"/>
      <c r="D286" s="26"/>
      <c r="F286" s="14" t="s">
        <v>705</v>
      </c>
      <c r="G286" s="47"/>
      <c r="H286" s="22"/>
      <c r="I286" s="40"/>
      <c r="J286" s="40"/>
    </row>
    <row r="287" spans="2:10" x14ac:dyDescent="0.3">
      <c r="B287" s="25"/>
      <c r="D287" s="26"/>
      <c r="F287" s="14" t="s">
        <v>708</v>
      </c>
      <c r="G287" s="47"/>
      <c r="H287" s="22"/>
      <c r="I287" s="40"/>
      <c r="J287" s="40"/>
    </row>
    <row r="288" spans="2:10" x14ac:dyDescent="0.3">
      <c r="B288" s="25"/>
      <c r="D288" s="26"/>
      <c r="F288" s="14" t="s">
        <v>711</v>
      </c>
      <c r="G288" s="47"/>
      <c r="H288" s="22"/>
      <c r="I288" s="40"/>
      <c r="J288" s="40"/>
    </row>
    <row r="289" spans="2:10" x14ac:dyDescent="0.3">
      <c r="B289" s="25"/>
      <c r="D289" s="26"/>
      <c r="F289" s="14" t="s">
        <v>701</v>
      </c>
      <c r="G289" s="47"/>
      <c r="H289" s="22"/>
      <c r="I289" s="40"/>
      <c r="J289" s="40"/>
    </row>
    <row r="290" spans="2:10" x14ac:dyDescent="0.3">
      <c r="B290" s="25"/>
      <c r="D290" s="26"/>
      <c r="F290" s="14" t="s">
        <v>709</v>
      </c>
      <c r="G290" s="47"/>
      <c r="H290" s="22"/>
      <c r="I290" s="40"/>
      <c r="J290" s="40"/>
    </row>
    <row r="291" spans="2:10" x14ac:dyDescent="0.3">
      <c r="B291" s="25"/>
      <c r="D291" s="26"/>
      <c r="F291" s="14"/>
      <c r="G291" s="47"/>
      <c r="H291" s="22"/>
      <c r="I291" s="40"/>
      <c r="J291" s="40"/>
    </row>
    <row r="292" spans="2:10" x14ac:dyDescent="0.3">
      <c r="B292" s="25" t="s">
        <v>657</v>
      </c>
      <c r="D292" s="26"/>
      <c r="F292" s="14" t="s">
        <v>712</v>
      </c>
      <c r="G292" s="47"/>
      <c r="H292" s="22"/>
      <c r="I292" s="40"/>
      <c r="J292" s="40"/>
    </row>
    <row r="293" spans="2:10" x14ac:dyDescent="0.3">
      <c r="B293" s="25"/>
      <c r="D293" s="26"/>
      <c r="F293" s="14"/>
      <c r="G293" s="47"/>
      <c r="H293" s="22"/>
      <c r="I293" s="40"/>
      <c r="J293" s="40"/>
    </row>
    <row r="294" spans="2:10" x14ac:dyDescent="0.3">
      <c r="B294" s="25"/>
      <c r="D294" s="26" t="s">
        <v>703</v>
      </c>
      <c r="F294" s="14" t="s">
        <v>704</v>
      </c>
      <c r="G294" s="47"/>
      <c r="H294" s="22"/>
      <c r="I294" s="40"/>
      <c r="J294" s="40"/>
    </row>
    <row r="295" spans="2:10" x14ac:dyDescent="0.3">
      <c r="B295" s="25"/>
      <c r="D295" s="26"/>
      <c r="F295" s="14"/>
      <c r="G295" s="47"/>
      <c r="H295" s="22"/>
      <c r="I295" s="40"/>
      <c r="J295" s="40"/>
    </row>
    <row r="296" spans="2:10" x14ac:dyDescent="0.3">
      <c r="B296" s="25"/>
      <c r="D296" s="26"/>
      <c r="F296" s="14" t="s">
        <v>705</v>
      </c>
      <c r="G296" s="47"/>
      <c r="H296" s="22"/>
      <c r="I296" s="40"/>
      <c r="J296" s="40"/>
    </row>
    <row r="297" spans="2:10" x14ac:dyDescent="0.3">
      <c r="B297" s="25"/>
      <c r="D297" s="26"/>
      <c r="F297" s="14" t="s">
        <v>699</v>
      </c>
      <c r="G297" s="47"/>
      <c r="H297" s="22"/>
      <c r="I297" s="40"/>
      <c r="J297" s="40"/>
    </row>
    <row r="298" spans="2:10" x14ac:dyDescent="0.3">
      <c r="B298" s="25"/>
      <c r="D298" s="26"/>
      <c r="F298" s="14" t="s">
        <v>700</v>
      </c>
      <c r="G298" s="47"/>
      <c r="H298" s="22"/>
      <c r="I298" s="40"/>
      <c r="J298" s="40"/>
    </row>
    <row r="299" spans="2:10" x14ac:dyDescent="0.3">
      <c r="B299" s="25"/>
      <c r="D299" s="26"/>
      <c r="F299" s="14" t="s">
        <v>701</v>
      </c>
      <c r="G299" s="47"/>
      <c r="H299" s="22"/>
      <c r="I299" s="40"/>
      <c r="J299" s="40"/>
    </row>
    <row r="300" spans="2:10" x14ac:dyDescent="0.3">
      <c r="B300" s="391" t="s">
        <v>713</v>
      </c>
      <c r="C300" s="392"/>
      <c r="D300" s="393"/>
      <c r="F300" s="14" t="s">
        <v>702</v>
      </c>
      <c r="G300" s="47"/>
      <c r="H300" s="22"/>
      <c r="I300" s="40"/>
      <c r="J300" s="40"/>
    </row>
    <row r="301" spans="2:10" x14ac:dyDescent="0.3">
      <c r="B301" s="25"/>
      <c r="D301" s="26"/>
      <c r="F301" s="14"/>
      <c r="G301" s="47"/>
      <c r="H301" s="22"/>
      <c r="I301" s="40"/>
      <c r="J301" s="40"/>
    </row>
    <row r="302" spans="2:10" x14ac:dyDescent="0.3">
      <c r="B302" s="25" t="s">
        <v>657</v>
      </c>
      <c r="D302" s="26"/>
      <c r="F302" s="14" t="s">
        <v>714</v>
      </c>
      <c r="G302" s="47"/>
      <c r="H302" s="22"/>
      <c r="I302" s="40"/>
      <c r="J302" s="40"/>
    </row>
    <row r="303" spans="2:10" x14ac:dyDescent="0.3">
      <c r="B303" s="25"/>
      <c r="D303" s="26"/>
      <c r="F303" s="14"/>
      <c r="G303" s="47"/>
      <c r="H303" s="22"/>
      <c r="I303" s="40"/>
      <c r="J303" s="40"/>
    </row>
    <row r="304" spans="2:10" x14ac:dyDescent="0.3">
      <c r="B304" s="25"/>
      <c r="D304" s="26" t="s">
        <v>703</v>
      </c>
      <c r="F304" s="14" t="s">
        <v>704</v>
      </c>
      <c r="G304" s="47"/>
      <c r="H304" s="22"/>
      <c r="I304" s="40"/>
      <c r="J304" s="40"/>
    </row>
    <row r="305" spans="2:10" x14ac:dyDescent="0.3">
      <c r="B305" s="25"/>
      <c r="D305" s="26"/>
      <c r="F305" s="14"/>
      <c r="G305" s="47"/>
      <c r="H305" s="22"/>
      <c r="I305" s="40"/>
      <c r="J305" s="40"/>
    </row>
    <row r="306" spans="2:10" x14ac:dyDescent="0.3">
      <c r="B306" s="25"/>
      <c r="D306" s="26"/>
      <c r="F306" s="14" t="s">
        <v>705</v>
      </c>
      <c r="G306" s="47"/>
      <c r="H306" s="22"/>
      <c r="I306" s="40"/>
      <c r="J306" s="40"/>
    </row>
    <row r="307" spans="2:10" x14ac:dyDescent="0.3">
      <c r="B307" s="25"/>
      <c r="D307" s="26"/>
      <c r="F307" s="14" t="s">
        <v>699</v>
      </c>
      <c r="G307" s="47"/>
      <c r="H307" s="22"/>
      <c r="I307" s="40"/>
      <c r="J307" s="40"/>
    </row>
    <row r="308" spans="2:10" x14ac:dyDescent="0.3">
      <c r="B308" s="25"/>
      <c r="D308" s="26"/>
      <c r="F308" s="14" t="s">
        <v>700</v>
      </c>
      <c r="G308" s="47"/>
      <c r="H308" s="22"/>
      <c r="I308" s="40"/>
      <c r="J308" s="40"/>
    </row>
    <row r="309" spans="2:10" x14ac:dyDescent="0.3">
      <c r="B309" s="25"/>
      <c r="D309" s="26"/>
      <c r="F309" s="14" t="s">
        <v>715</v>
      </c>
      <c r="G309" s="47"/>
      <c r="H309" s="22"/>
      <c r="I309" s="40"/>
      <c r="J309" s="40"/>
    </row>
    <row r="310" spans="2:10" x14ac:dyDescent="0.3">
      <c r="B310" s="25"/>
      <c r="D310" s="26"/>
      <c r="F310" s="14" t="s">
        <v>716</v>
      </c>
      <c r="G310" s="47"/>
      <c r="H310" s="22"/>
      <c r="I310" s="40"/>
      <c r="J310" s="40"/>
    </row>
    <row r="311" spans="2:10" x14ac:dyDescent="0.3">
      <c r="B311" s="25"/>
      <c r="D311" s="26"/>
      <c r="F311" s="14"/>
      <c r="G311" s="47"/>
      <c r="H311" s="22"/>
      <c r="I311" s="40"/>
      <c r="J311" s="40"/>
    </row>
    <row r="312" spans="2:10" x14ac:dyDescent="0.3">
      <c r="B312" s="25" t="s">
        <v>690</v>
      </c>
      <c r="D312" s="26"/>
      <c r="F312" s="14" t="s">
        <v>717</v>
      </c>
      <c r="G312" s="47"/>
      <c r="H312" s="22"/>
      <c r="I312" s="40"/>
      <c r="J312" s="40"/>
    </row>
    <row r="313" spans="2:10" x14ac:dyDescent="0.3">
      <c r="B313" s="25"/>
      <c r="D313" s="26"/>
      <c r="F313" s="14"/>
      <c r="G313" s="47"/>
      <c r="H313" s="22"/>
      <c r="I313" s="40"/>
      <c r="J313" s="40"/>
    </row>
    <row r="314" spans="2:10" x14ac:dyDescent="0.3">
      <c r="B314" s="25"/>
      <c r="D314" s="26" t="s">
        <v>692</v>
      </c>
      <c r="F314" s="14" t="s">
        <v>718</v>
      </c>
      <c r="G314" s="47"/>
      <c r="H314" s="22"/>
      <c r="I314" s="40"/>
      <c r="J314" s="40"/>
    </row>
    <row r="315" spans="2:10" x14ac:dyDescent="0.3">
      <c r="B315" s="25"/>
      <c r="D315" s="26"/>
      <c r="F315" s="14"/>
      <c r="G315" s="47"/>
      <c r="H315" s="22"/>
      <c r="I315" s="40"/>
      <c r="J315" s="40"/>
    </row>
    <row r="316" spans="2:10" x14ac:dyDescent="0.3">
      <c r="B316" s="25"/>
      <c r="D316" s="26"/>
      <c r="F316" s="14" t="s">
        <v>719</v>
      </c>
      <c r="G316" s="47"/>
      <c r="H316" s="22"/>
      <c r="I316" s="40"/>
      <c r="J316" s="40"/>
    </row>
    <row r="317" spans="2:10" x14ac:dyDescent="0.3">
      <c r="B317" s="25"/>
      <c r="D317" s="26"/>
      <c r="F317" s="14" t="s">
        <v>720</v>
      </c>
      <c r="G317" s="47"/>
      <c r="H317" s="22"/>
      <c r="I317" s="40"/>
      <c r="J317" s="40"/>
    </row>
    <row r="318" spans="2:10" x14ac:dyDescent="0.3">
      <c r="B318" s="25"/>
      <c r="D318" s="26"/>
      <c r="F318" s="14" t="s">
        <v>721</v>
      </c>
      <c r="G318" s="47"/>
      <c r="H318" s="22"/>
      <c r="I318" s="40"/>
      <c r="J318" s="40"/>
    </row>
    <row r="319" spans="2:10" x14ac:dyDescent="0.3">
      <c r="B319" s="25"/>
      <c r="D319" s="26"/>
      <c r="F319" s="14" t="s">
        <v>722</v>
      </c>
      <c r="G319" s="47"/>
      <c r="H319" s="22"/>
      <c r="I319" s="40"/>
      <c r="J319" s="40"/>
    </row>
    <row r="320" spans="2:10" x14ac:dyDescent="0.3">
      <c r="B320" s="25"/>
      <c r="D320" s="26"/>
      <c r="F320" s="14" t="s">
        <v>723</v>
      </c>
      <c r="G320" s="47"/>
      <c r="H320" s="22"/>
      <c r="I320" s="40"/>
      <c r="J320" s="40"/>
    </row>
    <row r="321" spans="2:10" x14ac:dyDescent="0.3">
      <c r="B321" s="25"/>
      <c r="D321" s="26"/>
      <c r="F321" s="14"/>
      <c r="G321" s="47"/>
      <c r="H321" s="22"/>
      <c r="I321" s="40"/>
      <c r="J321" s="40"/>
    </row>
    <row r="322" spans="2:10" x14ac:dyDescent="0.3">
      <c r="B322" s="25" t="s">
        <v>690</v>
      </c>
      <c r="D322" s="26"/>
      <c r="F322" s="14" t="s">
        <v>724</v>
      </c>
      <c r="G322" s="47"/>
      <c r="H322" s="22"/>
      <c r="I322" s="40"/>
      <c r="J322" s="40"/>
    </row>
    <row r="323" spans="2:10" x14ac:dyDescent="0.3">
      <c r="B323" s="25"/>
      <c r="D323" s="26"/>
      <c r="F323" s="14"/>
      <c r="G323" s="47"/>
      <c r="H323" s="22"/>
      <c r="I323" s="40"/>
      <c r="J323" s="40"/>
    </row>
    <row r="324" spans="2:10" x14ac:dyDescent="0.3">
      <c r="B324" s="25"/>
      <c r="D324" s="26" t="s">
        <v>692</v>
      </c>
      <c r="F324" s="14" t="s">
        <v>718</v>
      </c>
      <c r="G324" s="47"/>
      <c r="H324" s="22"/>
      <c r="I324" s="40"/>
      <c r="J324" s="40"/>
    </row>
    <row r="325" spans="2:10" x14ac:dyDescent="0.3">
      <c r="B325" s="25"/>
      <c r="D325" s="26"/>
      <c r="F325" s="14"/>
      <c r="G325" s="47"/>
      <c r="H325" s="22"/>
      <c r="I325" s="40"/>
      <c r="J325" s="40"/>
    </row>
    <row r="326" spans="2:10" x14ac:dyDescent="0.3">
      <c r="B326" s="25"/>
      <c r="D326" s="26"/>
      <c r="F326" s="14" t="s">
        <v>719</v>
      </c>
      <c r="G326" s="47"/>
      <c r="H326" s="22"/>
      <c r="I326" s="40"/>
      <c r="J326" s="40"/>
    </row>
    <row r="327" spans="2:10" x14ac:dyDescent="0.3">
      <c r="B327" s="25"/>
      <c r="D327" s="26"/>
      <c r="F327" s="14" t="s">
        <v>720</v>
      </c>
      <c r="G327" s="47"/>
      <c r="H327" s="22"/>
      <c r="I327" s="40"/>
      <c r="J327" s="40"/>
    </row>
    <row r="328" spans="2:10" x14ac:dyDescent="0.3">
      <c r="B328" s="25"/>
      <c r="D328" s="26"/>
      <c r="F328" s="14" t="s">
        <v>721</v>
      </c>
      <c r="G328" s="47"/>
      <c r="H328" s="22"/>
      <c r="I328" s="40"/>
      <c r="J328" s="40"/>
    </row>
    <row r="329" spans="2:10" x14ac:dyDescent="0.3">
      <c r="B329" s="25"/>
      <c r="D329" s="26"/>
      <c r="F329" s="14" t="s">
        <v>725</v>
      </c>
      <c r="G329" s="47"/>
      <c r="H329" s="22"/>
      <c r="I329" s="40"/>
      <c r="J329" s="40"/>
    </row>
    <row r="330" spans="2:10" x14ac:dyDescent="0.3">
      <c r="B330" s="25"/>
      <c r="D330" s="26"/>
      <c r="F330" s="14" t="s">
        <v>726</v>
      </c>
      <c r="G330" s="47"/>
      <c r="H330" s="22"/>
      <c r="I330" s="40"/>
      <c r="J330" s="40"/>
    </row>
    <row r="331" spans="2:10" x14ac:dyDescent="0.3">
      <c r="B331" s="25"/>
      <c r="D331" s="26"/>
      <c r="F331" s="14"/>
      <c r="G331" s="47"/>
      <c r="H331" s="22"/>
      <c r="I331" s="40"/>
      <c r="J331" s="40"/>
    </row>
    <row r="332" spans="2:10" x14ac:dyDescent="0.3">
      <c r="B332" s="25" t="s">
        <v>690</v>
      </c>
      <c r="D332" s="26"/>
      <c r="F332" s="14" t="s">
        <v>727</v>
      </c>
      <c r="G332" s="47"/>
      <c r="H332" s="22"/>
      <c r="I332" s="40"/>
      <c r="J332" s="40"/>
    </row>
    <row r="333" spans="2:10" x14ac:dyDescent="0.3">
      <c r="B333" s="25"/>
      <c r="D333" s="26"/>
      <c r="F333" s="14"/>
      <c r="G333" s="47"/>
      <c r="H333" s="22"/>
      <c r="I333" s="40"/>
      <c r="J333" s="40"/>
    </row>
    <row r="334" spans="2:10" x14ac:dyDescent="0.3">
      <c r="B334" s="25"/>
      <c r="D334" s="26" t="s">
        <v>692</v>
      </c>
      <c r="F334" s="14" t="s">
        <v>718</v>
      </c>
      <c r="G334" s="47"/>
      <c r="H334" s="22"/>
      <c r="I334" s="40"/>
      <c r="J334" s="40"/>
    </row>
    <row r="335" spans="2:10" x14ac:dyDescent="0.3">
      <c r="B335" s="25"/>
      <c r="D335" s="26"/>
      <c r="F335" s="14"/>
      <c r="G335" s="47"/>
      <c r="H335" s="22"/>
      <c r="I335" s="40"/>
      <c r="J335" s="40"/>
    </row>
    <row r="336" spans="2:10" x14ac:dyDescent="0.3">
      <c r="B336" s="25"/>
      <c r="D336" s="26"/>
      <c r="F336" s="14" t="s">
        <v>728</v>
      </c>
      <c r="G336" s="47"/>
      <c r="H336" s="22"/>
      <c r="I336" s="40"/>
      <c r="J336" s="40"/>
    </row>
    <row r="337" spans="2:10" x14ac:dyDescent="0.3">
      <c r="B337" s="25"/>
      <c r="D337" s="26"/>
      <c r="F337" s="14" t="s">
        <v>720</v>
      </c>
      <c r="G337" s="47"/>
      <c r="H337" s="22"/>
      <c r="I337" s="40"/>
      <c r="J337" s="40"/>
    </row>
    <row r="338" spans="2:10" x14ac:dyDescent="0.3">
      <c r="B338" s="25"/>
      <c r="D338" s="26"/>
      <c r="F338" s="14" t="s">
        <v>721</v>
      </c>
      <c r="G338" s="47"/>
      <c r="H338" s="22"/>
      <c r="I338" s="40"/>
      <c r="J338" s="40"/>
    </row>
    <row r="339" spans="2:10" x14ac:dyDescent="0.3">
      <c r="B339" s="25"/>
      <c r="D339" s="26"/>
      <c r="F339" s="14" t="s">
        <v>715</v>
      </c>
      <c r="G339" s="47"/>
      <c r="H339" s="22"/>
      <c r="I339" s="40"/>
      <c r="J339" s="40"/>
    </row>
    <row r="340" spans="2:10" x14ac:dyDescent="0.3">
      <c r="B340" s="25"/>
      <c r="D340" s="26"/>
      <c r="F340" s="14" t="s">
        <v>716</v>
      </c>
      <c r="G340" s="47"/>
      <c r="H340" s="22"/>
      <c r="I340" s="40"/>
      <c r="J340" s="40"/>
    </row>
    <row r="341" spans="2:10" x14ac:dyDescent="0.3">
      <c r="B341" s="25"/>
      <c r="D341" s="26"/>
      <c r="F341" s="14"/>
      <c r="G341" s="47"/>
      <c r="H341" s="22"/>
      <c r="I341" s="40"/>
      <c r="J341" s="40"/>
    </row>
    <row r="342" spans="2:10" x14ac:dyDescent="0.3">
      <c r="B342" s="25" t="s">
        <v>690</v>
      </c>
      <c r="D342" s="26"/>
      <c r="F342" s="14" t="s">
        <v>729</v>
      </c>
      <c r="G342" s="47"/>
      <c r="H342" s="22"/>
      <c r="I342" s="40"/>
      <c r="J342" s="40"/>
    </row>
    <row r="343" spans="2:10" x14ac:dyDescent="0.3">
      <c r="B343" s="25"/>
      <c r="D343" s="26"/>
      <c r="F343" s="14"/>
      <c r="G343" s="47"/>
      <c r="H343" s="22"/>
      <c r="I343" s="40"/>
      <c r="J343" s="40"/>
    </row>
    <row r="344" spans="2:10" x14ac:dyDescent="0.3">
      <c r="B344" s="25"/>
      <c r="D344" s="26" t="s">
        <v>692</v>
      </c>
      <c r="F344" s="14" t="s">
        <v>718</v>
      </c>
      <c r="G344" s="47"/>
      <c r="H344" s="22"/>
      <c r="I344" s="40"/>
      <c r="J344" s="40"/>
    </row>
    <row r="345" spans="2:10" x14ac:dyDescent="0.3">
      <c r="B345" s="25"/>
      <c r="D345" s="26"/>
      <c r="F345" s="14"/>
      <c r="G345" s="47"/>
      <c r="H345" s="22"/>
      <c r="I345" s="40"/>
      <c r="J345" s="40"/>
    </row>
    <row r="346" spans="2:10" x14ac:dyDescent="0.3">
      <c r="B346" s="25"/>
      <c r="D346" s="26"/>
      <c r="F346" s="14" t="s">
        <v>719</v>
      </c>
      <c r="G346" s="47"/>
      <c r="H346" s="22"/>
      <c r="I346" s="40"/>
      <c r="J346" s="40"/>
    </row>
    <row r="347" spans="2:10" x14ac:dyDescent="0.3">
      <c r="B347" s="25"/>
      <c r="D347" s="26"/>
      <c r="F347" s="14" t="s">
        <v>720</v>
      </c>
      <c r="G347" s="47"/>
      <c r="H347" s="22"/>
      <c r="I347" s="40"/>
      <c r="J347" s="40"/>
    </row>
    <row r="348" spans="2:10" x14ac:dyDescent="0.3">
      <c r="B348" s="25"/>
      <c r="D348" s="26"/>
      <c r="F348" s="14" t="s">
        <v>721</v>
      </c>
      <c r="G348" s="47"/>
      <c r="H348" s="22"/>
      <c r="I348" s="40"/>
      <c r="J348" s="40"/>
    </row>
    <row r="349" spans="2:10" x14ac:dyDescent="0.3">
      <c r="B349" s="25"/>
      <c r="D349" s="26"/>
      <c r="F349" s="14" t="s">
        <v>715</v>
      </c>
      <c r="G349" s="47"/>
      <c r="H349" s="22"/>
      <c r="I349" s="40"/>
      <c r="J349" s="40"/>
    </row>
    <row r="350" spans="2:10" x14ac:dyDescent="0.3">
      <c r="B350" s="25"/>
      <c r="D350" s="26"/>
      <c r="F350" s="14" t="s">
        <v>730</v>
      </c>
      <c r="G350" s="47"/>
      <c r="H350" s="22"/>
      <c r="I350" s="40"/>
      <c r="J350" s="40"/>
    </row>
    <row r="351" spans="2:10" x14ac:dyDescent="0.3">
      <c r="B351" s="25"/>
      <c r="D351" s="26"/>
      <c r="F351" s="14"/>
      <c r="G351" s="47"/>
      <c r="H351" s="22"/>
      <c r="I351" s="40"/>
      <c r="J351" s="40"/>
    </row>
    <row r="352" spans="2:10" x14ac:dyDescent="0.3">
      <c r="B352" s="25" t="s">
        <v>690</v>
      </c>
      <c r="D352" s="26"/>
      <c r="F352" s="14" t="s">
        <v>731</v>
      </c>
      <c r="G352" s="47"/>
      <c r="H352" s="22"/>
      <c r="I352" s="40"/>
      <c r="J352" s="40"/>
    </row>
    <row r="353" spans="2:10" x14ac:dyDescent="0.3">
      <c r="B353" s="25"/>
      <c r="D353" s="26"/>
      <c r="F353" s="14"/>
      <c r="G353" s="47"/>
      <c r="H353" s="22"/>
      <c r="I353" s="40"/>
      <c r="J353" s="40"/>
    </row>
    <row r="354" spans="2:10" x14ac:dyDescent="0.3">
      <c r="B354" s="25"/>
      <c r="D354" s="26" t="s">
        <v>692</v>
      </c>
      <c r="F354" s="14" t="s">
        <v>718</v>
      </c>
      <c r="G354" s="47"/>
      <c r="H354" s="22"/>
      <c r="I354" s="40"/>
      <c r="J354" s="40"/>
    </row>
    <row r="355" spans="2:10" x14ac:dyDescent="0.3">
      <c r="B355" s="25"/>
      <c r="D355" s="26"/>
      <c r="F355" s="14"/>
      <c r="G355" s="47"/>
      <c r="H355" s="22"/>
      <c r="I355" s="40"/>
      <c r="J355" s="40"/>
    </row>
    <row r="356" spans="2:10" x14ac:dyDescent="0.3">
      <c r="B356" s="25"/>
      <c r="D356" s="26"/>
      <c r="F356" s="14" t="s">
        <v>719</v>
      </c>
      <c r="G356" s="47"/>
      <c r="H356" s="22"/>
      <c r="I356" s="40"/>
      <c r="J356" s="40"/>
    </row>
    <row r="357" spans="2:10" x14ac:dyDescent="0.3">
      <c r="B357" s="25"/>
      <c r="D357" s="26"/>
      <c r="F357" s="14" t="s">
        <v>720</v>
      </c>
      <c r="G357" s="47"/>
      <c r="H357" s="22"/>
      <c r="I357" s="40"/>
      <c r="J357" s="40"/>
    </row>
    <row r="358" spans="2:10" x14ac:dyDescent="0.3">
      <c r="B358" s="25"/>
      <c r="D358" s="26"/>
      <c r="F358" s="14" t="s">
        <v>721</v>
      </c>
      <c r="G358" s="47"/>
      <c r="H358" s="22"/>
      <c r="I358" s="40"/>
      <c r="J358" s="40"/>
    </row>
    <row r="359" spans="2:10" x14ac:dyDescent="0.3">
      <c r="B359" s="25"/>
      <c r="D359" s="26"/>
      <c r="F359" s="14" t="s">
        <v>715</v>
      </c>
      <c r="G359" s="47"/>
      <c r="H359" s="22"/>
      <c r="I359" s="40"/>
      <c r="J359" s="40"/>
    </row>
    <row r="360" spans="2:10" x14ac:dyDescent="0.3">
      <c r="B360" s="25"/>
      <c r="D360" s="26"/>
      <c r="F360" s="14" t="s">
        <v>732</v>
      </c>
      <c r="G360" s="47"/>
      <c r="H360" s="22"/>
      <c r="I360" s="40"/>
      <c r="J360" s="40"/>
    </row>
    <row r="361" spans="2:10" x14ac:dyDescent="0.3">
      <c r="B361" s="25"/>
      <c r="D361" s="26"/>
      <c r="F361" s="14"/>
      <c r="G361" s="47"/>
      <c r="H361" s="22"/>
      <c r="I361" s="40"/>
      <c r="J361" s="40"/>
    </row>
    <row r="362" spans="2:10" x14ac:dyDescent="0.3">
      <c r="B362" s="25" t="s">
        <v>690</v>
      </c>
      <c r="D362" s="26"/>
      <c r="F362" s="14" t="s">
        <v>733</v>
      </c>
      <c r="G362" s="47"/>
      <c r="H362" s="22"/>
      <c r="I362" s="40"/>
      <c r="J362" s="40"/>
    </row>
    <row r="363" spans="2:10" x14ac:dyDescent="0.3">
      <c r="B363" s="25"/>
      <c r="D363" s="26"/>
      <c r="F363" s="14"/>
      <c r="G363" s="47"/>
      <c r="H363" s="22"/>
      <c r="I363" s="40"/>
      <c r="J363" s="40"/>
    </row>
    <row r="364" spans="2:10" x14ac:dyDescent="0.3">
      <c r="B364" s="25"/>
      <c r="D364" s="26" t="s">
        <v>692</v>
      </c>
      <c r="F364" s="14" t="s">
        <v>718</v>
      </c>
      <c r="G364" s="47"/>
      <c r="H364" s="22"/>
      <c r="I364" s="40"/>
      <c r="J364" s="40"/>
    </row>
    <row r="365" spans="2:10" x14ac:dyDescent="0.3">
      <c r="B365" s="25"/>
      <c r="D365" s="26"/>
      <c r="F365" s="14"/>
      <c r="G365" s="47"/>
      <c r="H365" s="22"/>
      <c r="I365" s="40"/>
      <c r="J365" s="40"/>
    </row>
    <row r="366" spans="2:10" x14ac:dyDescent="0.3">
      <c r="B366" s="25"/>
      <c r="D366" s="26"/>
      <c r="F366" s="14" t="s">
        <v>719</v>
      </c>
      <c r="G366" s="47"/>
      <c r="H366" s="22"/>
      <c r="I366" s="40"/>
      <c r="J366" s="40"/>
    </row>
    <row r="367" spans="2:10" x14ac:dyDescent="0.3">
      <c r="B367" s="25"/>
      <c r="D367" s="26"/>
      <c r="F367" s="14" t="s">
        <v>720</v>
      </c>
      <c r="G367" s="47"/>
      <c r="H367" s="22"/>
      <c r="I367" s="40"/>
      <c r="J367" s="40"/>
    </row>
    <row r="368" spans="2:10" x14ac:dyDescent="0.3">
      <c r="B368" s="25"/>
      <c r="D368" s="26"/>
      <c r="F368" s="14" t="s">
        <v>721</v>
      </c>
      <c r="G368" s="47"/>
      <c r="H368" s="22"/>
      <c r="I368" s="40"/>
      <c r="J368" s="40"/>
    </row>
    <row r="369" spans="2:10" x14ac:dyDescent="0.3">
      <c r="B369" s="25"/>
      <c r="D369" s="26"/>
      <c r="F369" s="14" t="s">
        <v>722</v>
      </c>
      <c r="G369" s="47"/>
      <c r="H369" s="22"/>
      <c r="I369" s="40"/>
      <c r="J369" s="40"/>
    </row>
    <row r="370" spans="2:10" x14ac:dyDescent="0.3">
      <c r="B370" s="25"/>
      <c r="D370" s="26"/>
      <c r="F370" s="14" t="s">
        <v>734</v>
      </c>
      <c r="G370" s="47"/>
      <c r="H370" s="22"/>
      <c r="I370" s="40"/>
      <c r="J370" s="40"/>
    </row>
    <row r="371" spans="2:10" x14ac:dyDescent="0.3">
      <c r="B371" s="25"/>
      <c r="D371" s="26"/>
      <c r="F371" s="14"/>
      <c r="G371" s="47"/>
      <c r="H371" s="22"/>
      <c r="I371" s="40"/>
      <c r="J371" s="40"/>
    </row>
    <row r="372" spans="2:10" x14ac:dyDescent="0.3">
      <c r="B372" s="25" t="s">
        <v>690</v>
      </c>
      <c r="D372" s="26"/>
      <c r="F372" s="14" t="s">
        <v>735</v>
      </c>
      <c r="G372" s="47"/>
      <c r="H372" s="22"/>
      <c r="I372" s="40"/>
      <c r="J372" s="40"/>
    </row>
    <row r="373" spans="2:10" x14ac:dyDescent="0.3">
      <c r="B373" s="25"/>
      <c r="D373" s="26"/>
      <c r="F373" s="14"/>
      <c r="G373" s="47"/>
      <c r="H373" s="22"/>
      <c r="I373" s="40"/>
      <c r="J373" s="40"/>
    </row>
    <row r="374" spans="2:10" x14ac:dyDescent="0.3">
      <c r="B374" s="25"/>
      <c r="D374" s="26" t="s">
        <v>692</v>
      </c>
      <c r="F374" s="14" t="s">
        <v>718</v>
      </c>
      <c r="G374" s="47"/>
      <c r="H374" s="22"/>
      <c r="I374" s="40"/>
      <c r="J374" s="40"/>
    </row>
    <row r="375" spans="2:10" x14ac:dyDescent="0.3">
      <c r="B375" s="25"/>
      <c r="D375" s="26"/>
      <c r="F375" s="14"/>
      <c r="G375" s="47"/>
      <c r="H375" s="22"/>
      <c r="I375" s="40"/>
      <c r="J375" s="40"/>
    </row>
    <row r="376" spans="2:10" x14ac:dyDescent="0.3">
      <c r="B376" s="25"/>
      <c r="D376" s="26"/>
      <c r="F376" s="14" t="s">
        <v>719</v>
      </c>
      <c r="G376" s="47"/>
      <c r="H376" s="22"/>
      <c r="I376" s="40"/>
      <c r="J376" s="40"/>
    </row>
    <row r="377" spans="2:10" x14ac:dyDescent="0.3">
      <c r="B377" s="25"/>
      <c r="D377" s="26"/>
      <c r="F377" s="14" t="s">
        <v>720</v>
      </c>
      <c r="G377" s="47"/>
      <c r="H377" s="22"/>
      <c r="I377" s="40"/>
      <c r="J377" s="40"/>
    </row>
    <row r="378" spans="2:10" x14ac:dyDescent="0.3">
      <c r="B378" s="25"/>
      <c r="D378" s="26"/>
      <c r="F378" s="14" t="s">
        <v>721</v>
      </c>
      <c r="G378" s="47"/>
      <c r="H378" s="22"/>
      <c r="I378" s="40"/>
      <c r="J378" s="40"/>
    </row>
    <row r="379" spans="2:10" x14ac:dyDescent="0.3">
      <c r="B379" s="25"/>
      <c r="D379" s="26"/>
      <c r="F379" s="14" t="s">
        <v>715</v>
      </c>
      <c r="G379" s="47"/>
      <c r="H379" s="22"/>
      <c r="I379" s="40"/>
      <c r="J379" s="40"/>
    </row>
    <row r="380" spans="2:10" x14ac:dyDescent="0.3">
      <c r="B380" s="25"/>
      <c r="D380" s="26"/>
      <c r="F380" s="14" t="s">
        <v>730</v>
      </c>
      <c r="G380" s="47"/>
      <c r="H380" s="22"/>
      <c r="I380" s="40"/>
      <c r="J380" s="40"/>
    </row>
    <row r="381" spans="2:10" x14ac:dyDescent="0.3">
      <c r="B381" s="25"/>
      <c r="D381" s="26"/>
      <c r="F381" s="14"/>
      <c r="G381" s="47"/>
      <c r="H381" s="22"/>
      <c r="I381" s="40"/>
      <c r="J381" s="40"/>
    </row>
    <row r="382" spans="2:10" x14ac:dyDescent="0.3">
      <c r="B382" s="25" t="s">
        <v>690</v>
      </c>
      <c r="D382" s="26"/>
      <c r="F382" s="14" t="s">
        <v>736</v>
      </c>
      <c r="G382" s="47"/>
      <c r="H382" s="22"/>
      <c r="I382" s="40"/>
      <c r="J382" s="40"/>
    </row>
    <row r="383" spans="2:10" x14ac:dyDescent="0.3">
      <c r="B383" s="25"/>
      <c r="D383" s="26"/>
      <c r="F383" s="14"/>
      <c r="G383" s="47"/>
      <c r="H383" s="22"/>
      <c r="I383" s="40"/>
      <c r="J383" s="40"/>
    </row>
    <row r="384" spans="2:10" x14ac:dyDescent="0.3">
      <c r="B384" s="25"/>
      <c r="D384" s="26" t="s">
        <v>659</v>
      </c>
      <c r="F384" s="14" t="s">
        <v>737</v>
      </c>
      <c r="G384" s="47"/>
      <c r="H384" s="22"/>
      <c r="I384" s="40"/>
      <c r="J384" s="40"/>
    </row>
    <row r="385" spans="2:10" x14ac:dyDescent="0.3">
      <c r="B385" s="25"/>
      <c r="D385" s="26"/>
      <c r="F385" s="14"/>
      <c r="G385" s="47"/>
      <c r="H385" s="22"/>
      <c r="I385" s="40"/>
      <c r="J385" s="40"/>
    </row>
    <row r="386" spans="2:10" x14ac:dyDescent="0.3">
      <c r="B386" s="25"/>
      <c r="D386" s="26"/>
      <c r="F386" s="14" t="s">
        <v>661</v>
      </c>
      <c r="G386" s="47"/>
      <c r="H386" s="22"/>
      <c r="I386" s="40"/>
      <c r="J386" s="40"/>
    </row>
    <row r="387" spans="2:10" x14ac:dyDescent="0.3">
      <c r="B387" s="25"/>
      <c r="D387" s="26"/>
      <c r="F387" s="14" t="s">
        <v>738</v>
      </c>
      <c r="G387" s="47"/>
      <c r="H387" s="22"/>
      <c r="I387" s="40"/>
      <c r="J387" s="40"/>
    </row>
    <row r="388" spans="2:10" x14ac:dyDescent="0.3">
      <c r="B388" s="25"/>
      <c r="D388" s="26"/>
      <c r="F388" s="14" t="s">
        <v>739</v>
      </c>
      <c r="G388" s="47"/>
      <c r="H388" s="22"/>
      <c r="I388" s="40"/>
      <c r="J388" s="40"/>
    </row>
    <row r="389" spans="2:10" x14ac:dyDescent="0.3">
      <c r="B389" s="25"/>
      <c r="D389" s="26"/>
      <c r="F389" s="14" t="s">
        <v>740</v>
      </c>
      <c r="G389" s="47"/>
      <c r="H389" s="22"/>
      <c r="I389" s="40"/>
      <c r="J389" s="40"/>
    </row>
    <row r="390" spans="2:10" x14ac:dyDescent="0.3">
      <c r="B390" s="25"/>
      <c r="D390" s="26"/>
      <c r="F390" s="14" t="s">
        <v>741</v>
      </c>
      <c r="G390" s="47"/>
      <c r="H390" s="22"/>
      <c r="I390" s="40"/>
      <c r="J390" s="40"/>
    </row>
    <row r="391" spans="2:10" x14ac:dyDescent="0.3">
      <c r="B391" s="25"/>
      <c r="D391" s="26"/>
      <c r="F391" s="14"/>
      <c r="G391" s="47"/>
      <c r="H391" s="22"/>
      <c r="I391" s="40"/>
      <c r="J391" s="40"/>
    </row>
    <row r="392" spans="2:10" x14ac:dyDescent="0.3">
      <c r="B392" s="25" t="s">
        <v>678</v>
      </c>
      <c r="D392" s="26"/>
      <c r="F392" s="14" t="s">
        <v>742</v>
      </c>
      <c r="G392" s="47"/>
      <c r="H392" s="22"/>
      <c r="I392" s="40"/>
      <c r="J392" s="40"/>
    </row>
    <row r="393" spans="2:10" x14ac:dyDescent="0.3">
      <c r="B393" s="25"/>
      <c r="D393" s="26"/>
      <c r="F393" s="14"/>
      <c r="G393" s="47"/>
      <c r="H393" s="22"/>
      <c r="I393" s="40"/>
      <c r="J393" s="40"/>
    </row>
    <row r="394" spans="2:10" x14ac:dyDescent="0.3">
      <c r="B394" s="25"/>
      <c r="D394" s="26" t="s">
        <v>659</v>
      </c>
      <c r="F394" s="14" t="s">
        <v>737</v>
      </c>
      <c r="G394" s="47"/>
      <c r="H394" s="22"/>
      <c r="I394" s="40"/>
      <c r="J394" s="40"/>
    </row>
    <row r="395" spans="2:10" x14ac:dyDescent="0.3">
      <c r="B395" s="25"/>
      <c r="D395" s="26"/>
      <c r="F395" s="14"/>
      <c r="G395" s="47"/>
      <c r="H395" s="22"/>
      <c r="I395" s="40"/>
      <c r="J395" s="40"/>
    </row>
    <row r="396" spans="2:10" x14ac:dyDescent="0.3">
      <c r="B396" s="25"/>
      <c r="D396" s="26"/>
      <c r="F396" s="14" t="s">
        <v>661</v>
      </c>
      <c r="G396" s="47"/>
      <c r="H396" s="22"/>
      <c r="I396" s="40"/>
      <c r="J396" s="40"/>
    </row>
    <row r="397" spans="2:10" x14ac:dyDescent="0.3">
      <c r="B397" s="25"/>
      <c r="D397" s="26"/>
      <c r="F397" s="14" t="s">
        <v>738</v>
      </c>
      <c r="G397" s="47"/>
      <c r="H397" s="22"/>
      <c r="I397" s="40"/>
      <c r="J397" s="40"/>
    </row>
    <row r="398" spans="2:10" x14ac:dyDescent="0.3">
      <c r="B398" s="25"/>
      <c r="D398" s="26"/>
      <c r="F398" s="14" t="s">
        <v>739</v>
      </c>
      <c r="G398" s="47"/>
      <c r="H398" s="22"/>
      <c r="I398" s="40"/>
      <c r="J398" s="40"/>
    </row>
    <row r="399" spans="2:10" x14ac:dyDescent="0.3">
      <c r="B399" s="25"/>
      <c r="D399" s="26"/>
      <c r="F399" s="14" t="s">
        <v>740</v>
      </c>
      <c r="G399" s="47"/>
      <c r="H399" s="22"/>
      <c r="I399" s="40"/>
      <c r="J399" s="40"/>
    </row>
    <row r="400" spans="2:10" x14ac:dyDescent="0.3">
      <c r="B400" s="25"/>
      <c r="D400" s="26"/>
      <c r="F400" s="14" t="s">
        <v>743</v>
      </c>
      <c r="G400" s="47"/>
      <c r="H400" s="22"/>
      <c r="I400" s="40"/>
      <c r="J400" s="40"/>
    </row>
    <row r="401" spans="2:10" x14ac:dyDescent="0.3">
      <c r="B401" s="25"/>
      <c r="D401" s="26"/>
      <c r="F401" s="14"/>
      <c r="G401" s="47"/>
      <c r="H401" s="22"/>
      <c r="I401" s="40"/>
      <c r="J401" s="40"/>
    </row>
    <row r="402" spans="2:10" x14ac:dyDescent="0.3">
      <c r="B402" s="25" t="s">
        <v>678</v>
      </c>
      <c r="D402" s="26"/>
      <c r="F402" s="14" t="s">
        <v>744</v>
      </c>
      <c r="G402" s="47"/>
      <c r="H402" s="22"/>
      <c r="I402" s="40"/>
      <c r="J402" s="40"/>
    </row>
    <row r="403" spans="2:10" x14ac:dyDescent="0.3">
      <c r="B403" s="25"/>
      <c r="D403" s="26"/>
      <c r="F403" s="14"/>
      <c r="G403" s="47"/>
      <c r="H403" s="22"/>
      <c r="I403" s="40"/>
      <c r="J403" s="40"/>
    </row>
    <row r="404" spans="2:10" x14ac:dyDescent="0.3">
      <c r="B404" s="25"/>
      <c r="D404" s="26" t="s">
        <v>659</v>
      </c>
      <c r="F404" s="14" t="s">
        <v>737</v>
      </c>
      <c r="G404" s="47"/>
      <c r="H404" s="22"/>
      <c r="I404" s="40"/>
      <c r="J404" s="40"/>
    </row>
    <row r="405" spans="2:10" x14ac:dyDescent="0.3">
      <c r="B405" s="25"/>
      <c r="D405" s="26"/>
      <c r="F405" s="14"/>
      <c r="G405" s="47"/>
      <c r="H405" s="22"/>
      <c r="I405" s="40"/>
      <c r="J405" s="40"/>
    </row>
    <row r="406" spans="2:10" x14ac:dyDescent="0.3">
      <c r="B406" s="25"/>
      <c r="D406" s="26"/>
      <c r="F406" s="14" t="s">
        <v>661</v>
      </c>
      <c r="G406" s="47"/>
      <c r="H406" s="22"/>
      <c r="I406" s="40"/>
      <c r="J406" s="40"/>
    </row>
    <row r="407" spans="2:10" x14ac:dyDescent="0.3">
      <c r="B407" s="25"/>
      <c r="D407" s="26"/>
      <c r="F407" s="14" t="s">
        <v>738</v>
      </c>
      <c r="G407" s="47"/>
      <c r="H407" s="22"/>
      <c r="I407" s="40"/>
      <c r="J407" s="40"/>
    </row>
    <row r="408" spans="2:10" x14ac:dyDescent="0.3">
      <c r="B408" s="25"/>
      <c r="D408" s="26"/>
      <c r="F408" s="14" t="s">
        <v>739</v>
      </c>
      <c r="G408" s="47"/>
      <c r="H408" s="22"/>
      <c r="I408" s="40"/>
      <c r="J408" s="40"/>
    </row>
    <row r="409" spans="2:10" x14ac:dyDescent="0.3">
      <c r="B409" s="25"/>
      <c r="D409" s="26"/>
      <c r="F409" s="14" t="s">
        <v>745</v>
      </c>
      <c r="G409" s="47"/>
      <c r="H409" s="22"/>
      <c r="I409" s="40"/>
      <c r="J409" s="40"/>
    </row>
    <row r="410" spans="2:10" x14ac:dyDescent="0.3">
      <c r="B410" s="25"/>
      <c r="D410" s="26"/>
      <c r="F410" s="14" t="s">
        <v>153</v>
      </c>
      <c r="G410" s="47"/>
      <c r="H410" s="22"/>
      <c r="I410" s="40"/>
      <c r="J410" s="40"/>
    </row>
    <row r="411" spans="2:10" x14ac:dyDescent="0.3">
      <c r="B411" s="25"/>
      <c r="D411" s="26"/>
      <c r="F411" s="14"/>
      <c r="G411" s="47"/>
      <c r="H411" s="22"/>
      <c r="I411" s="40"/>
      <c r="J411" s="40"/>
    </row>
    <row r="412" spans="2:10" x14ac:dyDescent="0.3">
      <c r="B412" s="25"/>
      <c r="D412" s="26"/>
      <c r="F412" s="14"/>
      <c r="G412" s="47"/>
      <c r="H412" s="22"/>
      <c r="I412" s="40"/>
      <c r="J412" s="40"/>
    </row>
    <row r="413" spans="2:10" x14ac:dyDescent="0.3">
      <c r="B413" s="394" t="s">
        <v>1194</v>
      </c>
      <c r="C413" s="395"/>
      <c r="D413" s="396"/>
      <c r="F413" s="14" t="s">
        <v>1195</v>
      </c>
      <c r="G413" s="47"/>
      <c r="H413" s="53" t="s">
        <v>1199</v>
      </c>
      <c r="I413" s="53" t="s">
        <v>2972</v>
      </c>
      <c r="J413" s="53"/>
    </row>
    <row r="414" spans="2:10" x14ac:dyDescent="0.3">
      <c r="B414" s="25"/>
      <c r="D414" s="26"/>
      <c r="F414" s="14"/>
      <c r="G414" s="47"/>
      <c r="H414" s="22"/>
      <c r="I414" s="40"/>
      <c r="J414" s="40"/>
    </row>
    <row r="415" spans="2:10" x14ac:dyDescent="0.3">
      <c r="B415" s="25" t="s">
        <v>3</v>
      </c>
      <c r="D415" s="26"/>
      <c r="F415" s="14" t="s">
        <v>1196</v>
      </c>
      <c r="G415" s="47"/>
      <c r="H415" s="22"/>
      <c r="I415" s="40"/>
      <c r="J415" s="40"/>
    </row>
    <row r="416" spans="2:10" x14ac:dyDescent="0.3">
      <c r="B416" s="25"/>
      <c r="D416" s="26"/>
      <c r="F416" s="14"/>
      <c r="G416" s="47"/>
      <c r="H416" s="22"/>
      <c r="I416" s="40"/>
      <c r="J416" s="40"/>
    </row>
    <row r="417" spans="2:10" x14ac:dyDescent="0.3">
      <c r="B417" s="25"/>
      <c r="D417" s="26" t="s">
        <v>4</v>
      </c>
      <c r="F417" s="14" t="s">
        <v>152</v>
      </c>
      <c r="G417" s="47"/>
      <c r="H417" s="22"/>
      <c r="I417" s="40"/>
      <c r="J417" s="40"/>
    </row>
    <row r="418" spans="2:10" x14ac:dyDescent="0.3">
      <c r="B418" s="25"/>
      <c r="D418" s="26"/>
      <c r="F418" s="14"/>
      <c r="G418" s="47"/>
      <c r="H418" s="22"/>
      <c r="I418" s="40"/>
      <c r="J418" s="40"/>
    </row>
    <row r="419" spans="2:10" x14ac:dyDescent="0.3">
      <c r="B419" s="25"/>
      <c r="D419" s="26"/>
      <c r="F419" s="14" t="s">
        <v>1198</v>
      </c>
      <c r="G419" s="47"/>
      <c r="H419" s="22"/>
      <c r="I419" s="40"/>
      <c r="J419" s="40"/>
    </row>
    <row r="420" spans="2:10" x14ac:dyDescent="0.3">
      <c r="B420" s="25"/>
      <c r="D420" s="26"/>
      <c r="F420" s="14" t="s">
        <v>1197</v>
      </c>
      <c r="G420" s="47"/>
      <c r="H420" s="22"/>
      <c r="I420" s="40"/>
      <c r="J420" s="40"/>
    </row>
    <row r="421" spans="2:10" x14ac:dyDescent="0.3">
      <c r="B421" s="25"/>
      <c r="D421" s="26"/>
      <c r="F421" s="14" t="s">
        <v>1200</v>
      </c>
      <c r="G421" s="47"/>
      <c r="H421" s="22"/>
      <c r="I421" s="40"/>
      <c r="J421" s="40"/>
    </row>
    <row r="422" spans="2:10" x14ac:dyDescent="0.3">
      <c r="B422" s="25"/>
      <c r="D422" s="26"/>
      <c r="F422" s="14"/>
      <c r="G422" s="47"/>
      <c r="H422" s="22"/>
      <c r="I422" s="40"/>
      <c r="J422" s="40"/>
    </row>
    <row r="423" spans="2:10" x14ac:dyDescent="0.3">
      <c r="B423" s="25"/>
      <c r="D423" s="26"/>
      <c r="F423" s="34" t="s">
        <v>1214</v>
      </c>
      <c r="G423" s="47"/>
      <c r="H423" s="22"/>
      <c r="I423" s="40"/>
      <c r="J423" s="40"/>
    </row>
    <row r="424" spans="2:10" x14ac:dyDescent="0.3">
      <c r="B424" s="25"/>
      <c r="D424" s="26"/>
      <c r="F424" s="14"/>
      <c r="G424" s="47"/>
      <c r="H424" s="22"/>
      <c r="I424" s="40"/>
      <c r="J424" s="40"/>
    </row>
    <row r="425" spans="2:10" x14ac:dyDescent="0.3">
      <c r="B425" s="25"/>
      <c r="D425" s="26"/>
      <c r="F425" s="14"/>
      <c r="G425" s="47"/>
      <c r="H425" s="22"/>
      <c r="I425" s="40"/>
      <c r="J425" s="40"/>
    </row>
    <row r="426" spans="2:10" x14ac:dyDescent="0.3">
      <c r="B426" s="394" t="s">
        <v>1211</v>
      </c>
      <c r="C426" s="395"/>
      <c r="D426" s="396"/>
      <c r="F426" s="14" t="s">
        <v>1212</v>
      </c>
      <c r="G426" s="47"/>
      <c r="H426" s="53" t="s">
        <v>1243</v>
      </c>
      <c r="I426" s="53" t="s">
        <v>1243</v>
      </c>
      <c r="J426" s="53" t="s">
        <v>1243</v>
      </c>
    </row>
    <row r="427" spans="2:10" x14ac:dyDescent="0.3">
      <c r="B427" s="25"/>
      <c r="D427" s="26"/>
      <c r="F427" s="14"/>
      <c r="G427" s="47"/>
      <c r="H427" s="22"/>
      <c r="I427" s="40"/>
      <c r="J427" s="40"/>
    </row>
    <row r="428" spans="2:10" x14ac:dyDescent="0.3">
      <c r="B428" s="25" t="s">
        <v>3</v>
      </c>
      <c r="D428" s="26"/>
      <c r="F428" s="14" t="s">
        <v>1213</v>
      </c>
      <c r="G428" s="47"/>
      <c r="H428" s="22"/>
      <c r="I428" s="40"/>
      <c r="J428" s="40"/>
    </row>
    <row r="429" spans="2:10" x14ac:dyDescent="0.3">
      <c r="B429" s="25"/>
      <c r="D429" s="26"/>
      <c r="F429" s="14"/>
      <c r="G429" s="47"/>
      <c r="H429" s="22"/>
      <c r="I429" s="40"/>
      <c r="J429" s="40"/>
    </row>
    <row r="430" spans="2:10" x14ac:dyDescent="0.3">
      <c r="B430" s="25"/>
      <c r="D430" s="26" t="s">
        <v>4</v>
      </c>
      <c r="F430" s="14" t="s">
        <v>1209</v>
      </c>
      <c r="G430" s="47"/>
      <c r="H430" s="22"/>
      <c r="I430" s="40"/>
      <c r="J430" s="40"/>
    </row>
    <row r="431" spans="2:10" x14ac:dyDescent="0.3">
      <c r="B431" s="25"/>
      <c r="D431" s="26"/>
      <c r="F431" s="14" t="s">
        <v>1210</v>
      </c>
      <c r="G431" s="47"/>
      <c r="H431" s="22"/>
      <c r="I431" s="40"/>
      <c r="J431" s="40"/>
    </row>
    <row r="432" spans="2:10" x14ac:dyDescent="0.3">
      <c r="B432" s="25"/>
      <c r="D432" s="26"/>
      <c r="F432" s="14" t="s">
        <v>1201</v>
      </c>
      <c r="G432" s="47"/>
      <c r="H432" s="22"/>
      <c r="I432" s="40"/>
      <c r="J432" s="40"/>
    </row>
    <row r="433" spans="2:10" x14ac:dyDescent="0.3">
      <c r="B433" s="25"/>
      <c r="D433" s="26"/>
      <c r="F433" s="14" t="s">
        <v>1202</v>
      </c>
      <c r="G433" s="47"/>
      <c r="H433" s="22"/>
      <c r="I433" s="40"/>
      <c r="J433" s="40"/>
    </row>
    <row r="434" spans="2:10" x14ac:dyDescent="0.3">
      <c r="B434" s="25"/>
      <c r="D434" s="26"/>
      <c r="F434" s="14" t="s">
        <v>1203</v>
      </c>
      <c r="G434" s="47"/>
      <c r="H434" s="22"/>
      <c r="I434" s="40"/>
      <c r="J434" s="40"/>
    </row>
    <row r="435" spans="2:10" x14ac:dyDescent="0.3">
      <c r="B435" s="25"/>
      <c r="D435" s="26"/>
      <c r="F435" s="14" t="s">
        <v>1204</v>
      </c>
      <c r="G435" s="47"/>
      <c r="H435" s="22"/>
      <c r="I435" s="40"/>
      <c r="J435" s="40"/>
    </row>
    <row r="436" spans="2:10" x14ac:dyDescent="0.3">
      <c r="B436" s="25"/>
      <c r="D436" s="26"/>
      <c r="F436" s="14" t="s">
        <v>1205</v>
      </c>
      <c r="G436" s="47"/>
      <c r="H436" s="22"/>
      <c r="I436" s="40"/>
      <c r="J436" s="40"/>
    </row>
    <row r="437" spans="2:10" x14ac:dyDescent="0.3">
      <c r="B437" s="25"/>
      <c r="D437" s="26"/>
      <c r="F437" s="14" t="s">
        <v>1206</v>
      </c>
      <c r="G437" s="47"/>
      <c r="H437" s="22"/>
      <c r="I437" s="40"/>
      <c r="J437" s="40"/>
    </row>
    <row r="438" spans="2:10" x14ac:dyDescent="0.3">
      <c r="B438" s="25"/>
      <c r="D438" s="26"/>
      <c r="F438" s="14" t="s">
        <v>1207</v>
      </c>
      <c r="G438" s="47"/>
      <c r="H438" s="22"/>
      <c r="I438" s="40"/>
      <c r="J438" s="40"/>
    </row>
    <row r="439" spans="2:10" x14ac:dyDescent="0.3">
      <c r="B439" s="25"/>
      <c r="D439" s="26"/>
      <c r="F439" s="14" t="s">
        <v>1208</v>
      </c>
      <c r="G439" s="47"/>
      <c r="H439" s="22"/>
      <c r="I439" s="40"/>
      <c r="J439" s="40"/>
    </row>
    <row r="440" spans="2:10" x14ac:dyDescent="0.3">
      <c r="B440" s="25"/>
      <c r="D440" s="26"/>
      <c r="F440" s="14"/>
      <c r="G440" s="47"/>
      <c r="H440" s="22"/>
      <c r="I440" s="40"/>
      <c r="J440" s="40"/>
    </row>
    <row r="441" spans="2:10" x14ac:dyDescent="0.3">
      <c r="B441" s="25"/>
      <c r="D441" s="26"/>
      <c r="F441" s="34" t="s">
        <v>1215</v>
      </c>
      <c r="G441" s="47"/>
      <c r="H441" s="22"/>
      <c r="I441" s="40"/>
      <c r="J441" s="40"/>
    </row>
    <row r="442" spans="2:10" x14ac:dyDescent="0.3">
      <c r="B442" s="25"/>
      <c r="D442" s="26"/>
      <c r="F442" s="14"/>
      <c r="G442" s="47"/>
      <c r="H442" s="22"/>
      <c r="I442" s="40"/>
      <c r="J442" s="40"/>
    </row>
    <row r="443" spans="2:10" x14ac:dyDescent="0.3">
      <c r="B443" s="25"/>
      <c r="D443" s="26"/>
      <c r="F443" s="14"/>
      <c r="G443" s="47"/>
      <c r="H443" s="22"/>
      <c r="I443" s="40"/>
      <c r="J443" s="40"/>
    </row>
    <row r="444" spans="2:10" x14ac:dyDescent="0.3">
      <c r="B444" s="394" t="s">
        <v>2773</v>
      </c>
      <c r="C444" s="395"/>
      <c r="D444" s="396"/>
      <c r="F444" s="14" t="s">
        <v>2774</v>
      </c>
      <c r="G444" s="47"/>
      <c r="H444" s="53" t="s">
        <v>1243</v>
      </c>
      <c r="I444" s="53" t="s">
        <v>1243</v>
      </c>
      <c r="J444" s="53" t="s">
        <v>1243</v>
      </c>
    </row>
    <row r="445" spans="2:10" x14ac:dyDescent="0.3">
      <c r="B445" s="25"/>
      <c r="D445" s="26"/>
      <c r="F445" s="14"/>
      <c r="G445" s="47"/>
      <c r="H445" s="22"/>
      <c r="I445" s="40"/>
      <c r="J445" s="40"/>
    </row>
    <row r="446" spans="2:10" x14ac:dyDescent="0.3">
      <c r="B446" s="25" t="s">
        <v>3</v>
      </c>
      <c r="D446" s="26"/>
      <c r="F446" s="14" t="s">
        <v>2775</v>
      </c>
      <c r="G446" s="47"/>
      <c r="H446" s="22"/>
      <c r="I446" s="40"/>
      <c r="J446" s="40"/>
    </row>
    <row r="447" spans="2:10" x14ac:dyDescent="0.3">
      <c r="B447" s="25"/>
      <c r="D447" s="26"/>
      <c r="F447" s="14"/>
      <c r="G447" s="47"/>
      <c r="H447" s="22"/>
      <c r="I447" s="40"/>
      <c r="J447" s="40"/>
    </row>
    <row r="448" spans="2:10" x14ac:dyDescent="0.3">
      <c r="B448" s="25"/>
      <c r="D448" s="26" t="s">
        <v>4</v>
      </c>
      <c r="F448" s="14" t="s">
        <v>2776</v>
      </c>
      <c r="G448" s="47"/>
      <c r="H448" s="22"/>
      <c r="I448" s="40"/>
      <c r="J448" s="40"/>
    </row>
    <row r="449" spans="2:10" x14ac:dyDescent="0.3">
      <c r="B449" s="25"/>
      <c r="D449" s="26"/>
      <c r="F449" s="14" t="s">
        <v>2789</v>
      </c>
      <c r="G449" s="47"/>
      <c r="H449" s="22"/>
      <c r="I449" s="40"/>
      <c r="J449" s="40"/>
    </row>
    <row r="450" spans="2:10" x14ac:dyDescent="0.3">
      <c r="B450" s="25"/>
      <c r="D450" s="26"/>
      <c r="F450" s="14" t="s">
        <v>2777</v>
      </c>
      <c r="G450" s="47"/>
      <c r="H450" s="22"/>
      <c r="I450" s="40"/>
      <c r="J450" s="40"/>
    </row>
    <row r="451" spans="2:10" x14ac:dyDescent="0.3">
      <c r="B451" s="25"/>
      <c r="D451" s="26"/>
      <c r="F451" s="14"/>
      <c r="G451" s="47"/>
      <c r="H451" s="22"/>
      <c r="I451" s="40"/>
      <c r="J451" s="40"/>
    </row>
    <row r="452" spans="2:10" x14ac:dyDescent="0.3">
      <c r="B452" s="25"/>
      <c r="D452" s="26"/>
      <c r="F452" s="14" t="s">
        <v>2790</v>
      </c>
      <c r="G452" s="47"/>
      <c r="H452" s="22"/>
      <c r="I452" s="40"/>
      <c r="J452" s="40"/>
    </row>
    <row r="453" spans="2:10" x14ac:dyDescent="0.3">
      <c r="B453" s="25"/>
      <c r="D453" s="26"/>
      <c r="F453" s="14" t="s">
        <v>2791</v>
      </c>
      <c r="G453" s="47"/>
      <c r="H453" s="22"/>
      <c r="I453" s="40"/>
      <c r="J453" s="40"/>
    </row>
    <row r="454" spans="2:10" x14ac:dyDescent="0.3">
      <c r="B454" s="25"/>
      <c r="D454" s="26"/>
      <c r="F454" s="14"/>
      <c r="G454" s="47"/>
      <c r="H454" s="22"/>
      <c r="I454" s="40"/>
      <c r="J454" s="40"/>
    </row>
    <row r="455" spans="2:10" x14ac:dyDescent="0.3">
      <c r="B455" s="25"/>
      <c r="D455" s="26"/>
      <c r="F455" s="14"/>
      <c r="G455" s="47"/>
      <c r="H455" s="22"/>
      <c r="I455" s="40"/>
      <c r="J455" s="40"/>
    </row>
    <row r="456" spans="2:10" x14ac:dyDescent="0.3">
      <c r="B456" s="391" t="s">
        <v>746</v>
      </c>
      <c r="C456" s="392"/>
      <c r="D456" s="393"/>
      <c r="F456" s="14"/>
      <c r="G456" s="47"/>
      <c r="H456" s="22"/>
      <c r="I456" s="40"/>
      <c r="J456" s="40"/>
    </row>
    <row r="457" spans="2:10" x14ac:dyDescent="0.3">
      <c r="B457" s="25"/>
      <c r="D457" s="26"/>
      <c r="F457" s="14"/>
      <c r="G457" s="47"/>
      <c r="H457" s="22"/>
      <c r="I457" s="40"/>
      <c r="J457" s="40"/>
    </row>
    <row r="458" spans="2:10" x14ac:dyDescent="0.3">
      <c r="B458" s="25" t="s">
        <v>3</v>
      </c>
      <c r="D458" s="26"/>
      <c r="F458" s="14"/>
      <c r="G458" s="47"/>
      <c r="H458" s="22"/>
      <c r="I458" s="40"/>
      <c r="J458" s="40"/>
    </row>
    <row r="459" spans="2:10" x14ac:dyDescent="0.3">
      <c r="B459" s="25"/>
      <c r="D459" s="26"/>
      <c r="F459" s="14"/>
      <c r="G459" s="47"/>
      <c r="H459" s="22"/>
      <c r="I459" s="40"/>
      <c r="J459" s="40"/>
    </row>
    <row r="460" spans="2:10" x14ac:dyDescent="0.3">
      <c r="B460" s="25"/>
      <c r="D460" s="26" t="s">
        <v>4</v>
      </c>
      <c r="F460" s="14" t="s">
        <v>747</v>
      </c>
      <c r="G460" s="47"/>
      <c r="H460" s="22"/>
      <c r="I460" s="40"/>
      <c r="J460" s="40"/>
    </row>
    <row r="461" spans="2:10" x14ac:dyDescent="0.3">
      <c r="B461" s="25"/>
      <c r="D461" s="26"/>
      <c r="F461" s="14" t="s">
        <v>154</v>
      </c>
      <c r="G461" s="47"/>
      <c r="H461" s="22"/>
      <c r="I461" s="40"/>
      <c r="J461" s="40"/>
    </row>
    <row r="462" spans="2:10" x14ac:dyDescent="0.3">
      <c r="B462" s="25"/>
      <c r="D462" s="26"/>
      <c r="F462" s="14"/>
      <c r="G462" s="47"/>
      <c r="H462" s="22"/>
      <c r="I462" s="40"/>
      <c r="J462" s="40"/>
    </row>
    <row r="463" spans="2:10" x14ac:dyDescent="0.3">
      <c r="B463" s="25"/>
      <c r="D463" s="26"/>
      <c r="F463" s="14"/>
      <c r="G463" s="47"/>
      <c r="H463" s="22"/>
      <c r="I463" s="40"/>
      <c r="J463" s="40"/>
    </row>
  </sheetData>
  <mergeCells count="33">
    <mergeCell ref="B3:J3"/>
    <mergeCell ref="H24:H25"/>
    <mergeCell ref="I24:J24"/>
    <mergeCell ref="B45:D45"/>
    <mergeCell ref="H54:H55"/>
    <mergeCell ref="I54:J54"/>
    <mergeCell ref="B29:D29"/>
    <mergeCell ref="B33:D33"/>
    <mergeCell ref="B61:D61"/>
    <mergeCell ref="B75:D75"/>
    <mergeCell ref="B88:D88"/>
    <mergeCell ref="B91:D91"/>
    <mergeCell ref="B413:D413"/>
    <mergeCell ref="B64:D64"/>
    <mergeCell ref="B107:D107"/>
    <mergeCell ref="B197:D197"/>
    <mergeCell ref="B239:D239"/>
    <mergeCell ref="B250:D250"/>
    <mergeCell ref="B444:D444"/>
    <mergeCell ref="B456:D456"/>
    <mergeCell ref="B123:D123"/>
    <mergeCell ref="B139:D139"/>
    <mergeCell ref="B155:D155"/>
    <mergeCell ref="B171:D171"/>
    <mergeCell ref="B222:D222"/>
    <mergeCell ref="B200:D200"/>
    <mergeCell ref="B211:D211"/>
    <mergeCell ref="B225:D225"/>
    <mergeCell ref="B257:D257"/>
    <mergeCell ref="B270:D270"/>
    <mergeCell ref="B300:D300"/>
    <mergeCell ref="B232:D232"/>
    <mergeCell ref="B426:D426"/>
  </mergeCells>
  <phoneticPr fontId="2" type="noConversion"/>
  <hyperlinks>
    <hyperlink ref="B5" location="'Scenario Check Summary'!A1" display="처음으로" xr:uid="{00000000-0004-0000-0A00-000000000000}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Secrete&amp;C&amp;P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1:M555"/>
  <sheetViews>
    <sheetView showGridLines="0" view="pageBreakPreview" zoomScaleNormal="100" zoomScaleSheetLayoutView="100" workbookViewId="0">
      <pane xSplit="1" ySplit="7" topLeftCell="B537" activePane="bottomRight" state="frozen"/>
      <selection activeCell="M31" sqref="M31"/>
      <selection pane="topRight" activeCell="M31" sqref="M31"/>
      <selection pane="bottomLeft" activeCell="M31" sqref="M31"/>
      <selection pane="bottomRight" activeCell="G560" sqref="G560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10" width="8.125" style="14" customWidth="1"/>
    <col min="11" max="11" width="0.625" style="14" customWidth="1"/>
    <col min="12" max="12" width="45.625" style="33" customWidth="1"/>
    <col min="13" max="16384" width="9" style="14"/>
  </cols>
  <sheetData>
    <row r="1" spans="2:13" s="1" customFormat="1" ht="16.5" x14ac:dyDescent="0.3">
      <c r="B1" s="1" t="s">
        <v>2280</v>
      </c>
      <c r="I1" s="9"/>
      <c r="J1" s="9"/>
    </row>
    <row r="2" spans="2:13" ht="12.75" thickBot="1" x14ac:dyDescent="0.35">
      <c r="J2" s="67" t="s">
        <v>86</v>
      </c>
    </row>
    <row r="3" spans="2:13" ht="17.25" thickBot="1" x14ac:dyDescent="0.35">
      <c r="B3" s="397" t="s">
        <v>155</v>
      </c>
      <c r="C3" s="356"/>
      <c r="D3" s="356"/>
      <c r="E3" s="356"/>
      <c r="F3" s="356"/>
      <c r="G3" s="356"/>
      <c r="H3" s="356"/>
      <c r="I3" s="356"/>
      <c r="J3" s="357"/>
    </row>
    <row r="4" spans="2:13" ht="12.75" thickBot="1" x14ac:dyDescent="0.35"/>
    <row r="5" spans="2:13" ht="16.5" x14ac:dyDescent="0.3">
      <c r="B5" s="178" t="s">
        <v>1618</v>
      </c>
      <c r="G5" s="62"/>
      <c r="H5" s="54" t="s">
        <v>71</v>
      </c>
      <c r="I5" s="65" t="s">
        <v>72</v>
      </c>
      <c r="J5" s="63" t="s">
        <v>73</v>
      </c>
    </row>
    <row r="6" spans="2:13" x14ac:dyDescent="0.3">
      <c r="G6" s="83" t="s">
        <v>156</v>
      </c>
      <c r="H6" s="49">
        <f>H34+H96+H162+H190+H209</f>
        <v>21</v>
      </c>
      <c r="I6" s="49">
        <f>I34+I96+I162+I190+I209</f>
        <v>21</v>
      </c>
      <c r="J6" s="51">
        <f>I6/H6</f>
        <v>1</v>
      </c>
      <c r="M6" s="55"/>
    </row>
    <row r="7" spans="2:13" ht="12.75" thickBot="1" x14ac:dyDescent="0.35">
      <c r="G7" s="64" t="s">
        <v>66</v>
      </c>
      <c r="H7" s="50">
        <f>H6</f>
        <v>21</v>
      </c>
      <c r="I7" s="50">
        <f>J34+J96+J162+J190+J209</f>
        <v>0</v>
      </c>
      <c r="J7" s="52">
        <f>I7/H7</f>
        <v>0</v>
      </c>
    </row>
    <row r="8" spans="2:13" x14ac:dyDescent="0.3">
      <c r="H8" s="15"/>
      <c r="I8" s="15"/>
      <c r="J8" s="38"/>
    </row>
    <row r="9" spans="2:13" ht="16.5" x14ac:dyDescent="0.3">
      <c r="B9" s="18" t="s">
        <v>1873</v>
      </c>
      <c r="H9" s="15"/>
      <c r="I9" s="15"/>
      <c r="J9" s="38"/>
      <c r="L9" s="14"/>
    </row>
    <row r="10" spans="2:13" x14ac:dyDescent="0.3">
      <c r="B10" s="24" t="s">
        <v>1872</v>
      </c>
      <c r="H10" s="15"/>
      <c r="I10" s="15"/>
      <c r="J10" s="38"/>
      <c r="L10" s="14"/>
    </row>
    <row r="11" spans="2:13" x14ac:dyDescent="0.3">
      <c r="H11" s="15"/>
      <c r="I11" s="15"/>
      <c r="J11" s="38"/>
    </row>
    <row r="12" spans="2:13" x14ac:dyDescent="0.3">
      <c r="H12" s="15"/>
      <c r="I12" s="15"/>
      <c r="J12" s="38"/>
    </row>
    <row r="13" spans="2:13" x14ac:dyDescent="0.3">
      <c r="G13" s="407" t="s">
        <v>2323</v>
      </c>
      <c r="H13" s="407"/>
      <c r="I13" s="15" t="s">
        <v>2321</v>
      </c>
      <c r="J13" s="238">
        <v>1</v>
      </c>
    </row>
    <row r="14" spans="2:13" x14ac:dyDescent="0.3">
      <c r="G14" s="407"/>
      <c r="H14" s="407"/>
      <c r="I14" s="15" t="s">
        <v>2322</v>
      </c>
      <c r="J14" s="38"/>
    </row>
    <row r="15" spans="2:13" x14ac:dyDescent="0.3">
      <c r="H15" s="15"/>
      <c r="I15" s="15"/>
      <c r="J15" s="38"/>
    </row>
    <row r="16" spans="2:13" x14ac:dyDescent="0.3">
      <c r="H16" s="15"/>
      <c r="I16" s="15"/>
      <c r="J16" s="38"/>
    </row>
    <row r="17" spans="2:12" x14ac:dyDescent="0.3">
      <c r="H17" s="15"/>
      <c r="I17" s="15"/>
      <c r="J17" s="38"/>
    </row>
    <row r="18" spans="2:12" x14ac:dyDescent="0.3">
      <c r="H18" s="15"/>
      <c r="I18" s="15"/>
      <c r="J18" s="38"/>
    </row>
    <row r="19" spans="2:12" x14ac:dyDescent="0.3">
      <c r="H19" s="15"/>
      <c r="I19" s="15"/>
      <c r="J19" s="38"/>
    </row>
    <row r="20" spans="2:12" x14ac:dyDescent="0.3">
      <c r="H20" s="15"/>
      <c r="I20" s="15"/>
      <c r="J20" s="38"/>
    </row>
    <row r="21" spans="2:12" x14ac:dyDescent="0.3">
      <c r="H21" s="15"/>
      <c r="I21" s="15"/>
      <c r="J21" s="38"/>
    </row>
    <row r="22" spans="2:12" x14ac:dyDescent="0.3">
      <c r="H22" s="15"/>
      <c r="I22" s="15"/>
      <c r="J22" s="38"/>
    </row>
    <row r="23" spans="2:12" x14ac:dyDescent="0.3">
      <c r="B23" s="24" t="s">
        <v>1799</v>
      </c>
      <c r="G23" s="193"/>
      <c r="H23" s="15"/>
      <c r="I23" s="15"/>
      <c r="J23" s="38"/>
      <c r="L23" s="14"/>
    </row>
    <row r="24" spans="2:12" x14ac:dyDescent="0.3">
      <c r="B24" s="24"/>
      <c r="G24" s="193"/>
      <c r="H24" s="15"/>
      <c r="I24" s="15"/>
      <c r="J24" s="38"/>
      <c r="L24" s="14"/>
    </row>
    <row r="25" spans="2:12" ht="16.5" x14ac:dyDescent="0.3">
      <c r="B25" s="204" t="s">
        <v>2077</v>
      </c>
      <c r="C25" s="193"/>
      <c r="D25" s="205"/>
      <c r="E25" s="181"/>
      <c r="F25" s="206"/>
      <c r="H25" s="15"/>
      <c r="I25" s="15"/>
      <c r="J25" s="38"/>
      <c r="L25" s="14"/>
    </row>
    <row r="26" spans="2:12" x14ac:dyDescent="0.3">
      <c r="B26" s="206" t="s">
        <v>2076</v>
      </c>
      <c r="C26" s="193"/>
      <c r="D26" s="205"/>
      <c r="E26" s="181"/>
      <c r="F26" s="206"/>
      <c r="H26" s="15"/>
      <c r="I26" s="15"/>
      <c r="J26" s="38"/>
      <c r="L26" s="14"/>
    </row>
    <row r="27" spans="2:12" x14ac:dyDescent="0.3">
      <c r="B27" s="206"/>
      <c r="C27" s="193"/>
      <c r="D27" s="205"/>
      <c r="E27" s="181"/>
      <c r="F27" s="206"/>
      <c r="H27" s="15"/>
      <c r="I27" s="15"/>
      <c r="J27" s="38"/>
      <c r="L27" s="14"/>
    </row>
    <row r="28" spans="2:12" ht="16.5" x14ac:dyDescent="0.3">
      <c r="B28" s="204" t="s">
        <v>2568</v>
      </c>
      <c r="C28" s="193"/>
      <c r="D28" s="205"/>
      <c r="E28" s="181"/>
      <c r="F28" s="206"/>
      <c r="H28" s="15"/>
      <c r="I28" s="15"/>
      <c r="J28" s="38"/>
      <c r="L28" s="14"/>
    </row>
    <row r="29" spans="2:12" x14ac:dyDescent="0.3">
      <c r="B29" s="206" t="s">
        <v>2567</v>
      </c>
      <c r="C29" s="193"/>
      <c r="D29" s="205"/>
      <c r="E29" s="181"/>
      <c r="F29" s="206"/>
      <c r="H29" s="15"/>
      <c r="I29" s="15"/>
      <c r="J29" s="38"/>
      <c r="L29" s="14"/>
    </row>
    <row r="30" spans="2:12" x14ac:dyDescent="0.3">
      <c r="B30" s="206"/>
      <c r="C30" s="193"/>
      <c r="D30" s="205"/>
      <c r="E30" s="181"/>
      <c r="F30" s="206"/>
      <c r="H30" s="15"/>
      <c r="I30" s="15"/>
      <c r="J30" s="38"/>
      <c r="L30" s="14"/>
    </row>
    <row r="31" spans="2:12" ht="17.25" thickBot="1" x14ac:dyDescent="0.35">
      <c r="B31" s="18" t="s">
        <v>498</v>
      </c>
    </row>
    <row r="32" spans="2:12" x14ac:dyDescent="0.3">
      <c r="H32" s="398" t="s">
        <v>71</v>
      </c>
      <c r="I32" s="400" t="s">
        <v>74</v>
      </c>
      <c r="J32" s="401"/>
    </row>
    <row r="33" spans="2:10" x14ac:dyDescent="0.3">
      <c r="E33" s="15"/>
      <c r="H33" s="399"/>
      <c r="I33" s="79" t="s">
        <v>88</v>
      </c>
      <c r="J33" s="80" t="s">
        <v>2</v>
      </c>
    </row>
    <row r="34" spans="2:10" ht="12.75" thickBot="1" x14ac:dyDescent="0.35">
      <c r="E34" s="15"/>
      <c r="H34" s="85">
        <f>COUNTIF(H37:H91, "O")</f>
        <v>4</v>
      </c>
      <c r="I34" s="77">
        <f>COUNTIF(I37:I91, "O")</f>
        <v>4</v>
      </c>
      <c r="J34" s="82">
        <f>COUNTIF(J37:J91, "O")</f>
        <v>0</v>
      </c>
    </row>
    <row r="36" spans="2:10" x14ac:dyDescent="0.3">
      <c r="B36" s="19" t="s">
        <v>63</v>
      </c>
      <c r="C36" s="20"/>
      <c r="D36" s="21" t="s">
        <v>13</v>
      </c>
      <c r="E36" s="16"/>
      <c r="F36" s="27" t="s">
        <v>39</v>
      </c>
      <c r="G36" s="27"/>
      <c r="H36" s="30" t="s">
        <v>71</v>
      </c>
      <c r="I36" s="29" t="s">
        <v>348</v>
      </c>
      <c r="J36" s="29" t="s">
        <v>66</v>
      </c>
    </row>
    <row r="37" spans="2:10" x14ac:dyDescent="0.3">
      <c r="B37" s="391" t="s">
        <v>114</v>
      </c>
      <c r="C37" s="392"/>
      <c r="D37" s="393"/>
      <c r="F37" s="14" t="s">
        <v>157</v>
      </c>
      <c r="H37" s="40"/>
      <c r="I37" s="40"/>
      <c r="J37" s="40"/>
    </row>
    <row r="38" spans="2:10" x14ac:dyDescent="0.3">
      <c r="B38" s="25"/>
      <c r="D38" s="26"/>
      <c r="F38" s="14" t="s">
        <v>188</v>
      </c>
      <c r="H38" s="39"/>
      <c r="I38" s="39"/>
      <c r="J38" s="40"/>
    </row>
    <row r="39" spans="2:10" x14ac:dyDescent="0.3">
      <c r="B39" s="25"/>
      <c r="D39" s="26"/>
      <c r="F39" s="14"/>
      <c r="G39" s="47"/>
      <c r="H39" s="28"/>
      <c r="I39" s="28"/>
      <c r="J39" s="22"/>
    </row>
    <row r="40" spans="2:10" x14ac:dyDescent="0.3">
      <c r="B40" s="394" t="s">
        <v>158</v>
      </c>
      <c r="C40" s="395"/>
      <c r="D40" s="396"/>
      <c r="F40" s="14"/>
      <c r="G40" s="47"/>
      <c r="H40" s="53" t="s">
        <v>70</v>
      </c>
      <c r="I40" s="53" t="s">
        <v>2972</v>
      </c>
      <c r="J40" s="53"/>
    </row>
    <row r="41" spans="2:10" x14ac:dyDescent="0.3">
      <c r="B41" s="25"/>
      <c r="D41" s="26"/>
      <c r="F41" s="14"/>
      <c r="G41" s="47"/>
      <c r="H41" s="28"/>
      <c r="I41" s="28"/>
      <c r="J41" s="22"/>
    </row>
    <row r="42" spans="2:10" x14ac:dyDescent="0.3">
      <c r="B42" s="25" t="s">
        <v>10</v>
      </c>
      <c r="D42" s="26"/>
      <c r="F42" s="14" t="s">
        <v>159</v>
      </c>
      <c r="G42" s="47"/>
      <c r="H42" s="28"/>
      <c r="I42" s="28"/>
      <c r="J42" s="22"/>
    </row>
    <row r="43" spans="2:10" x14ac:dyDescent="0.3">
      <c r="B43" s="25"/>
      <c r="D43" s="26"/>
      <c r="F43" s="14"/>
      <c r="G43" s="47"/>
      <c r="H43" s="28"/>
      <c r="I43" s="28"/>
      <c r="J43" s="22"/>
    </row>
    <row r="44" spans="2:10" x14ac:dyDescent="0.3">
      <c r="B44" s="25"/>
      <c r="D44" s="26" t="s">
        <v>85</v>
      </c>
      <c r="F44" s="14" t="s">
        <v>152</v>
      </c>
      <c r="G44" s="47"/>
      <c r="H44" s="28"/>
      <c r="I44" s="28"/>
      <c r="J44" s="22"/>
    </row>
    <row r="45" spans="2:10" x14ac:dyDescent="0.3">
      <c r="B45" s="25"/>
      <c r="D45" s="26"/>
      <c r="F45" s="14"/>
      <c r="G45" s="47"/>
      <c r="H45" s="28"/>
      <c r="I45" s="28"/>
      <c r="J45" s="22"/>
    </row>
    <row r="46" spans="2:10" x14ac:dyDescent="0.3">
      <c r="B46" s="25"/>
      <c r="D46" s="26"/>
      <c r="F46" s="14"/>
      <c r="G46" s="47"/>
      <c r="H46" s="28"/>
      <c r="I46" s="28"/>
      <c r="J46" s="22"/>
    </row>
    <row r="47" spans="2:10" x14ac:dyDescent="0.3">
      <c r="B47" s="391" t="s">
        <v>161</v>
      </c>
      <c r="C47" s="392"/>
      <c r="D47" s="393"/>
      <c r="F47" s="14" t="s">
        <v>162</v>
      </c>
      <c r="G47" s="47"/>
      <c r="H47" s="53" t="s">
        <v>70</v>
      </c>
      <c r="I47" s="53" t="s">
        <v>2972</v>
      </c>
      <c r="J47" s="53"/>
    </row>
    <row r="48" spans="2:10" x14ac:dyDescent="0.3">
      <c r="B48" s="25"/>
      <c r="D48" s="26"/>
      <c r="F48" s="14"/>
      <c r="G48" s="47"/>
      <c r="H48" s="28"/>
      <c r="I48" s="28"/>
      <c r="J48" s="22"/>
    </row>
    <row r="49" spans="2:10" x14ac:dyDescent="0.3">
      <c r="B49" s="25" t="s">
        <v>10</v>
      </c>
      <c r="D49" s="26"/>
      <c r="F49" s="14" t="s">
        <v>160</v>
      </c>
      <c r="G49" s="47"/>
      <c r="H49" s="28"/>
      <c r="I49" s="28"/>
      <c r="J49" s="22"/>
    </row>
    <row r="50" spans="2:10" x14ac:dyDescent="0.3">
      <c r="B50" s="25"/>
      <c r="D50" s="26"/>
      <c r="F50" s="14"/>
      <c r="G50" s="47"/>
      <c r="H50" s="28"/>
      <c r="I50" s="28"/>
      <c r="J50" s="22"/>
    </row>
    <row r="51" spans="2:10" x14ac:dyDescent="0.3">
      <c r="B51" s="25"/>
      <c r="D51" s="26" t="s">
        <v>85</v>
      </c>
      <c r="F51" s="14" t="s">
        <v>154</v>
      </c>
      <c r="G51" s="47"/>
      <c r="H51" s="28"/>
      <c r="I51" s="28"/>
      <c r="J51" s="22"/>
    </row>
    <row r="52" spans="2:10" x14ac:dyDescent="0.3">
      <c r="B52" s="25"/>
      <c r="D52" s="26"/>
      <c r="F52" s="14"/>
      <c r="G52" s="47"/>
      <c r="H52" s="28"/>
      <c r="I52" s="28"/>
      <c r="J52" s="22"/>
    </row>
    <row r="53" spans="2:10" x14ac:dyDescent="0.3">
      <c r="B53" s="25"/>
      <c r="D53" s="26"/>
      <c r="F53" s="14" t="s">
        <v>163</v>
      </c>
      <c r="G53" s="47"/>
      <c r="H53" s="28"/>
      <c r="I53" s="28"/>
      <c r="J53" s="22"/>
    </row>
    <row r="54" spans="2:10" x14ac:dyDescent="0.3">
      <c r="B54" s="25"/>
      <c r="D54" s="26"/>
      <c r="F54" s="14"/>
      <c r="G54" s="47"/>
      <c r="H54" s="28"/>
      <c r="I54" s="28"/>
      <c r="J54" s="22"/>
    </row>
    <row r="55" spans="2:10" x14ac:dyDescent="0.3">
      <c r="B55" s="25" t="s">
        <v>10</v>
      </c>
      <c r="D55" s="26"/>
      <c r="F55" s="14" t="s">
        <v>164</v>
      </c>
      <c r="G55" s="47"/>
      <c r="H55" s="28"/>
      <c r="I55" s="28"/>
      <c r="J55" s="22"/>
    </row>
    <row r="56" spans="2:10" x14ac:dyDescent="0.3">
      <c r="B56" s="25"/>
      <c r="D56" s="26"/>
      <c r="F56" s="14"/>
      <c r="G56" s="47"/>
      <c r="H56" s="28"/>
      <c r="I56" s="28"/>
      <c r="J56" s="22"/>
    </row>
    <row r="57" spans="2:10" x14ac:dyDescent="0.3">
      <c r="B57" s="25"/>
      <c r="D57" s="26" t="s">
        <v>85</v>
      </c>
      <c r="F57" s="14" t="s">
        <v>154</v>
      </c>
      <c r="G57" s="47"/>
      <c r="H57" s="28"/>
      <c r="I57" s="28"/>
      <c r="J57" s="22"/>
    </row>
    <row r="58" spans="2:10" x14ac:dyDescent="0.3">
      <c r="B58" s="25"/>
      <c r="D58" s="26"/>
      <c r="F58" s="14"/>
      <c r="G58" s="47"/>
      <c r="H58" s="28"/>
      <c r="I58" s="28"/>
      <c r="J58" s="22"/>
    </row>
    <row r="59" spans="2:10" x14ac:dyDescent="0.3">
      <c r="B59" s="25"/>
      <c r="D59" s="26"/>
      <c r="F59" s="14"/>
      <c r="G59" s="47"/>
      <c r="H59" s="28"/>
      <c r="I59" s="28"/>
      <c r="J59" s="22"/>
    </row>
    <row r="60" spans="2:10" x14ac:dyDescent="0.3">
      <c r="B60" s="394" t="s">
        <v>165</v>
      </c>
      <c r="C60" s="395"/>
      <c r="D60" s="396"/>
      <c r="F60" s="14" t="s">
        <v>168</v>
      </c>
      <c r="G60" s="47"/>
      <c r="H60" s="53" t="s">
        <v>70</v>
      </c>
      <c r="I60" s="53" t="s">
        <v>2972</v>
      </c>
      <c r="J60" s="53"/>
    </row>
    <row r="61" spans="2:10" x14ac:dyDescent="0.3">
      <c r="B61" s="25"/>
      <c r="D61" s="26"/>
      <c r="F61" s="14"/>
      <c r="G61" s="47"/>
      <c r="H61" s="28"/>
      <c r="I61" s="28"/>
      <c r="J61" s="22"/>
    </row>
    <row r="62" spans="2:10" x14ac:dyDescent="0.3">
      <c r="B62" s="25" t="s">
        <v>166</v>
      </c>
      <c r="D62" s="26"/>
      <c r="F62" s="14" t="s">
        <v>171</v>
      </c>
      <c r="G62" s="47"/>
      <c r="H62" s="28"/>
      <c r="I62" s="28"/>
      <c r="J62" s="22"/>
    </row>
    <row r="63" spans="2:10" x14ac:dyDescent="0.3">
      <c r="B63" s="25"/>
      <c r="D63" s="26"/>
      <c r="F63" s="14"/>
      <c r="G63" s="47"/>
      <c r="H63" s="28"/>
      <c r="I63" s="28"/>
      <c r="J63" s="22"/>
    </row>
    <row r="64" spans="2:10" x14ac:dyDescent="0.3">
      <c r="B64" s="25"/>
      <c r="D64" s="26" t="s">
        <v>167</v>
      </c>
      <c r="F64" s="14" t="s">
        <v>1874</v>
      </c>
      <c r="G64" s="47"/>
      <c r="H64" s="28"/>
      <c r="I64" s="28"/>
      <c r="J64" s="22"/>
    </row>
    <row r="65" spans="2:10" x14ac:dyDescent="0.3">
      <c r="B65" s="25"/>
      <c r="D65" s="26"/>
      <c r="F65" s="14"/>
      <c r="G65" s="47"/>
      <c r="H65" s="28"/>
      <c r="I65" s="28"/>
      <c r="J65" s="22"/>
    </row>
    <row r="66" spans="2:10" x14ac:dyDescent="0.3">
      <c r="B66" s="25"/>
      <c r="D66" s="26"/>
      <c r="F66" s="14"/>
      <c r="G66" s="47"/>
      <c r="H66" s="28"/>
      <c r="I66" s="28"/>
      <c r="J66" s="22"/>
    </row>
    <row r="67" spans="2:10" x14ac:dyDescent="0.3">
      <c r="D67" s="26"/>
      <c r="F67" s="14" t="s">
        <v>174</v>
      </c>
      <c r="G67" s="47"/>
      <c r="H67" s="28"/>
      <c r="I67" s="28"/>
      <c r="J67" s="22"/>
    </row>
    <row r="68" spans="2:10" x14ac:dyDescent="0.3">
      <c r="B68" s="25"/>
      <c r="D68" s="26"/>
      <c r="F68" s="14"/>
      <c r="G68" s="47"/>
      <c r="H68" s="28"/>
      <c r="I68" s="28"/>
      <c r="J68" s="22"/>
    </row>
    <row r="69" spans="2:10" x14ac:dyDescent="0.3">
      <c r="B69" s="25" t="s">
        <v>166</v>
      </c>
      <c r="D69" s="26"/>
      <c r="F69" s="14" t="s">
        <v>171</v>
      </c>
      <c r="G69" s="47"/>
      <c r="H69" s="28"/>
      <c r="I69" s="28"/>
      <c r="J69" s="22"/>
    </row>
    <row r="70" spans="2:10" x14ac:dyDescent="0.3">
      <c r="B70" s="25"/>
      <c r="D70" s="26"/>
      <c r="F70" s="14"/>
      <c r="G70" s="47"/>
      <c r="H70" s="28"/>
      <c r="I70" s="28"/>
      <c r="J70" s="22"/>
    </row>
    <row r="71" spans="2:10" x14ac:dyDescent="0.3">
      <c r="B71" s="25"/>
      <c r="D71" s="26" t="s">
        <v>167</v>
      </c>
      <c r="F71" s="14" t="s">
        <v>1875</v>
      </c>
      <c r="G71" s="47"/>
      <c r="H71" s="28"/>
      <c r="I71" s="28"/>
      <c r="J71" s="22"/>
    </row>
    <row r="72" spans="2:10" x14ac:dyDescent="0.3">
      <c r="B72" s="25"/>
      <c r="D72" s="26"/>
      <c r="F72" s="14"/>
      <c r="G72" s="47"/>
      <c r="H72" s="28"/>
      <c r="I72" s="28"/>
      <c r="J72" s="22"/>
    </row>
    <row r="73" spans="2:10" x14ac:dyDescent="0.3">
      <c r="B73" s="25"/>
      <c r="D73" s="26"/>
      <c r="F73" s="14"/>
      <c r="G73" s="47"/>
      <c r="H73" s="28"/>
      <c r="I73" s="28"/>
      <c r="J73" s="22"/>
    </row>
    <row r="74" spans="2:10" x14ac:dyDescent="0.3">
      <c r="B74" s="391" t="s">
        <v>161</v>
      </c>
      <c r="C74" s="392"/>
      <c r="D74" s="393"/>
      <c r="F74" s="14" t="s">
        <v>162</v>
      </c>
      <c r="G74" s="47"/>
      <c r="H74" s="53" t="s">
        <v>70</v>
      </c>
      <c r="I74" s="53" t="s">
        <v>2972</v>
      </c>
      <c r="J74" s="53"/>
    </row>
    <row r="75" spans="2:10" x14ac:dyDescent="0.3">
      <c r="B75" s="25"/>
      <c r="D75" s="26"/>
      <c r="F75" s="14"/>
      <c r="G75" s="47"/>
      <c r="H75" s="28"/>
      <c r="I75" s="28"/>
      <c r="J75" s="22"/>
    </row>
    <row r="76" spans="2:10" x14ac:dyDescent="0.3">
      <c r="B76" s="25" t="s">
        <v>166</v>
      </c>
      <c r="D76" s="26"/>
      <c r="F76" s="14" t="s">
        <v>172</v>
      </c>
      <c r="G76" s="47"/>
      <c r="H76" s="28"/>
      <c r="I76" s="28"/>
      <c r="J76" s="22"/>
    </row>
    <row r="77" spans="2:10" x14ac:dyDescent="0.3">
      <c r="B77" s="25"/>
      <c r="D77" s="26"/>
      <c r="F77" s="14"/>
      <c r="G77" s="47"/>
      <c r="H77" s="28"/>
      <c r="I77" s="28"/>
      <c r="J77" s="22"/>
    </row>
    <row r="78" spans="2:10" x14ac:dyDescent="0.3">
      <c r="B78" s="25"/>
      <c r="D78" s="26" t="s">
        <v>167</v>
      </c>
      <c r="F78" s="14" t="s">
        <v>154</v>
      </c>
      <c r="G78" s="47"/>
      <c r="H78" s="28"/>
      <c r="I78" s="28"/>
      <c r="J78" s="22"/>
    </row>
    <row r="79" spans="2:10" x14ac:dyDescent="0.3">
      <c r="B79" s="25"/>
      <c r="D79" s="26"/>
      <c r="F79" s="14"/>
      <c r="G79" s="47"/>
      <c r="H79" s="28"/>
      <c r="I79" s="28"/>
      <c r="J79" s="22"/>
    </row>
    <row r="80" spans="2:10" x14ac:dyDescent="0.3">
      <c r="B80" s="25"/>
      <c r="D80" s="26"/>
      <c r="F80" s="14" t="s">
        <v>163</v>
      </c>
      <c r="G80" s="47"/>
      <c r="H80" s="28"/>
      <c r="I80" s="28"/>
      <c r="J80" s="22"/>
    </row>
    <row r="81" spans="2:12" x14ac:dyDescent="0.3">
      <c r="B81" s="25"/>
      <c r="D81" s="26"/>
      <c r="F81" s="14"/>
      <c r="G81" s="47"/>
      <c r="H81" s="28"/>
      <c r="I81" s="28"/>
      <c r="J81" s="22"/>
    </row>
    <row r="82" spans="2:12" x14ac:dyDescent="0.3">
      <c r="B82" s="25" t="s">
        <v>166</v>
      </c>
      <c r="D82" s="26"/>
      <c r="F82" s="14" t="s">
        <v>173</v>
      </c>
      <c r="G82" s="47"/>
      <c r="H82" s="28"/>
      <c r="I82" s="28"/>
      <c r="J82" s="22"/>
    </row>
    <row r="83" spans="2:12" x14ac:dyDescent="0.3">
      <c r="B83" s="25"/>
      <c r="D83" s="26"/>
      <c r="F83" s="14"/>
      <c r="G83" s="47"/>
      <c r="H83" s="28"/>
      <c r="I83" s="28"/>
      <c r="J83" s="22"/>
    </row>
    <row r="84" spans="2:12" x14ac:dyDescent="0.3">
      <c r="B84" s="25"/>
      <c r="D84" s="26" t="s">
        <v>167</v>
      </c>
      <c r="F84" s="14" t="s">
        <v>154</v>
      </c>
      <c r="G84" s="47"/>
      <c r="H84" s="28"/>
      <c r="I84" s="28"/>
      <c r="J84" s="22"/>
    </row>
    <row r="85" spans="2:12" x14ac:dyDescent="0.3">
      <c r="B85" s="25"/>
      <c r="D85" s="26"/>
      <c r="F85" s="14"/>
      <c r="G85" s="47"/>
      <c r="H85" s="28"/>
      <c r="I85" s="28"/>
      <c r="J85" s="22"/>
    </row>
    <row r="86" spans="2:12" x14ac:dyDescent="0.3">
      <c r="B86" s="25"/>
      <c r="D86" s="26"/>
      <c r="F86" s="14" t="s">
        <v>170</v>
      </c>
      <c r="G86" s="47"/>
      <c r="H86" s="28"/>
      <c r="I86" s="28"/>
      <c r="J86" s="22"/>
    </row>
    <row r="87" spans="2:12" x14ac:dyDescent="0.3">
      <c r="B87" s="25"/>
      <c r="D87" s="26"/>
      <c r="F87" s="14"/>
      <c r="G87" s="47"/>
      <c r="H87" s="28"/>
      <c r="I87" s="28"/>
      <c r="J87" s="22"/>
    </row>
    <row r="88" spans="2:12" x14ac:dyDescent="0.3">
      <c r="B88" s="25" t="s">
        <v>166</v>
      </c>
      <c r="D88" s="26"/>
      <c r="F88" s="14" t="s">
        <v>200</v>
      </c>
      <c r="G88" s="47"/>
      <c r="H88" s="28"/>
      <c r="I88" s="28"/>
      <c r="J88" s="22"/>
    </row>
    <row r="89" spans="2:12" x14ac:dyDescent="0.3">
      <c r="B89" s="25"/>
      <c r="D89" s="26"/>
      <c r="F89" s="14"/>
      <c r="G89" s="47"/>
      <c r="H89" s="28"/>
      <c r="I89" s="28"/>
      <c r="J89" s="22"/>
    </row>
    <row r="90" spans="2:12" x14ac:dyDescent="0.3">
      <c r="B90" s="25"/>
      <c r="D90" s="26" t="s">
        <v>167</v>
      </c>
      <c r="F90" s="14" t="s">
        <v>154</v>
      </c>
      <c r="G90" s="47"/>
      <c r="H90" s="28"/>
      <c r="I90" s="28"/>
      <c r="J90" s="22"/>
    </row>
    <row r="91" spans="2:12" x14ac:dyDescent="0.3">
      <c r="B91" s="25"/>
      <c r="D91" s="26"/>
      <c r="F91" s="14"/>
      <c r="G91" s="47"/>
      <c r="H91" s="28"/>
      <c r="I91" s="28"/>
      <c r="J91" s="22"/>
    </row>
    <row r="93" spans="2:12" ht="17.25" thickBot="1" x14ac:dyDescent="0.35">
      <c r="B93" s="18" t="s">
        <v>499</v>
      </c>
      <c r="L93" s="14"/>
    </row>
    <row r="94" spans="2:12" x14ac:dyDescent="0.3">
      <c r="H94" s="398" t="s">
        <v>71</v>
      </c>
      <c r="I94" s="400" t="s">
        <v>74</v>
      </c>
      <c r="J94" s="401"/>
      <c r="L94" s="14"/>
    </row>
    <row r="95" spans="2:12" x14ac:dyDescent="0.3">
      <c r="E95" s="15"/>
      <c r="H95" s="399"/>
      <c r="I95" s="79" t="s">
        <v>88</v>
      </c>
      <c r="J95" s="80" t="s">
        <v>2</v>
      </c>
      <c r="L95" s="14"/>
    </row>
    <row r="96" spans="2:12" ht="12.75" thickBot="1" x14ac:dyDescent="0.35">
      <c r="E96" s="15"/>
      <c r="H96" s="85">
        <f>COUNTIF(H99:H158, "O")</f>
        <v>4</v>
      </c>
      <c r="I96" s="77">
        <f>COUNTIF(I99:I158, "O")</f>
        <v>4</v>
      </c>
      <c r="J96" s="82">
        <f>COUNTIF(J99:J157, "O")</f>
        <v>0</v>
      </c>
      <c r="L96" s="14"/>
    </row>
    <row r="97" spans="2:12" x14ac:dyDescent="0.3">
      <c r="L97" s="14"/>
    </row>
    <row r="98" spans="2:12" x14ac:dyDescent="0.3">
      <c r="B98" s="19" t="s">
        <v>63</v>
      </c>
      <c r="C98" s="20"/>
      <c r="D98" s="21" t="s">
        <v>13</v>
      </c>
      <c r="E98" s="16"/>
      <c r="F98" s="27" t="s">
        <v>39</v>
      </c>
      <c r="G98" s="27"/>
      <c r="H98" s="30" t="s">
        <v>0</v>
      </c>
      <c r="I98" s="29" t="s">
        <v>348</v>
      </c>
      <c r="J98" s="29" t="s">
        <v>66</v>
      </c>
      <c r="L98" s="14"/>
    </row>
    <row r="99" spans="2:12" x14ac:dyDescent="0.3">
      <c r="B99" s="25"/>
      <c r="D99" s="26"/>
      <c r="F99" s="223"/>
      <c r="G99" s="47"/>
      <c r="H99" s="22"/>
      <c r="I99" s="22"/>
      <c r="J99" s="22"/>
    </row>
    <row r="100" spans="2:12" x14ac:dyDescent="0.3">
      <c r="B100" s="394" t="s">
        <v>175</v>
      </c>
      <c r="C100" s="395"/>
      <c r="D100" s="396"/>
      <c r="F100" s="181" t="s">
        <v>183</v>
      </c>
      <c r="G100" s="47"/>
      <c r="H100" s="53" t="s">
        <v>70</v>
      </c>
      <c r="I100" s="53" t="s">
        <v>2972</v>
      </c>
      <c r="J100" s="53"/>
    </row>
    <row r="101" spans="2:12" x14ac:dyDescent="0.3">
      <c r="B101" s="25"/>
      <c r="D101" s="26"/>
      <c r="F101" s="181"/>
      <c r="G101" s="47"/>
      <c r="H101" s="22"/>
      <c r="I101" s="22"/>
      <c r="J101" s="22"/>
    </row>
    <row r="102" spans="2:12" x14ac:dyDescent="0.3">
      <c r="B102" s="25"/>
      <c r="D102" s="26" t="str">
        <f>IF($J$13=1,"S7F217","S7F107")</f>
        <v>S7F217</v>
      </c>
      <c r="F102" s="181" t="s">
        <v>1784</v>
      </c>
      <c r="G102" s="47"/>
      <c r="H102" s="22"/>
      <c r="I102" s="22"/>
      <c r="J102" s="22"/>
      <c r="L102" s="35"/>
    </row>
    <row r="103" spans="2:12" x14ac:dyDescent="0.3">
      <c r="B103" s="25"/>
      <c r="D103" s="26"/>
      <c r="F103" s="181" t="s">
        <v>176</v>
      </c>
      <c r="G103" s="47"/>
      <c r="H103" s="22"/>
      <c r="I103" s="22"/>
      <c r="J103" s="22"/>
    </row>
    <row r="104" spans="2:12" x14ac:dyDescent="0.3">
      <c r="B104" s="25"/>
      <c r="D104" s="26"/>
      <c r="F104" s="181" t="str">
        <f>IF($J$13=1,"PPID_NUM 및 첨자 'O' 확인","")</f>
        <v>PPID_NUM 및 첨자 'O' 확인</v>
      </c>
      <c r="G104" s="47"/>
      <c r="H104" s="22"/>
      <c r="I104" s="22"/>
      <c r="J104" s="22"/>
    </row>
    <row r="105" spans="2:12" x14ac:dyDescent="0.3">
      <c r="B105" s="25" t="str">
        <f>IF($J$13=1,"S7F218","S7F108")</f>
        <v>S7F218</v>
      </c>
      <c r="D105" s="26"/>
      <c r="F105" s="181" t="s">
        <v>177</v>
      </c>
      <c r="G105" s="47"/>
      <c r="H105" s="22"/>
      <c r="I105" s="22"/>
      <c r="J105" s="22"/>
    </row>
    <row r="106" spans="2:12" x14ac:dyDescent="0.3">
      <c r="B106" s="25"/>
      <c r="D106" s="26"/>
      <c r="F106" s="181"/>
      <c r="G106" s="47"/>
      <c r="H106" s="22"/>
      <c r="I106" s="22"/>
      <c r="J106" s="22"/>
    </row>
    <row r="107" spans="2:12" x14ac:dyDescent="0.3">
      <c r="B107" s="25"/>
      <c r="D107" s="26"/>
      <c r="F107" s="181" t="s">
        <v>178</v>
      </c>
      <c r="G107" s="47"/>
      <c r="H107" s="22"/>
      <c r="I107" s="22"/>
      <c r="J107" s="22"/>
    </row>
    <row r="108" spans="2:12" x14ac:dyDescent="0.3">
      <c r="B108" s="25"/>
      <c r="D108" s="26"/>
      <c r="F108" s="181"/>
      <c r="G108" s="47"/>
      <c r="H108" s="22"/>
      <c r="I108" s="22"/>
      <c r="J108" s="22"/>
    </row>
    <row r="109" spans="2:12" x14ac:dyDescent="0.3">
      <c r="B109" s="25" t="s">
        <v>10</v>
      </c>
      <c r="D109" s="26"/>
      <c r="F109" s="181" t="s">
        <v>159</v>
      </c>
      <c r="G109" s="47"/>
      <c r="H109" s="22"/>
      <c r="I109" s="22"/>
      <c r="J109" s="22"/>
      <c r="L109" s="35"/>
    </row>
    <row r="110" spans="2:12" x14ac:dyDescent="0.3">
      <c r="B110" s="25"/>
      <c r="D110" s="26"/>
      <c r="F110" s="181"/>
      <c r="G110" s="47"/>
      <c r="H110" s="22"/>
      <c r="I110" s="22"/>
      <c r="J110" s="22"/>
    </row>
    <row r="111" spans="2:12" x14ac:dyDescent="0.3">
      <c r="B111" s="25"/>
      <c r="D111" s="26" t="s">
        <v>85</v>
      </c>
      <c r="F111" s="181" t="s">
        <v>179</v>
      </c>
      <c r="G111" s="47"/>
      <c r="H111" s="22"/>
      <c r="I111" s="22"/>
      <c r="J111" s="22"/>
    </row>
    <row r="112" spans="2:12" x14ac:dyDescent="0.3">
      <c r="B112" s="25"/>
      <c r="D112" s="26"/>
      <c r="F112" s="181"/>
      <c r="G112" s="47"/>
      <c r="H112" s="22"/>
      <c r="I112" s="22"/>
      <c r="J112" s="22"/>
    </row>
    <row r="113" spans="2:12" x14ac:dyDescent="0.3">
      <c r="B113" s="25"/>
      <c r="D113" s="26"/>
      <c r="F113" s="181"/>
      <c r="G113" s="47"/>
      <c r="H113" s="22"/>
      <c r="I113" s="22"/>
      <c r="J113" s="22"/>
    </row>
    <row r="114" spans="2:12" x14ac:dyDescent="0.3">
      <c r="B114" s="25"/>
      <c r="D114" s="26"/>
      <c r="F114" s="181" t="s">
        <v>180</v>
      </c>
      <c r="G114" s="47"/>
      <c r="H114" s="22"/>
      <c r="I114" s="22"/>
      <c r="J114" s="22"/>
    </row>
    <row r="115" spans="2:12" x14ac:dyDescent="0.3">
      <c r="B115" s="25"/>
      <c r="D115" s="26"/>
      <c r="F115" s="181"/>
      <c r="G115" s="47"/>
      <c r="H115" s="22"/>
      <c r="I115" s="22"/>
      <c r="J115" s="22"/>
    </row>
    <row r="116" spans="2:12" x14ac:dyDescent="0.3">
      <c r="B116" s="25" t="s">
        <v>166</v>
      </c>
      <c r="D116" s="26"/>
      <c r="F116" s="181" t="s">
        <v>181</v>
      </c>
      <c r="G116" s="47"/>
      <c r="H116" s="28"/>
      <c r="I116" s="28"/>
      <c r="J116" s="22"/>
    </row>
    <row r="117" spans="2:12" x14ac:dyDescent="0.3">
      <c r="B117" s="25"/>
      <c r="D117" s="26"/>
      <c r="F117" s="181"/>
      <c r="G117" s="47"/>
      <c r="H117" s="28"/>
      <c r="I117" s="28"/>
      <c r="J117" s="22"/>
    </row>
    <row r="118" spans="2:12" x14ac:dyDescent="0.3">
      <c r="B118" s="25"/>
      <c r="D118" s="26" t="s">
        <v>167</v>
      </c>
      <c r="F118" s="181" t="s">
        <v>1876</v>
      </c>
      <c r="G118" s="47"/>
      <c r="H118" s="28"/>
      <c r="I118" s="28"/>
      <c r="J118" s="22"/>
    </row>
    <row r="119" spans="2:12" x14ac:dyDescent="0.3">
      <c r="B119" s="25"/>
      <c r="D119" s="26"/>
      <c r="F119" s="181"/>
      <c r="G119" s="182"/>
      <c r="H119" s="28"/>
      <c r="I119" s="28"/>
      <c r="J119" s="22"/>
    </row>
    <row r="120" spans="2:12" x14ac:dyDescent="0.3">
      <c r="D120" s="26"/>
      <c r="F120" s="223"/>
      <c r="G120" s="182"/>
      <c r="H120" s="22"/>
      <c r="I120" s="22"/>
      <c r="J120" s="22"/>
    </row>
    <row r="121" spans="2:12" x14ac:dyDescent="0.3">
      <c r="B121" s="394" t="s">
        <v>182</v>
      </c>
      <c r="C121" s="395"/>
      <c r="D121" s="396"/>
      <c r="F121" s="181" t="s">
        <v>184</v>
      </c>
      <c r="G121" s="182"/>
      <c r="H121" s="53" t="s">
        <v>70</v>
      </c>
      <c r="I121" s="53" t="s">
        <v>2972</v>
      </c>
      <c r="J121" s="53"/>
    </row>
    <row r="122" spans="2:12" x14ac:dyDescent="0.3">
      <c r="B122" s="25"/>
      <c r="D122" s="26"/>
      <c r="F122" s="181"/>
      <c r="G122" s="182"/>
      <c r="H122" s="22"/>
      <c r="I122" s="22"/>
      <c r="J122" s="22"/>
    </row>
    <row r="123" spans="2:12" x14ac:dyDescent="0.3">
      <c r="B123" s="25"/>
      <c r="D123" s="26" t="str">
        <f>IF($J$13=1,"S7F217","S7F107")</f>
        <v>S7F217</v>
      </c>
      <c r="F123" s="181" t="s">
        <v>1789</v>
      </c>
      <c r="G123" s="182"/>
      <c r="H123" s="22"/>
      <c r="I123" s="22"/>
      <c r="J123" s="22"/>
      <c r="L123" s="35"/>
    </row>
    <row r="124" spans="2:12" x14ac:dyDescent="0.3">
      <c r="B124" s="25"/>
      <c r="D124" s="26"/>
      <c r="F124" s="181" t="s">
        <v>185</v>
      </c>
      <c r="G124" s="182"/>
      <c r="H124" s="22"/>
      <c r="I124" s="22"/>
      <c r="J124" s="22"/>
    </row>
    <row r="125" spans="2:12" x14ac:dyDescent="0.3">
      <c r="B125" s="25"/>
      <c r="D125" s="26"/>
      <c r="F125" s="181" t="str">
        <f>IF($J$13=1,"PPID_NUM 및 첨자 'C' 확인","")</f>
        <v>PPID_NUM 및 첨자 'C' 확인</v>
      </c>
      <c r="G125" s="182"/>
      <c r="H125" s="22"/>
      <c r="I125" s="22"/>
      <c r="J125" s="22"/>
      <c r="L125" s="14"/>
    </row>
    <row r="126" spans="2:12" x14ac:dyDescent="0.3">
      <c r="B126" s="25" t="str">
        <f>IF($J$13=1,"S7F218","S7F108")</f>
        <v>S7F218</v>
      </c>
      <c r="D126" s="26"/>
      <c r="F126" s="181" t="s">
        <v>177</v>
      </c>
      <c r="G126" s="47"/>
      <c r="H126" s="22"/>
      <c r="I126" s="22"/>
      <c r="J126" s="22"/>
    </row>
    <row r="127" spans="2:12" x14ac:dyDescent="0.3">
      <c r="B127" s="25"/>
      <c r="D127" s="26"/>
      <c r="F127" s="181"/>
      <c r="G127" s="47"/>
      <c r="H127" s="22"/>
      <c r="I127" s="22"/>
      <c r="J127" s="22"/>
    </row>
    <row r="128" spans="2:12" x14ac:dyDescent="0.3">
      <c r="B128" s="25"/>
      <c r="D128" s="26"/>
      <c r="F128" s="181" t="s">
        <v>186</v>
      </c>
      <c r="G128" s="47"/>
      <c r="H128" s="22"/>
      <c r="I128" s="22"/>
      <c r="J128" s="22"/>
    </row>
    <row r="129" spans="2:12" x14ac:dyDescent="0.3">
      <c r="B129" s="25"/>
      <c r="D129" s="26"/>
      <c r="F129" s="181"/>
      <c r="G129" s="47"/>
      <c r="H129" s="22"/>
      <c r="I129" s="22"/>
      <c r="J129" s="22"/>
    </row>
    <row r="130" spans="2:12" x14ac:dyDescent="0.3">
      <c r="B130" s="25" t="s">
        <v>166</v>
      </c>
      <c r="D130" s="26"/>
      <c r="F130" s="181" t="s">
        <v>187</v>
      </c>
      <c r="G130" s="47"/>
      <c r="H130" s="28"/>
      <c r="I130" s="28"/>
      <c r="J130" s="22"/>
    </row>
    <row r="131" spans="2:12" x14ac:dyDescent="0.3">
      <c r="B131" s="25"/>
      <c r="D131" s="26"/>
      <c r="F131" s="181"/>
      <c r="G131" s="47"/>
      <c r="H131" s="28"/>
      <c r="I131" s="28"/>
      <c r="J131" s="22"/>
    </row>
    <row r="132" spans="2:12" x14ac:dyDescent="0.3">
      <c r="B132" s="25"/>
      <c r="D132" s="26" t="s">
        <v>167</v>
      </c>
      <c r="F132" s="181" t="s">
        <v>1876</v>
      </c>
      <c r="G132" s="47"/>
      <c r="H132" s="28"/>
      <c r="I132" s="28"/>
      <c r="J132" s="22"/>
    </row>
    <row r="133" spans="2:12" x14ac:dyDescent="0.3">
      <c r="D133" s="26"/>
      <c r="F133" s="181"/>
      <c r="G133" s="47"/>
      <c r="H133" s="22"/>
      <c r="I133" s="22"/>
      <c r="J133" s="22"/>
    </row>
    <row r="134" spans="2:12" x14ac:dyDescent="0.3">
      <c r="D134" s="26"/>
      <c r="F134" s="223"/>
      <c r="G134" s="47"/>
      <c r="H134" s="22"/>
      <c r="I134" s="22"/>
      <c r="J134" s="22"/>
    </row>
    <row r="135" spans="2:12" x14ac:dyDescent="0.3">
      <c r="B135" s="394" t="s">
        <v>189</v>
      </c>
      <c r="C135" s="395"/>
      <c r="D135" s="396"/>
      <c r="F135" s="181" t="s">
        <v>190</v>
      </c>
      <c r="G135" s="47"/>
      <c r="H135" s="53" t="s">
        <v>70</v>
      </c>
      <c r="I135" s="280" t="s">
        <v>2972</v>
      </c>
      <c r="J135" s="53"/>
    </row>
    <row r="136" spans="2:12" x14ac:dyDescent="0.3">
      <c r="B136" s="25"/>
      <c r="D136" s="26"/>
      <c r="F136" s="181"/>
      <c r="G136" s="47"/>
      <c r="H136" s="22"/>
      <c r="I136" s="22"/>
      <c r="J136" s="22"/>
    </row>
    <row r="137" spans="2:12" x14ac:dyDescent="0.3">
      <c r="B137" s="25"/>
      <c r="D137" s="26" t="str">
        <f>IF($J$13=1,"S7F217","S7F107")</f>
        <v>S7F217</v>
      </c>
      <c r="F137" s="181" t="s">
        <v>1790</v>
      </c>
      <c r="G137" s="47"/>
      <c r="H137" s="22"/>
      <c r="I137" s="22"/>
      <c r="J137" s="22"/>
      <c r="L137" s="35"/>
    </row>
    <row r="138" spans="2:12" x14ac:dyDescent="0.3">
      <c r="B138" s="25"/>
      <c r="D138" s="26"/>
      <c r="F138" s="181" t="s">
        <v>191</v>
      </c>
      <c r="G138" s="47"/>
      <c r="H138" s="22"/>
      <c r="I138" s="22"/>
      <c r="J138" s="22"/>
    </row>
    <row r="139" spans="2:12" x14ac:dyDescent="0.3">
      <c r="B139" s="25"/>
      <c r="D139" s="26"/>
      <c r="F139" s="181" t="str">
        <f>IF($J$13=1,"PPID_NUM 및 첨자 'G' 확인","")</f>
        <v>PPID_NUM 및 첨자 'G' 확인</v>
      </c>
      <c r="G139" s="47"/>
      <c r="H139" s="22"/>
      <c r="I139" s="22"/>
      <c r="J139" s="22"/>
    </row>
    <row r="140" spans="2:12" x14ac:dyDescent="0.3">
      <c r="B140" s="25" t="str">
        <f>IF($J$13=1,"S7F218","S7F108")</f>
        <v>S7F218</v>
      </c>
      <c r="D140" s="26"/>
      <c r="F140" s="14" t="s">
        <v>177</v>
      </c>
      <c r="G140" s="47"/>
      <c r="H140" s="22"/>
      <c r="I140" s="22"/>
      <c r="J140" s="22"/>
    </row>
    <row r="141" spans="2:12" x14ac:dyDescent="0.3">
      <c r="B141" s="25"/>
      <c r="D141" s="26"/>
      <c r="F141" s="14"/>
      <c r="G141" s="47"/>
      <c r="H141" s="22"/>
      <c r="I141" s="22"/>
      <c r="J141" s="22"/>
    </row>
    <row r="142" spans="2:12" x14ac:dyDescent="0.3">
      <c r="B142" s="25"/>
      <c r="D142" s="26"/>
      <c r="F142" s="14" t="s">
        <v>192</v>
      </c>
      <c r="G142" s="47"/>
      <c r="H142" s="22"/>
      <c r="I142" s="22"/>
      <c r="J142" s="22"/>
    </row>
    <row r="143" spans="2:12" x14ac:dyDescent="0.3">
      <c r="B143" s="25"/>
      <c r="D143" s="26"/>
      <c r="F143" s="14"/>
      <c r="G143" s="47"/>
      <c r="H143" s="22"/>
      <c r="I143" s="22"/>
      <c r="J143" s="22"/>
    </row>
    <row r="144" spans="2:12" x14ac:dyDescent="0.3">
      <c r="B144" s="25" t="s">
        <v>10</v>
      </c>
      <c r="D144" s="26"/>
      <c r="F144" s="14" t="s">
        <v>159</v>
      </c>
      <c r="G144" s="47"/>
      <c r="H144" s="22"/>
      <c r="I144" s="22"/>
      <c r="J144" s="22"/>
      <c r="L144" s="35"/>
    </row>
    <row r="145" spans="2:12" x14ac:dyDescent="0.3">
      <c r="B145" s="25"/>
      <c r="D145" s="26"/>
      <c r="F145" s="14" t="s">
        <v>193</v>
      </c>
      <c r="G145" s="47"/>
      <c r="H145" s="22"/>
      <c r="I145" s="22"/>
      <c r="J145" s="22"/>
    </row>
    <row r="146" spans="2:12" x14ac:dyDescent="0.3">
      <c r="B146" s="25"/>
      <c r="D146" s="26" t="s">
        <v>85</v>
      </c>
      <c r="G146" s="47"/>
      <c r="H146" s="22"/>
      <c r="I146" s="22"/>
      <c r="J146" s="22"/>
    </row>
    <row r="147" spans="2:12" x14ac:dyDescent="0.3">
      <c r="B147" s="25"/>
      <c r="D147" s="26"/>
      <c r="F147" s="181"/>
      <c r="G147" s="182"/>
      <c r="H147" s="22"/>
      <c r="I147" s="22"/>
      <c r="J147" s="22"/>
    </row>
    <row r="148" spans="2:12" x14ac:dyDescent="0.3">
      <c r="B148" s="25"/>
      <c r="D148" s="26"/>
      <c r="F148" s="181"/>
      <c r="G148" s="182"/>
      <c r="H148" s="22"/>
      <c r="I148" s="22"/>
      <c r="J148" s="22"/>
    </row>
    <row r="149" spans="2:12" x14ac:dyDescent="0.3">
      <c r="B149" s="404" t="s">
        <v>194</v>
      </c>
      <c r="C149" s="405"/>
      <c r="D149" s="406"/>
      <c r="F149" s="181" t="s">
        <v>1642</v>
      </c>
      <c r="G149" s="182"/>
      <c r="H149" s="53" t="s">
        <v>70</v>
      </c>
      <c r="I149" s="53" t="s">
        <v>2972</v>
      </c>
      <c r="J149" s="53"/>
    </row>
    <row r="150" spans="2:12" x14ac:dyDescent="0.3">
      <c r="B150" s="25"/>
      <c r="D150" s="26"/>
      <c r="F150" s="181" t="s">
        <v>1643</v>
      </c>
      <c r="G150" s="182"/>
      <c r="H150" s="22"/>
      <c r="I150" s="22"/>
      <c r="J150" s="22"/>
    </row>
    <row r="151" spans="2:12" x14ac:dyDescent="0.3">
      <c r="B151" s="25"/>
      <c r="D151" s="26"/>
      <c r="F151" s="181"/>
      <c r="G151" s="182"/>
      <c r="H151" s="22"/>
      <c r="I151" s="22"/>
      <c r="J151" s="22"/>
    </row>
    <row r="152" spans="2:12" x14ac:dyDescent="0.3">
      <c r="B152" s="25"/>
      <c r="D152" s="26"/>
      <c r="F152" s="181" t="s">
        <v>1644</v>
      </c>
      <c r="G152" s="182"/>
      <c r="H152" s="22"/>
      <c r="I152" s="22"/>
      <c r="J152" s="22"/>
    </row>
    <row r="153" spans="2:12" x14ac:dyDescent="0.3">
      <c r="B153" s="25"/>
      <c r="D153" s="26"/>
      <c r="F153" s="181" t="s">
        <v>1645</v>
      </c>
      <c r="G153" s="182"/>
      <c r="H153" s="22"/>
      <c r="I153" s="22"/>
      <c r="J153" s="22"/>
    </row>
    <row r="154" spans="2:12" x14ac:dyDescent="0.3">
      <c r="B154" s="25"/>
      <c r="D154" s="26"/>
      <c r="F154" s="181"/>
      <c r="G154" s="182"/>
      <c r="H154" s="22"/>
      <c r="I154" s="22"/>
      <c r="J154" s="22"/>
    </row>
    <row r="155" spans="2:12" x14ac:dyDescent="0.3">
      <c r="B155" s="25"/>
      <c r="D155" s="26"/>
      <c r="F155" s="181" t="s">
        <v>1647</v>
      </c>
      <c r="G155" s="182"/>
      <c r="H155" s="22"/>
      <c r="I155" s="22"/>
      <c r="J155" s="22"/>
    </row>
    <row r="156" spans="2:12" x14ac:dyDescent="0.3">
      <c r="B156" s="25"/>
      <c r="D156" s="26"/>
      <c r="F156" s="181" t="s">
        <v>1646</v>
      </c>
      <c r="G156" s="182"/>
      <c r="H156" s="22"/>
      <c r="I156" s="22"/>
      <c r="J156" s="22"/>
    </row>
    <row r="157" spans="2:12" x14ac:dyDescent="0.3">
      <c r="B157" s="25"/>
      <c r="D157" s="26"/>
      <c r="F157" s="181"/>
      <c r="G157" s="182"/>
      <c r="H157" s="22"/>
      <c r="I157" s="22"/>
      <c r="J157" s="22"/>
    </row>
    <row r="159" spans="2:12" ht="17.25" thickBot="1" x14ac:dyDescent="0.35">
      <c r="B159" s="18" t="s">
        <v>1751</v>
      </c>
      <c r="L159" s="14"/>
    </row>
    <row r="160" spans="2:12" x14ac:dyDescent="0.3">
      <c r="H160" s="398" t="s">
        <v>71</v>
      </c>
      <c r="I160" s="400" t="s">
        <v>74</v>
      </c>
      <c r="J160" s="401"/>
      <c r="L160" s="14"/>
    </row>
    <row r="161" spans="2:12" x14ac:dyDescent="0.3">
      <c r="E161" s="15"/>
      <c r="H161" s="399"/>
      <c r="I161" s="79" t="s">
        <v>88</v>
      </c>
      <c r="J161" s="80" t="s">
        <v>2</v>
      </c>
      <c r="L161" s="14"/>
    </row>
    <row r="162" spans="2:12" ht="12.75" thickBot="1" x14ac:dyDescent="0.35">
      <c r="E162" s="15"/>
      <c r="H162" s="85">
        <f>COUNTIF(H165:H185,"O")</f>
        <v>2</v>
      </c>
      <c r="I162" s="77">
        <f>COUNTIF(I165:I185,"O")</f>
        <v>2</v>
      </c>
      <c r="J162" s="82">
        <f>COUNTIF(J165:J185,"O")</f>
        <v>0</v>
      </c>
      <c r="L162" s="14"/>
    </row>
    <row r="163" spans="2:12" x14ac:dyDescent="0.3">
      <c r="L163" s="14"/>
    </row>
    <row r="164" spans="2:12" x14ac:dyDescent="0.3">
      <c r="B164" s="19" t="s">
        <v>63</v>
      </c>
      <c r="C164" s="20"/>
      <c r="D164" s="21" t="s">
        <v>13</v>
      </c>
      <c r="E164" s="16"/>
      <c r="F164" s="27" t="s">
        <v>39</v>
      </c>
      <c r="G164" s="27"/>
      <c r="H164" s="30" t="s">
        <v>0</v>
      </c>
      <c r="I164" s="29" t="s">
        <v>348</v>
      </c>
      <c r="J164" s="29" t="s">
        <v>66</v>
      </c>
      <c r="L164" s="14"/>
    </row>
    <row r="165" spans="2:12" x14ac:dyDescent="0.3">
      <c r="B165" s="391" t="s">
        <v>114</v>
      </c>
      <c r="C165" s="392"/>
      <c r="D165" s="393"/>
      <c r="F165" s="14" t="s">
        <v>204</v>
      </c>
      <c r="G165" s="47"/>
      <c r="H165" s="22"/>
      <c r="I165" s="22"/>
      <c r="J165" s="22"/>
      <c r="L165" s="14"/>
    </row>
    <row r="166" spans="2:12" x14ac:dyDescent="0.3">
      <c r="B166" s="25"/>
      <c r="D166" s="26"/>
      <c r="F166" s="14"/>
      <c r="G166" s="47"/>
      <c r="H166" s="22"/>
      <c r="I166" s="22"/>
      <c r="J166" s="22"/>
      <c r="L166" s="14"/>
    </row>
    <row r="167" spans="2:12" x14ac:dyDescent="0.3">
      <c r="B167" s="394" t="s">
        <v>205</v>
      </c>
      <c r="C167" s="395"/>
      <c r="D167" s="396"/>
      <c r="F167" s="14"/>
      <c r="G167" s="47"/>
      <c r="H167" s="53" t="s">
        <v>2226</v>
      </c>
      <c r="I167" s="53" t="s">
        <v>2972</v>
      </c>
      <c r="J167" s="53"/>
      <c r="L167" s="14"/>
    </row>
    <row r="168" spans="2:12" x14ac:dyDescent="0.3">
      <c r="B168" s="25"/>
      <c r="D168" s="26"/>
      <c r="F168" s="14"/>
      <c r="G168" s="47"/>
      <c r="H168" s="22"/>
      <c r="I168" s="22"/>
      <c r="J168" s="22"/>
      <c r="L168" s="14"/>
    </row>
    <row r="169" spans="2:12" x14ac:dyDescent="0.3">
      <c r="B169" s="25" t="s">
        <v>11</v>
      </c>
      <c r="D169" s="26"/>
      <c r="F169" s="14" t="s">
        <v>207</v>
      </c>
      <c r="G169" s="47"/>
      <c r="H169" s="22"/>
      <c r="I169" s="22"/>
      <c r="J169" s="22"/>
      <c r="L169" s="35"/>
    </row>
    <row r="170" spans="2:12" x14ac:dyDescent="0.3">
      <c r="B170" s="25"/>
      <c r="D170" s="26"/>
      <c r="F170" s="14"/>
      <c r="G170" s="47"/>
      <c r="H170" s="22"/>
      <c r="I170" s="22"/>
      <c r="J170" s="22"/>
    </row>
    <row r="171" spans="2:12" x14ac:dyDescent="0.3">
      <c r="B171" s="25"/>
      <c r="D171" s="26" t="s">
        <v>62</v>
      </c>
      <c r="F171" s="14" t="s">
        <v>206</v>
      </c>
      <c r="G171" s="47"/>
      <c r="H171" s="22"/>
      <c r="I171" s="22"/>
      <c r="J171" s="22"/>
    </row>
    <row r="172" spans="2:12" x14ac:dyDescent="0.3">
      <c r="B172" s="25"/>
      <c r="D172" s="26"/>
      <c r="F172" s="14"/>
      <c r="G172" s="47"/>
      <c r="H172" s="22"/>
      <c r="I172" s="22"/>
      <c r="J172" s="22"/>
    </row>
    <row r="173" spans="2:12" x14ac:dyDescent="0.3">
      <c r="B173" s="25"/>
      <c r="D173" s="26"/>
      <c r="F173" s="14"/>
      <c r="G173" s="47"/>
      <c r="H173" s="22"/>
      <c r="I173" s="22"/>
      <c r="J173" s="22"/>
    </row>
    <row r="174" spans="2:12" x14ac:dyDescent="0.3">
      <c r="B174" s="391" t="s">
        <v>161</v>
      </c>
      <c r="C174" s="392"/>
      <c r="D174" s="393"/>
      <c r="F174" s="14" t="s">
        <v>197</v>
      </c>
      <c r="G174" s="47"/>
      <c r="H174" s="53" t="s">
        <v>70</v>
      </c>
      <c r="I174" s="53" t="s">
        <v>2972</v>
      </c>
      <c r="J174" s="53"/>
      <c r="L174" s="14"/>
    </row>
    <row r="175" spans="2:12" x14ac:dyDescent="0.3">
      <c r="B175" s="25"/>
      <c r="D175" s="26"/>
      <c r="F175" s="14"/>
      <c r="G175" s="47"/>
      <c r="H175" s="22"/>
      <c r="I175" s="22"/>
      <c r="J175" s="22"/>
      <c r="L175" s="14"/>
    </row>
    <row r="176" spans="2:12" x14ac:dyDescent="0.3">
      <c r="B176" s="25" t="s">
        <v>210</v>
      </c>
      <c r="D176" s="26"/>
      <c r="F176" s="14" t="s">
        <v>208</v>
      </c>
      <c r="G176" s="47"/>
      <c r="H176" s="22"/>
      <c r="I176" s="22"/>
      <c r="J176" s="22"/>
      <c r="L176" s="14"/>
    </row>
    <row r="177" spans="2:12" x14ac:dyDescent="0.3">
      <c r="B177" s="25"/>
      <c r="D177" s="26"/>
      <c r="F177" s="14"/>
      <c r="G177" s="47"/>
      <c r="H177" s="22"/>
      <c r="I177" s="22"/>
      <c r="J177" s="22"/>
      <c r="L177" s="14"/>
    </row>
    <row r="178" spans="2:12" x14ac:dyDescent="0.3">
      <c r="B178" s="25"/>
      <c r="D178" s="26" t="s">
        <v>211</v>
      </c>
      <c r="F178" s="14" t="s">
        <v>1785</v>
      </c>
      <c r="G178" s="47"/>
      <c r="H178" s="22"/>
      <c r="I178" s="22"/>
      <c r="J178" s="22"/>
      <c r="L178" s="14"/>
    </row>
    <row r="179" spans="2:12" x14ac:dyDescent="0.3">
      <c r="B179" s="25"/>
      <c r="D179" s="26"/>
      <c r="F179" s="14"/>
      <c r="G179" s="47"/>
      <c r="H179" s="22"/>
      <c r="I179" s="22"/>
      <c r="J179" s="22"/>
      <c r="L179" s="14"/>
    </row>
    <row r="180" spans="2:12" x14ac:dyDescent="0.3">
      <c r="B180" s="25"/>
      <c r="D180" s="26"/>
      <c r="F180" s="14" t="s">
        <v>198</v>
      </c>
      <c r="G180" s="47"/>
      <c r="H180" s="22"/>
      <c r="I180" s="22"/>
      <c r="J180" s="22"/>
      <c r="L180" s="14"/>
    </row>
    <row r="181" spans="2:12" x14ac:dyDescent="0.3">
      <c r="B181" s="25"/>
      <c r="D181" s="26"/>
      <c r="F181" s="14"/>
      <c r="G181" s="47"/>
      <c r="H181" s="22"/>
      <c r="I181" s="22"/>
      <c r="J181" s="22"/>
      <c r="L181" s="14"/>
    </row>
    <row r="182" spans="2:12" x14ac:dyDescent="0.3">
      <c r="B182" s="25" t="s">
        <v>210</v>
      </c>
      <c r="D182" s="26"/>
      <c r="F182" s="14" t="s">
        <v>209</v>
      </c>
      <c r="G182" s="47"/>
      <c r="H182" s="22"/>
      <c r="I182" s="22"/>
      <c r="J182" s="22"/>
      <c r="L182" s="14"/>
    </row>
    <row r="183" spans="2:12" x14ac:dyDescent="0.3">
      <c r="B183" s="25"/>
      <c r="D183" s="26"/>
      <c r="F183" s="14"/>
      <c r="G183" s="47"/>
      <c r="H183" s="22"/>
      <c r="I183" s="22"/>
      <c r="J183" s="22"/>
      <c r="L183" s="14"/>
    </row>
    <row r="184" spans="2:12" x14ac:dyDescent="0.3">
      <c r="B184" s="25"/>
      <c r="D184" s="26" t="s">
        <v>211</v>
      </c>
      <c r="F184" s="14" t="s">
        <v>199</v>
      </c>
      <c r="G184" s="47"/>
      <c r="H184" s="22"/>
      <c r="I184" s="22"/>
      <c r="J184" s="22"/>
      <c r="L184" s="14"/>
    </row>
    <row r="185" spans="2:12" x14ac:dyDescent="0.3">
      <c r="B185" s="25"/>
      <c r="D185" s="26"/>
      <c r="F185" s="14"/>
      <c r="G185" s="47"/>
      <c r="H185" s="22"/>
      <c r="I185" s="22"/>
      <c r="J185" s="22"/>
      <c r="L185" s="14"/>
    </row>
    <row r="186" spans="2:12" x14ac:dyDescent="0.3">
      <c r="F186" s="14"/>
      <c r="G186" s="24"/>
    </row>
    <row r="187" spans="2:12" ht="17.25" thickBot="1" x14ac:dyDescent="0.35">
      <c r="B187" s="18" t="s">
        <v>1753</v>
      </c>
      <c r="L187" s="14"/>
    </row>
    <row r="188" spans="2:12" x14ac:dyDescent="0.3">
      <c r="H188" s="398" t="s">
        <v>71</v>
      </c>
      <c r="I188" s="400" t="s">
        <v>74</v>
      </c>
      <c r="J188" s="401"/>
      <c r="L188" s="14"/>
    </row>
    <row r="189" spans="2:12" x14ac:dyDescent="0.3">
      <c r="E189" s="15"/>
      <c r="H189" s="399"/>
      <c r="I189" s="79" t="s">
        <v>88</v>
      </c>
      <c r="J189" s="80" t="s">
        <v>2</v>
      </c>
      <c r="L189" s="14"/>
    </row>
    <row r="190" spans="2:12" ht="12.75" thickBot="1" x14ac:dyDescent="0.35">
      <c r="E190" s="15"/>
      <c r="H190" s="85">
        <f>COUNTIF(H193:H204,"O")</f>
        <v>1</v>
      </c>
      <c r="I190" s="77">
        <f>COUNTIF(I193:I204,"O")</f>
        <v>1</v>
      </c>
      <c r="J190" s="82">
        <f>COUNTIF(J193:J204,"O")</f>
        <v>0</v>
      </c>
      <c r="L190" s="14"/>
    </row>
    <row r="191" spans="2:12" x14ac:dyDescent="0.3">
      <c r="L191" s="14"/>
    </row>
    <row r="192" spans="2:12" x14ac:dyDescent="0.3">
      <c r="B192" s="19" t="s">
        <v>63</v>
      </c>
      <c r="C192" s="20"/>
      <c r="D192" s="21" t="s">
        <v>13</v>
      </c>
      <c r="E192" s="16"/>
      <c r="F192" s="27" t="s">
        <v>39</v>
      </c>
      <c r="G192" s="27"/>
      <c r="H192" s="30" t="s">
        <v>0</v>
      </c>
      <c r="I192" s="29" t="s">
        <v>348</v>
      </c>
      <c r="J192" s="29" t="s">
        <v>66</v>
      </c>
      <c r="L192" s="14"/>
    </row>
    <row r="193" spans="2:12" x14ac:dyDescent="0.3">
      <c r="B193" s="25"/>
      <c r="D193" s="26"/>
      <c r="F193" s="14"/>
      <c r="G193" s="47"/>
      <c r="H193" s="22"/>
      <c r="I193" s="22"/>
      <c r="J193" s="22"/>
      <c r="L193" s="14"/>
    </row>
    <row r="194" spans="2:12" x14ac:dyDescent="0.3">
      <c r="B194" s="394" t="s">
        <v>212</v>
      </c>
      <c r="C194" s="395"/>
      <c r="D194" s="396"/>
      <c r="F194" s="14" t="s">
        <v>213</v>
      </c>
      <c r="G194" s="47"/>
      <c r="H194" s="53" t="s">
        <v>70</v>
      </c>
      <c r="I194" s="53" t="s">
        <v>2972</v>
      </c>
      <c r="J194" s="53"/>
      <c r="L194" s="14"/>
    </row>
    <row r="195" spans="2:12" x14ac:dyDescent="0.3">
      <c r="B195" s="25"/>
      <c r="D195" s="26"/>
      <c r="F195" s="14"/>
      <c r="G195" s="47"/>
      <c r="H195" s="22"/>
      <c r="I195" s="22"/>
      <c r="J195" s="22"/>
      <c r="L195" s="35"/>
    </row>
    <row r="196" spans="2:12" x14ac:dyDescent="0.3">
      <c r="B196" s="25"/>
      <c r="D196" s="26" t="s">
        <v>214</v>
      </c>
      <c r="F196" s="14" t="s">
        <v>216</v>
      </c>
      <c r="G196" s="47"/>
      <c r="H196" s="22"/>
      <c r="I196" s="22"/>
      <c r="J196" s="22"/>
    </row>
    <row r="197" spans="2:12" x14ac:dyDescent="0.3">
      <c r="B197" s="25"/>
      <c r="D197" s="26"/>
      <c r="F197" s="14"/>
      <c r="G197" s="47"/>
      <c r="H197" s="22"/>
      <c r="I197" s="22"/>
      <c r="J197" s="22"/>
    </row>
    <row r="198" spans="2:12" x14ac:dyDescent="0.3">
      <c r="B198" s="25" t="s">
        <v>215</v>
      </c>
      <c r="D198" s="26"/>
      <c r="F198" s="14" t="s">
        <v>217</v>
      </c>
      <c r="G198" s="47"/>
      <c r="H198" s="22"/>
      <c r="I198" s="22"/>
      <c r="J198" s="22"/>
    </row>
    <row r="199" spans="2:12" x14ac:dyDescent="0.3">
      <c r="B199" s="25"/>
      <c r="D199" s="26"/>
      <c r="F199" s="14"/>
      <c r="G199" s="47"/>
      <c r="H199" s="22"/>
      <c r="I199" s="22"/>
      <c r="J199" s="22"/>
    </row>
    <row r="200" spans="2:12" x14ac:dyDescent="0.3">
      <c r="B200" s="25"/>
      <c r="D200" s="26"/>
      <c r="F200" s="14"/>
      <c r="G200" s="47"/>
      <c r="H200" s="22"/>
      <c r="I200" s="22"/>
      <c r="J200" s="22"/>
    </row>
    <row r="201" spans="2:12" x14ac:dyDescent="0.3">
      <c r="B201" s="25" t="s">
        <v>210</v>
      </c>
      <c r="D201" s="26"/>
      <c r="F201" s="14" t="s">
        <v>218</v>
      </c>
      <c r="G201" s="47"/>
      <c r="H201" s="22"/>
      <c r="I201" s="22"/>
      <c r="J201" s="22"/>
      <c r="L201" s="35"/>
    </row>
    <row r="202" spans="2:12" x14ac:dyDescent="0.3">
      <c r="B202" s="25"/>
      <c r="D202" s="26"/>
      <c r="F202" s="14"/>
      <c r="G202" s="47"/>
      <c r="H202" s="22"/>
      <c r="I202" s="22"/>
      <c r="J202" s="22"/>
    </row>
    <row r="203" spans="2:12" x14ac:dyDescent="0.3">
      <c r="B203" s="25"/>
      <c r="D203" s="26" t="s">
        <v>62</v>
      </c>
      <c r="F203" s="14" t="s">
        <v>206</v>
      </c>
      <c r="G203" s="47"/>
      <c r="H203" s="22"/>
      <c r="I203" s="22"/>
      <c r="J203" s="22"/>
    </row>
    <row r="204" spans="2:12" x14ac:dyDescent="0.3">
      <c r="B204" s="25"/>
      <c r="D204" s="26"/>
      <c r="F204" s="14"/>
      <c r="G204" s="47"/>
      <c r="H204" s="22"/>
      <c r="I204" s="22"/>
      <c r="J204" s="22"/>
    </row>
    <row r="206" spans="2:12" ht="17.25" thickBot="1" x14ac:dyDescent="0.35">
      <c r="B206" s="18" t="str">
        <f>"3.5 Recipe Contents Change by Host - CREATE/DELETE/MODIFY MODE"&amp;IF(J13=1," (PPID_NUM 사용설비)","")</f>
        <v>3.5 Recipe Contents Change by Host - CREATE/DELETE/MODIFY MODE (PPID_NUM 사용설비)</v>
      </c>
    </row>
    <row r="207" spans="2:12" x14ac:dyDescent="0.3">
      <c r="H207" s="398" t="s">
        <v>71</v>
      </c>
      <c r="I207" s="400" t="s">
        <v>74</v>
      </c>
      <c r="J207" s="401"/>
    </row>
    <row r="208" spans="2:12" x14ac:dyDescent="0.3">
      <c r="E208" s="15"/>
      <c r="H208" s="399"/>
      <c r="I208" s="79" t="s">
        <v>88</v>
      </c>
      <c r="J208" s="80" t="s">
        <v>1</v>
      </c>
    </row>
    <row r="209" spans="2:10" ht="12.75" thickBot="1" x14ac:dyDescent="0.35">
      <c r="E209" s="15"/>
      <c r="H209" s="85">
        <f>COUNTIF(H212:H555, "O")</f>
        <v>10</v>
      </c>
      <c r="I209" s="77">
        <f>COUNTIF(I212:I555, "O")</f>
        <v>10</v>
      </c>
      <c r="J209" s="82">
        <f>COUNTIF(J212:J555, "O")</f>
        <v>0</v>
      </c>
    </row>
    <row r="210" spans="2:10" x14ac:dyDescent="0.3">
      <c r="H210" s="144" t="s">
        <v>976</v>
      </c>
    </row>
    <row r="211" spans="2:10" x14ac:dyDescent="0.3">
      <c r="B211" s="19" t="s">
        <v>12</v>
      </c>
      <c r="C211" s="20"/>
      <c r="D211" s="21" t="s">
        <v>13</v>
      </c>
      <c r="E211" s="16"/>
      <c r="F211" s="27" t="s">
        <v>39</v>
      </c>
      <c r="G211" s="27"/>
      <c r="H211" s="30" t="s">
        <v>0</v>
      </c>
      <c r="I211" s="29" t="s">
        <v>348</v>
      </c>
      <c r="J211" s="29" t="s">
        <v>1</v>
      </c>
    </row>
    <row r="212" spans="2:10" x14ac:dyDescent="0.3">
      <c r="B212" s="391" t="s">
        <v>114</v>
      </c>
      <c r="C212" s="392"/>
      <c r="D212" s="393"/>
      <c r="F212" s="55" t="s">
        <v>1262</v>
      </c>
      <c r="G212" s="47"/>
      <c r="H212" s="22"/>
      <c r="I212" s="22"/>
      <c r="J212" s="22"/>
    </row>
    <row r="213" spans="2:10" x14ac:dyDescent="0.3">
      <c r="B213" s="25"/>
      <c r="D213" s="26"/>
      <c r="F213" s="55" t="s">
        <v>1756</v>
      </c>
      <c r="G213" s="47"/>
      <c r="H213" s="22"/>
      <c r="I213" s="22"/>
      <c r="J213" s="22"/>
    </row>
    <row r="214" spans="2:10" x14ac:dyDescent="0.3">
      <c r="B214" s="25"/>
      <c r="D214" s="26"/>
      <c r="F214" s="14"/>
      <c r="G214" s="47"/>
      <c r="H214" s="22"/>
      <c r="I214" s="22"/>
      <c r="J214" s="22"/>
    </row>
    <row r="215" spans="2:10" x14ac:dyDescent="0.3">
      <c r="D215" s="26"/>
      <c r="F215" s="14" t="s">
        <v>1767</v>
      </c>
      <c r="G215" s="47"/>
      <c r="H215" s="22"/>
      <c r="I215" s="22"/>
      <c r="J215" s="22"/>
    </row>
    <row r="216" spans="2:10" x14ac:dyDescent="0.3">
      <c r="D216" s="26"/>
      <c r="F216" s="14" t="s">
        <v>1805</v>
      </c>
      <c r="G216" s="47"/>
      <c r="H216" s="22"/>
      <c r="I216" s="22"/>
      <c r="J216" s="22"/>
    </row>
    <row r="217" spans="2:10" x14ac:dyDescent="0.3">
      <c r="B217" s="394" t="s">
        <v>1761</v>
      </c>
      <c r="C217" s="395"/>
      <c r="D217" s="396"/>
      <c r="F217" s="14" t="s">
        <v>1764</v>
      </c>
      <c r="G217" s="47"/>
      <c r="H217" s="53" t="s">
        <v>2375</v>
      </c>
      <c r="I217" s="53" t="s">
        <v>2972</v>
      </c>
      <c r="J217" s="53"/>
    </row>
    <row r="218" spans="2:10" x14ac:dyDescent="0.3">
      <c r="B218" s="25"/>
      <c r="D218" s="26"/>
      <c r="F218" s="14"/>
      <c r="G218" s="47"/>
      <c r="H218" s="22"/>
      <c r="I218" s="22"/>
      <c r="J218" s="22"/>
    </row>
    <row r="219" spans="2:10" x14ac:dyDescent="0.3">
      <c r="B219" s="25" t="str">
        <f>IF($J$13=1,"S7F223","S7F23")</f>
        <v>S7F223</v>
      </c>
      <c r="D219" s="26"/>
      <c r="F219" s="14" t="s">
        <v>1771</v>
      </c>
      <c r="G219" s="47"/>
      <c r="H219" s="22"/>
      <c r="I219" s="22"/>
      <c r="J219" s="22"/>
    </row>
    <row r="220" spans="2:10" x14ac:dyDescent="0.3">
      <c r="B220" s="25"/>
      <c r="D220" s="26"/>
      <c r="F220" s="14"/>
      <c r="G220" s="47"/>
      <c r="H220" s="22"/>
      <c r="I220" s="22"/>
      <c r="J220" s="22"/>
    </row>
    <row r="221" spans="2:10" x14ac:dyDescent="0.3">
      <c r="B221" s="25"/>
      <c r="D221" s="26" t="str">
        <f>IF($J$13=1,"S7F224","S7F24")</f>
        <v>S7F224</v>
      </c>
      <c r="F221" s="14" t="s">
        <v>1755</v>
      </c>
      <c r="G221" s="47"/>
      <c r="H221" s="22"/>
      <c r="I221" s="22"/>
      <c r="J221" s="22"/>
    </row>
    <row r="222" spans="2:10" x14ac:dyDescent="0.3">
      <c r="B222" s="25"/>
      <c r="D222" s="26"/>
      <c r="F222" s="14"/>
      <c r="G222" s="47"/>
      <c r="H222" s="22"/>
      <c r="I222" s="22"/>
      <c r="J222" s="22"/>
    </row>
    <row r="223" spans="2:10" x14ac:dyDescent="0.3">
      <c r="B223" s="25"/>
      <c r="D223" s="26"/>
      <c r="F223" s="14"/>
      <c r="G223" s="47"/>
      <c r="H223" s="22"/>
      <c r="I223" s="22"/>
      <c r="J223" s="22"/>
    </row>
    <row r="224" spans="2:10" x14ac:dyDescent="0.3">
      <c r="B224" s="25"/>
      <c r="D224" s="26" t="str">
        <f>IF($J$13=1,"S7F217","S7F107")</f>
        <v>S7F217</v>
      </c>
      <c r="F224" s="14" t="s">
        <v>1773</v>
      </c>
      <c r="G224" s="47"/>
      <c r="H224" s="22"/>
      <c r="I224" s="22"/>
      <c r="J224" s="22"/>
    </row>
    <row r="225" spans="2:10" x14ac:dyDescent="0.3">
      <c r="B225" s="25"/>
      <c r="D225" s="26"/>
      <c r="F225" s="14" t="s">
        <v>1614</v>
      </c>
      <c r="G225" s="47"/>
      <c r="H225" s="22"/>
      <c r="I225" s="22"/>
      <c r="J225" s="22"/>
    </row>
    <row r="226" spans="2:10" x14ac:dyDescent="0.3">
      <c r="B226" s="25"/>
      <c r="D226" s="26"/>
      <c r="F226" s="14"/>
      <c r="G226" s="47"/>
      <c r="H226" s="22"/>
      <c r="I226" s="22"/>
      <c r="J226" s="22"/>
    </row>
    <row r="227" spans="2:10" x14ac:dyDescent="0.3">
      <c r="B227" s="25" t="str">
        <f>IF($J$13=1,"S7F218","S7F108")</f>
        <v>S7F218</v>
      </c>
      <c r="D227" s="26"/>
      <c r="F227" s="14" t="s">
        <v>177</v>
      </c>
      <c r="G227" s="47"/>
      <c r="H227" s="22"/>
      <c r="I227" s="22"/>
      <c r="J227" s="22"/>
    </row>
    <row r="228" spans="2:10" x14ac:dyDescent="0.3">
      <c r="B228" s="25"/>
      <c r="D228" s="26"/>
      <c r="F228" s="14"/>
      <c r="G228" s="47"/>
      <c r="H228" s="22"/>
      <c r="I228" s="22"/>
      <c r="J228" s="22"/>
    </row>
    <row r="229" spans="2:10" x14ac:dyDescent="0.3">
      <c r="B229" s="25"/>
      <c r="D229" s="26"/>
      <c r="F229" s="14" t="s">
        <v>1762</v>
      </c>
      <c r="G229" s="47"/>
      <c r="H229" s="22"/>
      <c r="I229" s="22"/>
      <c r="J229" s="22"/>
    </row>
    <row r="230" spans="2:10" x14ac:dyDescent="0.3">
      <c r="B230" s="25"/>
      <c r="D230" s="26"/>
      <c r="F230" s="14" t="s">
        <v>1615</v>
      </c>
      <c r="G230" s="47"/>
      <c r="H230" s="22"/>
      <c r="I230" s="22"/>
      <c r="J230" s="22"/>
    </row>
    <row r="231" spans="2:10" x14ac:dyDescent="0.3">
      <c r="B231" s="25" t="s">
        <v>166</v>
      </c>
      <c r="D231" s="26"/>
      <c r="F231" s="14" t="s">
        <v>1775</v>
      </c>
      <c r="G231" s="47"/>
      <c r="H231" s="22"/>
      <c r="I231" s="22"/>
      <c r="J231" s="22"/>
    </row>
    <row r="232" spans="2:10" x14ac:dyDescent="0.3">
      <c r="B232" s="25"/>
      <c r="D232" s="26"/>
      <c r="F232" s="14"/>
      <c r="G232" s="47"/>
      <c r="H232" s="22"/>
      <c r="I232" s="22"/>
      <c r="J232" s="22"/>
    </row>
    <row r="233" spans="2:10" x14ac:dyDescent="0.3">
      <c r="B233" s="25"/>
      <c r="D233" s="26" t="s">
        <v>167</v>
      </c>
      <c r="F233" s="14" t="s">
        <v>1763</v>
      </c>
      <c r="G233" s="47"/>
      <c r="H233" s="22"/>
      <c r="I233" s="22"/>
      <c r="J233" s="22"/>
    </row>
    <row r="234" spans="2:10" x14ac:dyDescent="0.3">
      <c r="B234" s="25"/>
      <c r="D234" s="26"/>
      <c r="F234" s="14"/>
      <c r="G234" s="47"/>
      <c r="H234" s="22"/>
      <c r="I234" s="22"/>
      <c r="J234" s="22"/>
    </row>
    <row r="235" spans="2:10" x14ac:dyDescent="0.3">
      <c r="B235" s="25"/>
      <c r="D235" s="26"/>
      <c r="F235" s="14"/>
      <c r="G235" s="47"/>
      <c r="H235" s="22"/>
      <c r="I235" s="22"/>
      <c r="J235" s="22"/>
    </row>
    <row r="236" spans="2:10" x14ac:dyDescent="0.3">
      <c r="B236" s="391" t="s">
        <v>83</v>
      </c>
      <c r="C236" s="392"/>
      <c r="D236" s="393"/>
      <c r="F236" s="14" t="s">
        <v>2167</v>
      </c>
      <c r="G236" s="47"/>
      <c r="H236" s="53" t="s">
        <v>2375</v>
      </c>
      <c r="I236" s="53" t="s">
        <v>2972</v>
      </c>
      <c r="J236" s="53"/>
    </row>
    <row r="237" spans="2:10" x14ac:dyDescent="0.3">
      <c r="B237" s="25"/>
      <c r="D237" s="26"/>
      <c r="F237" s="14"/>
      <c r="G237" s="47"/>
      <c r="H237" s="22"/>
      <c r="I237" s="22"/>
      <c r="J237" s="22"/>
    </row>
    <row r="238" spans="2:10" x14ac:dyDescent="0.3">
      <c r="B238" s="25" t="str">
        <f>IF($J$13=1,"S7F223","S7F23")</f>
        <v>S7F223</v>
      </c>
      <c r="D238" s="26"/>
      <c r="F238" s="14" t="s">
        <v>2168</v>
      </c>
      <c r="G238" s="47"/>
      <c r="H238" s="22"/>
      <c r="I238" s="22"/>
      <c r="J238" s="22"/>
    </row>
    <row r="239" spans="2:10" x14ac:dyDescent="0.3">
      <c r="B239" s="25"/>
      <c r="D239" s="26"/>
      <c r="F239" s="14" t="s">
        <v>2169</v>
      </c>
      <c r="G239" s="47"/>
      <c r="H239" s="22"/>
      <c r="I239" s="22"/>
      <c r="J239" s="22"/>
    </row>
    <row r="240" spans="2:10" x14ac:dyDescent="0.3">
      <c r="B240" s="25"/>
      <c r="D240" s="26" t="str">
        <f>IF($J$13=1,"S7F224","S7F24")</f>
        <v>S7F224</v>
      </c>
      <c r="F240" s="14" t="s">
        <v>1606</v>
      </c>
      <c r="G240" s="47"/>
      <c r="H240" s="22"/>
      <c r="I240" s="22"/>
      <c r="J240" s="22"/>
    </row>
    <row r="241" spans="2:10" x14ac:dyDescent="0.3">
      <c r="B241" s="25"/>
      <c r="D241" s="26"/>
      <c r="F241" s="14"/>
      <c r="G241" s="47"/>
      <c r="H241" s="22"/>
      <c r="I241" s="22"/>
      <c r="J241" s="22"/>
    </row>
    <row r="242" spans="2:10" x14ac:dyDescent="0.3">
      <c r="B242" s="25"/>
      <c r="D242" s="26"/>
      <c r="F242" s="14"/>
      <c r="G242" s="47"/>
      <c r="H242" s="22"/>
      <c r="I242" s="22"/>
      <c r="J242" s="22"/>
    </row>
    <row r="243" spans="2:10" x14ac:dyDescent="0.3">
      <c r="B243" s="25"/>
      <c r="D243" s="26"/>
      <c r="F243" s="14" t="s">
        <v>1607</v>
      </c>
      <c r="G243" s="47"/>
      <c r="H243" s="22"/>
      <c r="I243" s="22"/>
      <c r="J243" s="22"/>
    </row>
    <row r="244" spans="2:10" x14ac:dyDescent="0.3">
      <c r="B244" s="25" t="str">
        <f>IF($J$13=1,"S7F223","S7F23")</f>
        <v>S7F223</v>
      </c>
      <c r="D244" s="26"/>
      <c r="F244" s="14" t="s">
        <v>202</v>
      </c>
      <c r="G244" s="47"/>
      <c r="H244" s="22"/>
      <c r="I244" s="22"/>
      <c r="J244" s="22"/>
    </row>
    <row r="245" spans="2:10" x14ac:dyDescent="0.3">
      <c r="B245" s="25"/>
      <c r="D245" s="26"/>
      <c r="F245" s="14"/>
      <c r="G245" s="47"/>
      <c r="H245" s="22"/>
      <c r="I245" s="22"/>
      <c r="J245" s="22"/>
    </row>
    <row r="246" spans="2:10" x14ac:dyDescent="0.3">
      <c r="B246" s="25"/>
      <c r="D246" s="26" t="str">
        <f>IF($J$13=1,"S7F224","S7F24")</f>
        <v>S7F224</v>
      </c>
      <c r="F246" s="273" t="s">
        <v>1557</v>
      </c>
      <c r="G246" s="47"/>
      <c r="H246" s="22"/>
      <c r="I246" s="22"/>
      <c r="J246" s="22"/>
    </row>
    <row r="247" spans="2:10" x14ac:dyDescent="0.3">
      <c r="B247" s="25"/>
      <c r="D247" s="26"/>
      <c r="F247" s="14"/>
      <c r="G247" s="47"/>
      <c r="H247" s="22"/>
      <c r="I247" s="22"/>
      <c r="J247" s="22"/>
    </row>
    <row r="248" spans="2:10" x14ac:dyDescent="0.3">
      <c r="B248" s="25"/>
      <c r="D248" s="26"/>
      <c r="F248" s="14"/>
      <c r="G248" s="47"/>
      <c r="H248" s="22"/>
      <c r="I248" s="22"/>
      <c r="J248" s="22"/>
    </row>
    <row r="249" spans="2:10" x14ac:dyDescent="0.3">
      <c r="B249" s="236"/>
      <c r="C249" s="236"/>
      <c r="D249" s="235"/>
      <c r="E249" s="236"/>
      <c r="F249" s="236" t="s">
        <v>2631</v>
      </c>
      <c r="G249" s="237"/>
      <c r="H249" s="22"/>
      <c r="I249" s="22"/>
      <c r="J249" s="22"/>
    </row>
    <row r="250" spans="2:10" ht="24" x14ac:dyDescent="0.3">
      <c r="B250" s="233" t="str">
        <f>IF($J$13=1,"S7F223","S7F23")</f>
        <v>S7F223</v>
      </c>
      <c r="C250" s="234"/>
      <c r="D250" s="235"/>
      <c r="E250" s="236"/>
      <c r="F250" s="253" t="s">
        <v>2632</v>
      </c>
      <c r="G250" s="237"/>
      <c r="H250" s="22"/>
      <c r="I250" s="22"/>
      <c r="J250" s="22"/>
    </row>
    <row r="251" spans="2:10" x14ac:dyDescent="0.3">
      <c r="B251" s="233"/>
      <c r="C251" s="234"/>
      <c r="D251" s="235"/>
      <c r="E251" s="236"/>
      <c r="F251" s="236"/>
      <c r="G251" s="237"/>
      <c r="H251" s="22"/>
      <c r="I251" s="22"/>
      <c r="J251" s="22"/>
    </row>
    <row r="252" spans="2:10" x14ac:dyDescent="0.3">
      <c r="B252" s="233"/>
      <c r="C252" s="234"/>
      <c r="D252" s="235" t="str">
        <f>IF($J$13=1,"S7F224","S7F24")</f>
        <v>S7F224</v>
      </c>
      <c r="E252" s="236"/>
      <c r="F252" s="273" t="s">
        <v>199</v>
      </c>
      <c r="G252" s="237"/>
      <c r="H252" s="22"/>
      <c r="I252" s="22"/>
      <c r="J252" s="22"/>
    </row>
    <row r="253" spans="2:10" x14ac:dyDescent="0.3">
      <c r="B253" s="25"/>
      <c r="D253" s="26"/>
      <c r="F253" s="14"/>
      <c r="G253" s="47"/>
      <c r="H253" s="22"/>
      <c r="I253" s="22"/>
      <c r="J253" s="22"/>
    </row>
    <row r="254" spans="2:10" x14ac:dyDescent="0.3">
      <c r="B254" s="25"/>
      <c r="D254" s="26"/>
      <c r="F254" s="14"/>
      <c r="G254" s="47"/>
      <c r="H254" s="22"/>
      <c r="I254" s="22"/>
      <c r="J254" s="22"/>
    </row>
    <row r="255" spans="2:10" x14ac:dyDescent="0.3">
      <c r="B255" s="25"/>
      <c r="D255" s="26"/>
      <c r="F255" s="14" t="s">
        <v>1608</v>
      </c>
      <c r="G255" s="47"/>
      <c r="H255" s="22"/>
      <c r="I255" s="22"/>
      <c r="J255" s="22"/>
    </row>
    <row r="256" spans="2:10" x14ac:dyDescent="0.3">
      <c r="B256" s="25" t="str">
        <f>IF($J$13=1,"S7F223","S7F23")</f>
        <v>S7F223</v>
      </c>
      <c r="D256" s="26"/>
      <c r="F256" s="14" t="s">
        <v>203</v>
      </c>
      <c r="G256" s="47"/>
      <c r="H256" s="22"/>
      <c r="I256" s="22"/>
      <c r="J256" s="22"/>
    </row>
    <row r="257" spans="2:10" x14ac:dyDescent="0.3">
      <c r="B257" s="25"/>
      <c r="D257" s="26"/>
      <c r="F257" s="14"/>
      <c r="G257" s="47"/>
      <c r="H257" s="22"/>
      <c r="I257" s="22"/>
      <c r="J257" s="22"/>
    </row>
    <row r="258" spans="2:10" x14ac:dyDescent="0.3">
      <c r="B258" s="25"/>
      <c r="D258" s="26" t="str">
        <f>IF($J$13=1,"S7F224","S7F24")</f>
        <v>S7F224</v>
      </c>
      <c r="F258" s="14" t="s">
        <v>201</v>
      </c>
      <c r="G258" s="47"/>
      <c r="H258" s="22"/>
      <c r="I258" s="22"/>
      <c r="J258" s="22"/>
    </row>
    <row r="259" spans="2:10" x14ac:dyDescent="0.3">
      <c r="B259" s="25"/>
      <c r="D259" s="26"/>
      <c r="F259" s="14"/>
      <c r="G259" s="47"/>
      <c r="H259" s="22"/>
      <c r="I259" s="22"/>
      <c r="J259" s="22"/>
    </row>
    <row r="260" spans="2:10" x14ac:dyDescent="0.3">
      <c r="B260" s="25"/>
      <c r="D260" s="26"/>
      <c r="F260" s="14"/>
      <c r="G260" s="47"/>
      <c r="H260" s="22"/>
      <c r="I260" s="22"/>
      <c r="J260" s="22"/>
    </row>
    <row r="261" spans="2:10" x14ac:dyDescent="0.3">
      <c r="B261" s="25"/>
      <c r="D261" s="26"/>
      <c r="F261" s="14" t="s">
        <v>1757</v>
      </c>
      <c r="G261" s="47"/>
      <c r="H261" s="22"/>
      <c r="I261" s="22"/>
      <c r="J261" s="22"/>
    </row>
    <row r="262" spans="2:10" x14ac:dyDescent="0.3">
      <c r="B262" s="25" t="str">
        <f>IF($J$13=1,"S7F223","S7F23")</f>
        <v>S7F223</v>
      </c>
      <c r="D262" s="26"/>
      <c r="F262" s="14" t="s">
        <v>1758</v>
      </c>
      <c r="G262" s="47"/>
      <c r="H262" s="22"/>
      <c r="I262" s="22"/>
      <c r="J262" s="22"/>
    </row>
    <row r="263" spans="2:10" x14ac:dyDescent="0.3">
      <c r="B263" s="25"/>
      <c r="D263" s="26"/>
      <c r="F263" s="14"/>
      <c r="G263" s="47"/>
      <c r="H263" s="22"/>
      <c r="I263" s="22"/>
      <c r="J263" s="22"/>
    </row>
    <row r="264" spans="2:10" x14ac:dyDescent="0.3">
      <c r="B264" s="25"/>
      <c r="D264" s="26" t="str">
        <f>IF($J$13=1,"S7F224","S7F24")</f>
        <v>S7F224</v>
      </c>
      <c r="F264" s="14" t="s">
        <v>2051</v>
      </c>
      <c r="G264" s="47"/>
      <c r="H264" s="22"/>
      <c r="I264" s="22"/>
      <c r="J264" s="22"/>
    </row>
    <row r="265" spans="2:10" x14ac:dyDescent="0.3">
      <c r="B265" s="25"/>
      <c r="D265" s="26"/>
      <c r="F265" s="14"/>
      <c r="G265" s="47"/>
      <c r="H265" s="22"/>
      <c r="I265" s="22"/>
      <c r="J265" s="22"/>
    </row>
    <row r="266" spans="2:10" x14ac:dyDescent="0.3">
      <c r="B266" s="25"/>
      <c r="D266" s="26"/>
      <c r="F266" s="14"/>
      <c r="G266" s="47"/>
      <c r="H266" s="22"/>
      <c r="I266" s="22"/>
      <c r="J266" s="22"/>
    </row>
    <row r="267" spans="2:10" x14ac:dyDescent="0.3">
      <c r="B267" s="25"/>
      <c r="D267" s="26"/>
      <c r="F267" s="14" t="s">
        <v>1783</v>
      </c>
      <c r="G267" s="47"/>
      <c r="H267" s="22"/>
      <c r="I267" s="22"/>
      <c r="J267" s="22"/>
    </row>
    <row r="268" spans="2:10" x14ac:dyDescent="0.3">
      <c r="B268" s="25" t="str">
        <f>IF($J$13=1,"S7F223","S7F23")</f>
        <v>S7F223</v>
      </c>
      <c r="D268" s="26"/>
      <c r="F268" s="14" t="s">
        <v>2164</v>
      </c>
      <c r="G268" s="47"/>
      <c r="H268" s="22"/>
      <c r="I268" s="22"/>
      <c r="J268" s="22"/>
    </row>
    <row r="269" spans="2:10" x14ac:dyDescent="0.3">
      <c r="B269" s="25"/>
      <c r="D269" s="26"/>
      <c r="F269" s="14"/>
      <c r="G269" s="47"/>
      <c r="H269" s="22"/>
      <c r="I269" s="22"/>
      <c r="J269" s="22"/>
    </row>
    <row r="270" spans="2:10" x14ac:dyDescent="0.3">
      <c r="B270" s="25"/>
      <c r="D270" s="26" t="str">
        <f>IF($J$13=1,"S7F224","S7F24")</f>
        <v>S7F224</v>
      </c>
      <c r="F270" s="14" t="s">
        <v>2055</v>
      </c>
      <c r="G270" s="47"/>
      <c r="H270" s="22"/>
      <c r="I270" s="22"/>
      <c r="J270" s="22"/>
    </row>
    <row r="271" spans="2:10" x14ac:dyDescent="0.3">
      <c r="B271" s="25"/>
      <c r="D271" s="26"/>
      <c r="F271" s="14"/>
      <c r="G271" s="47"/>
      <c r="H271" s="22"/>
      <c r="I271" s="22"/>
      <c r="J271" s="22"/>
    </row>
    <row r="272" spans="2:10" x14ac:dyDescent="0.3">
      <c r="B272" s="25"/>
      <c r="D272" s="26"/>
      <c r="F272" s="14"/>
      <c r="G272" s="47"/>
      <c r="H272" s="22"/>
      <c r="I272" s="22"/>
      <c r="J272" s="22"/>
    </row>
    <row r="273" spans="2:10" x14ac:dyDescent="0.3">
      <c r="B273" s="25"/>
      <c r="D273" s="26"/>
      <c r="F273" s="14" t="s">
        <v>2059</v>
      </c>
      <c r="G273" s="47"/>
      <c r="H273" s="22"/>
      <c r="I273" s="22"/>
      <c r="J273" s="22"/>
    </row>
    <row r="274" spans="2:10" x14ac:dyDescent="0.3">
      <c r="B274" s="25" t="str">
        <f>IF($J$13=1,"S7F223","S7F23")</f>
        <v>S7F223</v>
      </c>
      <c r="D274" s="26"/>
      <c r="F274" s="14" t="s">
        <v>2060</v>
      </c>
      <c r="G274" s="47"/>
      <c r="H274" s="22"/>
      <c r="I274" s="22"/>
      <c r="J274" s="22"/>
    </row>
    <row r="275" spans="2:10" x14ac:dyDescent="0.3">
      <c r="B275" s="25"/>
      <c r="D275" s="26"/>
      <c r="F275" s="14"/>
      <c r="G275" s="47"/>
      <c r="H275" s="22"/>
      <c r="I275" s="22"/>
      <c r="J275" s="22"/>
    </row>
    <row r="276" spans="2:10" x14ac:dyDescent="0.3">
      <c r="B276" s="25"/>
      <c r="D276" s="26" t="str">
        <f>IF($J$13=1,"S7F224","S7F24")</f>
        <v>S7F224</v>
      </c>
      <c r="F276" s="14" t="s">
        <v>2061</v>
      </c>
      <c r="G276" s="47"/>
      <c r="H276" s="22"/>
      <c r="I276" s="22"/>
      <c r="J276" s="22"/>
    </row>
    <row r="277" spans="2:10" x14ac:dyDescent="0.3">
      <c r="B277" s="25"/>
      <c r="D277" s="26"/>
      <c r="F277" s="14"/>
      <c r="G277" s="47"/>
      <c r="H277" s="22"/>
      <c r="I277" s="22"/>
      <c r="J277" s="22"/>
    </row>
    <row r="278" spans="2:10" x14ac:dyDescent="0.3">
      <c r="B278" s="233"/>
      <c r="C278" s="234"/>
      <c r="D278" s="235"/>
      <c r="E278" s="236"/>
      <c r="F278" s="236" t="s">
        <v>2326</v>
      </c>
      <c r="G278" s="237"/>
      <c r="H278" s="22"/>
      <c r="I278" s="22"/>
      <c r="J278" s="22"/>
    </row>
    <row r="279" spans="2:10" x14ac:dyDescent="0.3">
      <c r="B279" s="233" t="s">
        <v>2312</v>
      </c>
      <c r="C279" s="234"/>
      <c r="D279" s="235"/>
      <c r="E279" s="236"/>
      <c r="F279" s="236" t="s">
        <v>2327</v>
      </c>
      <c r="G279" s="237"/>
      <c r="H279" s="22"/>
      <c r="I279" s="22"/>
      <c r="J279" s="22"/>
    </row>
    <row r="280" spans="2:10" x14ac:dyDescent="0.3">
      <c r="B280" s="233"/>
      <c r="C280" s="234"/>
      <c r="D280" s="235"/>
      <c r="E280" s="236"/>
      <c r="F280" s="236"/>
      <c r="G280" s="237"/>
      <c r="H280" s="22"/>
      <c r="I280" s="22"/>
      <c r="J280" s="22"/>
    </row>
    <row r="281" spans="2:10" x14ac:dyDescent="0.3">
      <c r="B281" s="233"/>
      <c r="C281" s="234"/>
      <c r="D281" s="235" t="s">
        <v>2325</v>
      </c>
      <c r="E281" s="236"/>
      <c r="F281" s="236" t="s">
        <v>201</v>
      </c>
      <c r="G281" s="237"/>
      <c r="H281" s="22"/>
      <c r="I281" s="22"/>
      <c r="J281" s="22"/>
    </row>
    <row r="282" spans="2:10" x14ac:dyDescent="0.3">
      <c r="B282" s="25"/>
      <c r="D282" s="26"/>
      <c r="F282" s="14"/>
      <c r="G282" s="47"/>
      <c r="H282" s="22"/>
      <c r="I282" s="22"/>
      <c r="J282" s="22"/>
    </row>
    <row r="283" spans="2:10" x14ac:dyDescent="0.3">
      <c r="B283" s="25"/>
      <c r="D283" s="26"/>
      <c r="F283" s="14"/>
      <c r="G283" s="47"/>
      <c r="H283" s="22"/>
      <c r="I283" s="22"/>
      <c r="J283" s="22"/>
    </row>
    <row r="284" spans="2:10" x14ac:dyDescent="0.3">
      <c r="D284" s="26"/>
      <c r="F284" s="14" t="s">
        <v>1258</v>
      </c>
      <c r="G284" s="47"/>
      <c r="H284" s="22"/>
      <c r="I284" s="22"/>
      <c r="J284" s="22"/>
    </row>
    <row r="285" spans="2:10" x14ac:dyDescent="0.3">
      <c r="B285" s="394" t="s">
        <v>1776</v>
      </c>
      <c r="C285" s="395"/>
      <c r="D285" s="396"/>
      <c r="F285" s="14" t="s">
        <v>1259</v>
      </c>
      <c r="G285" s="47"/>
      <c r="H285" s="53" t="s">
        <v>2375</v>
      </c>
      <c r="I285" s="53" t="s">
        <v>2972</v>
      </c>
      <c r="J285" s="53"/>
    </row>
    <row r="286" spans="2:10" x14ac:dyDescent="0.3">
      <c r="B286" s="25"/>
      <c r="D286" s="26"/>
      <c r="F286" s="14" t="s">
        <v>1609</v>
      </c>
      <c r="G286" s="47"/>
      <c r="H286" s="22"/>
      <c r="I286" s="22"/>
      <c r="J286" s="22"/>
    </row>
    <row r="287" spans="2:10" x14ac:dyDescent="0.3">
      <c r="B287" s="25" t="str">
        <f>IF($J$13=1,"S7F223","S7F23")</f>
        <v>S7F223</v>
      </c>
      <c r="D287" s="26"/>
      <c r="F287" s="14" t="s">
        <v>1772</v>
      </c>
      <c r="G287" s="47"/>
      <c r="H287" s="22"/>
      <c r="I287" s="22"/>
      <c r="J287" s="22"/>
    </row>
    <row r="288" spans="2:10" x14ac:dyDescent="0.3">
      <c r="B288" s="25"/>
      <c r="D288" s="26"/>
      <c r="F288" s="14"/>
      <c r="G288" s="47"/>
      <c r="H288" s="22"/>
      <c r="I288" s="22"/>
      <c r="J288" s="22"/>
    </row>
    <row r="289" spans="2:10" x14ac:dyDescent="0.3">
      <c r="B289" s="25"/>
      <c r="D289" s="26" t="str">
        <f>IF($J$13=1,"S7F224","S7F24")</f>
        <v>S7F224</v>
      </c>
      <c r="F289" s="14" t="s">
        <v>1770</v>
      </c>
      <c r="G289" s="47"/>
      <c r="H289" s="22"/>
      <c r="I289" s="22"/>
      <c r="J289" s="22"/>
    </row>
    <row r="290" spans="2:10" x14ac:dyDescent="0.3">
      <c r="B290" s="25"/>
      <c r="D290" s="26"/>
      <c r="F290" s="14"/>
      <c r="G290" s="47"/>
      <c r="H290" s="22"/>
      <c r="I290" s="22"/>
      <c r="J290" s="22"/>
    </row>
    <row r="291" spans="2:10" x14ac:dyDescent="0.3">
      <c r="B291" s="25"/>
      <c r="D291" s="26"/>
      <c r="F291" s="14"/>
      <c r="G291" s="47"/>
      <c r="H291" s="22"/>
      <c r="I291" s="22"/>
      <c r="J291" s="22"/>
    </row>
    <row r="292" spans="2:10" x14ac:dyDescent="0.3">
      <c r="B292" s="25"/>
      <c r="D292" s="26" t="str">
        <f>IF($J$13=1,"S7F217","S7F107")</f>
        <v>S7F217</v>
      </c>
      <c r="F292" s="14" t="s">
        <v>1774</v>
      </c>
      <c r="G292" s="47"/>
      <c r="H292" s="22"/>
      <c r="I292" s="22"/>
      <c r="J292" s="22"/>
    </row>
    <row r="293" spans="2:10" x14ac:dyDescent="0.3">
      <c r="B293" s="25"/>
      <c r="D293" s="26"/>
      <c r="F293" s="14" t="s">
        <v>1260</v>
      </c>
      <c r="G293" s="47"/>
      <c r="H293" s="22"/>
      <c r="I293" s="22"/>
      <c r="J293" s="22"/>
    </row>
    <row r="294" spans="2:10" x14ac:dyDescent="0.3">
      <c r="B294" s="25"/>
      <c r="D294" s="26"/>
      <c r="F294" s="14"/>
      <c r="G294" s="47"/>
      <c r="H294" s="22"/>
      <c r="I294" s="22"/>
      <c r="J294" s="22"/>
    </row>
    <row r="295" spans="2:10" x14ac:dyDescent="0.3">
      <c r="B295" s="25" t="str">
        <f>IF($J$13=1,"S7F218","S7F108")</f>
        <v>S7F218</v>
      </c>
      <c r="D295" s="26"/>
      <c r="F295" s="14" t="s">
        <v>177</v>
      </c>
      <c r="G295" s="47"/>
      <c r="H295" s="22"/>
      <c r="I295" s="22"/>
      <c r="J295" s="22"/>
    </row>
    <row r="296" spans="2:10" x14ac:dyDescent="0.3">
      <c r="B296" s="25"/>
      <c r="D296" s="26"/>
      <c r="F296" s="14"/>
      <c r="G296" s="47"/>
      <c r="H296" s="22"/>
      <c r="I296" s="22"/>
      <c r="J296" s="22"/>
    </row>
    <row r="297" spans="2:10" x14ac:dyDescent="0.3">
      <c r="B297" s="25"/>
      <c r="D297" s="26"/>
      <c r="F297" s="14" t="s">
        <v>1261</v>
      </c>
      <c r="G297" s="47"/>
      <c r="H297" s="22"/>
      <c r="I297" s="22"/>
      <c r="J297" s="22"/>
    </row>
    <row r="298" spans="2:10" x14ac:dyDescent="0.3">
      <c r="B298" s="25"/>
      <c r="D298" s="26"/>
      <c r="F298" s="14"/>
      <c r="G298" s="47"/>
      <c r="H298" s="22"/>
      <c r="I298" s="22"/>
      <c r="J298" s="22"/>
    </row>
    <row r="299" spans="2:10" x14ac:dyDescent="0.3">
      <c r="B299" s="25" t="s">
        <v>166</v>
      </c>
      <c r="D299" s="26"/>
      <c r="F299" s="14" t="s">
        <v>1793</v>
      </c>
      <c r="G299" s="47"/>
      <c r="H299" s="28"/>
      <c r="I299" s="28"/>
      <c r="J299" s="22"/>
    </row>
    <row r="300" spans="2:10" x14ac:dyDescent="0.3">
      <c r="B300" s="25"/>
      <c r="D300" s="26"/>
      <c r="F300" s="14"/>
      <c r="G300" s="47"/>
      <c r="H300" s="28"/>
      <c r="I300" s="28"/>
      <c r="J300" s="22"/>
    </row>
    <row r="301" spans="2:10" x14ac:dyDescent="0.3">
      <c r="B301" s="25"/>
      <c r="D301" s="26" t="s">
        <v>167</v>
      </c>
      <c r="F301" s="14" t="s">
        <v>169</v>
      </c>
      <c r="G301" s="47"/>
      <c r="H301" s="28"/>
      <c r="I301" s="28"/>
      <c r="J301" s="22"/>
    </row>
    <row r="302" spans="2:10" x14ac:dyDescent="0.3">
      <c r="B302" s="25"/>
      <c r="D302" s="26"/>
      <c r="F302" s="14"/>
      <c r="G302" s="47"/>
      <c r="H302" s="28"/>
      <c r="I302" s="28"/>
      <c r="J302" s="22"/>
    </row>
    <row r="303" spans="2:10" x14ac:dyDescent="0.3">
      <c r="B303" s="25"/>
      <c r="D303" s="26"/>
      <c r="F303" s="14"/>
      <c r="G303" s="47"/>
      <c r="H303" s="22"/>
      <c r="I303" s="22"/>
      <c r="J303" s="40"/>
    </row>
    <row r="304" spans="2:10" x14ac:dyDescent="0.3">
      <c r="B304" s="391" t="s">
        <v>83</v>
      </c>
      <c r="C304" s="392"/>
      <c r="D304" s="393"/>
      <c r="F304" s="14" t="s">
        <v>2170</v>
      </c>
      <c r="G304" s="47"/>
      <c r="H304" s="53" t="s">
        <v>2375</v>
      </c>
      <c r="I304" s="53" t="s">
        <v>2972</v>
      </c>
      <c r="J304" s="53"/>
    </row>
    <row r="305" spans="2:10" x14ac:dyDescent="0.3">
      <c r="B305" s="25"/>
      <c r="D305" s="26"/>
      <c r="F305" s="14"/>
      <c r="G305" s="47"/>
      <c r="H305" s="22"/>
      <c r="I305" s="22"/>
      <c r="J305" s="22"/>
    </row>
    <row r="306" spans="2:10" x14ac:dyDescent="0.3">
      <c r="B306" s="25" t="str">
        <f>IF($J$13=1,"S7F223","S7F23")</f>
        <v>S7F223</v>
      </c>
      <c r="D306" s="26"/>
      <c r="F306" s="14" t="s">
        <v>2165</v>
      </c>
      <c r="G306" s="47"/>
      <c r="H306" s="22"/>
      <c r="I306" s="22"/>
      <c r="J306" s="22"/>
    </row>
    <row r="307" spans="2:10" x14ac:dyDescent="0.3">
      <c r="B307" s="25"/>
      <c r="D307" s="26"/>
      <c r="F307" s="14" t="s">
        <v>2169</v>
      </c>
      <c r="G307" s="47"/>
      <c r="H307" s="22"/>
      <c r="I307" s="22"/>
      <c r="J307" s="22"/>
    </row>
    <row r="308" spans="2:10" x14ac:dyDescent="0.3">
      <c r="B308" s="25"/>
      <c r="D308" s="26" t="str">
        <f>IF($J$13=1,"S7F224","S7F24")</f>
        <v>S7F224</v>
      </c>
      <c r="F308" s="14" t="s">
        <v>432</v>
      </c>
      <c r="G308" s="47"/>
      <c r="H308" s="22"/>
      <c r="I308" s="22"/>
      <c r="J308" s="22"/>
    </row>
    <row r="309" spans="2:10" x14ac:dyDescent="0.3">
      <c r="B309" s="25"/>
      <c r="D309" s="26"/>
      <c r="F309" s="14"/>
      <c r="G309" s="47"/>
      <c r="H309" s="22"/>
      <c r="I309" s="22"/>
      <c r="J309" s="22"/>
    </row>
    <row r="310" spans="2:10" x14ac:dyDescent="0.3">
      <c r="B310" s="25"/>
      <c r="D310" s="26"/>
      <c r="F310" s="14"/>
      <c r="G310" s="47"/>
      <c r="H310" s="22"/>
      <c r="I310" s="22"/>
      <c r="J310" s="22"/>
    </row>
    <row r="311" spans="2:10" x14ac:dyDescent="0.3">
      <c r="B311" s="25"/>
      <c r="D311" s="26"/>
      <c r="F311" s="14" t="s">
        <v>1263</v>
      </c>
      <c r="G311" s="47"/>
      <c r="H311" s="22"/>
      <c r="I311" s="22"/>
      <c r="J311" s="22"/>
    </row>
    <row r="312" spans="2:10" x14ac:dyDescent="0.3">
      <c r="B312" s="25" t="str">
        <f>IF($J$13=1,"S7F223","S7F23")</f>
        <v>S7F223</v>
      </c>
      <c r="D312" s="26"/>
      <c r="F312" s="14" t="s">
        <v>202</v>
      </c>
      <c r="G312" s="47"/>
      <c r="H312" s="22"/>
      <c r="I312" s="22"/>
      <c r="J312" s="22"/>
    </row>
    <row r="313" spans="2:10" x14ac:dyDescent="0.3">
      <c r="B313" s="25"/>
      <c r="D313" s="26"/>
      <c r="F313" s="14"/>
      <c r="G313" s="47"/>
      <c r="H313" s="22"/>
      <c r="I313" s="22"/>
      <c r="J313" s="22"/>
    </row>
    <row r="314" spans="2:10" x14ac:dyDescent="0.3">
      <c r="B314" s="25"/>
      <c r="D314" s="26" t="str">
        <f>IF($J$13=1,"S7F224","S7F24")</f>
        <v>S7F224</v>
      </c>
      <c r="F314" s="273" t="s">
        <v>2109</v>
      </c>
      <c r="G314" s="47"/>
      <c r="H314" s="22"/>
      <c r="I314" s="22"/>
      <c r="J314" s="22"/>
    </row>
    <row r="315" spans="2:10" x14ac:dyDescent="0.3">
      <c r="B315" s="25"/>
      <c r="D315" s="26"/>
      <c r="F315" s="14"/>
      <c r="G315" s="47"/>
      <c r="H315" s="22"/>
      <c r="I315" s="22"/>
      <c r="J315" s="22"/>
    </row>
    <row r="316" spans="2:10" x14ac:dyDescent="0.3">
      <c r="B316" s="25"/>
      <c r="D316" s="26"/>
      <c r="F316" s="14"/>
      <c r="G316" s="47"/>
      <c r="H316" s="22"/>
      <c r="I316" s="22"/>
      <c r="J316" s="22"/>
    </row>
    <row r="317" spans="2:10" x14ac:dyDescent="0.3">
      <c r="B317" s="25"/>
      <c r="D317" s="26"/>
      <c r="F317" s="14" t="s">
        <v>2179</v>
      </c>
      <c r="G317" s="47"/>
      <c r="H317" s="22"/>
      <c r="I317" s="22"/>
      <c r="J317" s="22"/>
    </row>
    <row r="318" spans="2:10" x14ac:dyDescent="0.3">
      <c r="B318" s="25" t="str">
        <f>IF($J$13=1,"S7F223","S7F23")</f>
        <v>S7F223</v>
      </c>
      <c r="D318" s="26"/>
      <c r="F318" s="14" t="s">
        <v>2166</v>
      </c>
      <c r="G318" s="47"/>
      <c r="H318" s="22"/>
      <c r="I318" s="22"/>
      <c r="J318" s="22"/>
    </row>
    <row r="319" spans="2:10" x14ac:dyDescent="0.3">
      <c r="B319" s="25"/>
      <c r="D319" s="26"/>
      <c r="F319" s="14"/>
      <c r="G319" s="47"/>
      <c r="H319" s="22"/>
      <c r="I319" s="22"/>
      <c r="J319" s="22"/>
    </row>
    <row r="320" spans="2:10" x14ac:dyDescent="0.3">
      <c r="B320" s="25"/>
      <c r="D320" s="26" t="str">
        <f>IF($J$13=1,"S7F224","S7F24")</f>
        <v>S7F224</v>
      </c>
      <c r="F320" s="14" t="s">
        <v>2055</v>
      </c>
      <c r="G320" s="47"/>
      <c r="H320" s="22"/>
      <c r="I320" s="22"/>
      <c r="J320" s="22"/>
    </row>
    <row r="321" spans="2:10" x14ac:dyDescent="0.3">
      <c r="B321" s="25"/>
      <c r="D321" s="26"/>
      <c r="F321" s="14"/>
      <c r="G321" s="47"/>
      <c r="H321" s="22"/>
      <c r="I321" s="22"/>
      <c r="J321" s="22"/>
    </row>
    <row r="322" spans="2:10" x14ac:dyDescent="0.3">
      <c r="B322" s="25"/>
      <c r="D322" s="26"/>
      <c r="F322" s="14"/>
      <c r="G322" s="47"/>
      <c r="H322" s="22"/>
      <c r="I322" s="22"/>
      <c r="J322" s="22"/>
    </row>
    <row r="323" spans="2:10" x14ac:dyDescent="0.3">
      <c r="B323" s="25"/>
      <c r="D323" s="26"/>
      <c r="F323" s="14" t="s">
        <v>2176</v>
      </c>
      <c r="G323" s="47"/>
      <c r="H323" s="22"/>
      <c r="I323" s="22"/>
      <c r="J323" s="22"/>
    </row>
    <row r="324" spans="2:10" x14ac:dyDescent="0.3">
      <c r="B324" s="25" t="str">
        <f>IF($J$13=1,"S7F223","S7F23")</f>
        <v>S7F223</v>
      </c>
      <c r="D324" s="26"/>
      <c r="F324" s="14" t="s">
        <v>2177</v>
      </c>
      <c r="G324" s="47"/>
      <c r="H324" s="22"/>
      <c r="I324" s="22"/>
      <c r="J324" s="22"/>
    </row>
    <row r="325" spans="2:10" x14ac:dyDescent="0.3">
      <c r="B325" s="25"/>
      <c r="D325" s="26"/>
      <c r="F325" s="14"/>
      <c r="G325" s="47"/>
      <c r="H325" s="22"/>
      <c r="I325" s="22"/>
      <c r="J325" s="22"/>
    </row>
    <row r="326" spans="2:10" x14ac:dyDescent="0.3">
      <c r="B326" s="25"/>
      <c r="D326" s="26" t="str">
        <f>IF($J$13=1,"S7F224","S7F24")</f>
        <v>S7F224</v>
      </c>
      <c r="F326" s="14" t="s">
        <v>2053</v>
      </c>
      <c r="G326" s="47"/>
      <c r="H326" s="22"/>
      <c r="I326" s="22"/>
      <c r="J326" s="22"/>
    </row>
    <row r="327" spans="2:10" x14ac:dyDescent="0.3">
      <c r="B327" s="25"/>
      <c r="D327" s="26"/>
      <c r="F327" s="14"/>
      <c r="G327" s="47"/>
      <c r="H327" s="22"/>
      <c r="I327" s="22"/>
      <c r="J327" s="22"/>
    </row>
    <row r="328" spans="2:10" x14ac:dyDescent="0.3">
      <c r="B328" s="25"/>
      <c r="D328" s="26"/>
      <c r="F328" s="14"/>
      <c r="G328" s="47"/>
      <c r="H328" s="22"/>
      <c r="I328" s="22"/>
      <c r="J328" s="22"/>
    </row>
    <row r="329" spans="2:10" x14ac:dyDescent="0.3">
      <c r="B329" s="25"/>
      <c r="D329" s="26"/>
      <c r="F329" s="14" t="s">
        <v>2171</v>
      </c>
      <c r="G329" s="47"/>
      <c r="H329" s="22"/>
      <c r="I329" s="22"/>
      <c r="J329" s="22"/>
    </row>
    <row r="330" spans="2:10" x14ac:dyDescent="0.3">
      <c r="B330" s="25" t="s">
        <v>166</v>
      </c>
      <c r="D330" s="26"/>
      <c r="F330" s="14" t="s">
        <v>200</v>
      </c>
      <c r="G330" s="47"/>
      <c r="H330" s="22"/>
      <c r="I330" s="22"/>
      <c r="J330" s="22"/>
    </row>
    <row r="331" spans="2:10" x14ac:dyDescent="0.3">
      <c r="B331" s="25"/>
      <c r="D331" s="26"/>
      <c r="F331" s="14"/>
      <c r="G331" s="47"/>
      <c r="H331" s="22"/>
      <c r="I331" s="22"/>
      <c r="J331" s="22"/>
    </row>
    <row r="332" spans="2:10" x14ac:dyDescent="0.3">
      <c r="B332" s="25"/>
      <c r="D332" s="26" t="s">
        <v>167</v>
      </c>
      <c r="F332" s="14" t="s">
        <v>1769</v>
      </c>
      <c r="G332" s="47"/>
      <c r="H332" s="22"/>
      <c r="I332" s="22"/>
      <c r="J332" s="22"/>
    </row>
    <row r="333" spans="2:10" x14ac:dyDescent="0.3">
      <c r="B333" s="25"/>
      <c r="D333" s="26"/>
      <c r="F333" s="14"/>
      <c r="G333" s="47"/>
      <c r="H333" s="22"/>
      <c r="I333" s="22"/>
      <c r="J333" s="22"/>
    </row>
    <row r="334" spans="2:10" x14ac:dyDescent="0.3">
      <c r="B334" s="25"/>
      <c r="D334" s="26"/>
      <c r="F334" s="14"/>
      <c r="G334" s="47"/>
      <c r="H334" s="22"/>
      <c r="I334" s="22"/>
      <c r="J334" s="22"/>
    </row>
    <row r="335" spans="2:10" x14ac:dyDescent="0.3">
      <c r="B335" s="25"/>
      <c r="D335" s="26"/>
      <c r="F335" s="14" t="s">
        <v>2172</v>
      </c>
      <c r="G335" s="47"/>
      <c r="H335" s="22"/>
      <c r="I335" s="22"/>
      <c r="J335" s="22"/>
    </row>
    <row r="336" spans="2:10" x14ac:dyDescent="0.3">
      <c r="B336" s="25" t="str">
        <f>IF($J$13=1,"S7F223","S7F23")</f>
        <v>S7F223</v>
      </c>
      <c r="D336" s="26"/>
      <c r="F336" s="14" t="s">
        <v>203</v>
      </c>
      <c r="G336" s="47"/>
      <c r="H336" s="22"/>
      <c r="I336" s="22"/>
      <c r="J336" s="22"/>
    </row>
    <row r="337" spans="2:10" x14ac:dyDescent="0.3">
      <c r="B337" s="25"/>
      <c r="D337" s="26"/>
      <c r="F337" s="14"/>
      <c r="G337" s="47"/>
      <c r="H337" s="22"/>
      <c r="I337" s="22"/>
      <c r="J337" s="22"/>
    </row>
    <row r="338" spans="2:10" x14ac:dyDescent="0.3">
      <c r="B338" s="25"/>
      <c r="D338" s="26" t="str">
        <f>IF($J$13=1,"S7F224","S7F24")</f>
        <v>S7F224</v>
      </c>
      <c r="F338" s="14" t="s">
        <v>201</v>
      </c>
      <c r="G338" s="47"/>
      <c r="H338" s="22"/>
      <c r="I338" s="22"/>
      <c r="J338" s="22"/>
    </row>
    <row r="339" spans="2:10" x14ac:dyDescent="0.3">
      <c r="B339" s="25"/>
      <c r="D339" s="26"/>
      <c r="F339" s="14"/>
      <c r="G339" s="47"/>
      <c r="H339" s="22"/>
      <c r="I339" s="22"/>
      <c r="J339" s="22"/>
    </row>
    <row r="340" spans="2:10" x14ac:dyDescent="0.3">
      <c r="B340" s="25"/>
      <c r="D340" s="26"/>
      <c r="F340" s="14"/>
      <c r="G340" s="47"/>
      <c r="H340" s="22"/>
      <c r="I340" s="22"/>
      <c r="J340" s="22"/>
    </row>
    <row r="341" spans="2:10" x14ac:dyDescent="0.3">
      <c r="B341" s="25"/>
      <c r="D341" s="26"/>
      <c r="F341" s="14" t="s">
        <v>2173</v>
      </c>
      <c r="G341" s="47"/>
      <c r="H341" s="22"/>
      <c r="I341" s="22"/>
      <c r="J341" s="22"/>
    </row>
    <row r="342" spans="2:10" x14ac:dyDescent="0.3">
      <c r="B342" s="25" t="str">
        <f>IF($J$13=1,"S7F223","S7F23")</f>
        <v>S7F223</v>
      </c>
      <c r="D342" s="26"/>
      <c r="F342" s="14" t="s">
        <v>2060</v>
      </c>
      <c r="G342" s="47"/>
      <c r="H342" s="22"/>
      <c r="I342" s="22"/>
      <c r="J342" s="22"/>
    </row>
    <row r="343" spans="2:10" x14ac:dyDescent="0.3">
      <c r="B343" s="25"/>
      <c r="D343" s="26"/>
      <c r="F343" s="14"/>
      <c r="G343" s="47"/>
      <c r="H343" s="22"/>
      <c r="I343" s="22"/>
      <c r="J343" s="22"/>
    </row>
    <row r="344" spans="2:10" x14ac:dyDescent="0.3">
      <c r="B344" s="25"/>
      <c r="D344" s="26" t="str">
        <f>IF($J$13=1,"S7F224","S7F24")</f>
        <v>S7F224</v>
      </c>
      <c r="F344" s="14" t="s">
        <v>2052</v>
      </c>
      <c r="G344" s="47"/>
      <c r="H344" s="22"/>
      <c r="I344" s="22"/>
      <c r="J344" s="22"/>
    </row>
    <row r="345" spans="2:10" x14ac:dyDescent="0.3">
      <c r="B345" s="25"/>
      <c r="D345" s="26"/>
      <c r="F345" s="14"/>
      <c r="G345" s="47"/>
      <c r="H345" s="22"/>
      <c r="I345" s="22"/>
      <c r="J345" s="22"/>
    </row>
    <row r="346" spans="2:10" x14ac:dyDescent="0.3">
      <c r="B346" s="233"/>
      <c r="C346" s="234"/>
      <c r="D346" s="235"/>
      <c r="E346" s="236"/>
      <c r="F346" s="236" t="s">
        <v>2324</v>
      </c>
      <c r="G346" s="237"/>
      <c r="H346" s="22"/>
      <c r="I346" s="22"/>
      <c r="J346" s="22"/>
    </row>
    <row r="347" spans="2:10" x14ac:dyDescent="0.3">
      <c r="B347" s="233" t="s">
        <v>2328</v>
      </c>
      <c r="C347" s="234"/>
      <c r="D347" s="235"/>
      <c r="E347" s="236"/>
      <c r="F347" s="236" t="s">
        <v>2329</v>
      </c>
      <c r="G347" s="237"/>
      <c r="H347" s="22"/>
      <c r="I347" s="22"/>
      <c r="J347" s="22"/>
    </row>
    <row r="348" spans="2:10" x14ac:dyDescent="0.3">
      <c r="B348" s="233"/>
      <c r="C348" s="234"/>
      <c r="D348" s="235"/>
      <c r="E348" s="236"/>
      <c r="F348" s="236"/>
      <c r="G348" s="237"/>
      <c r="H348" s="22"/>
      <c r="I348" s="22"/>
      <c r="J348" s="22"/>
    </row>
    <row r="349" spans="2:10" x14ac:dyDescent="0.3">
      <c r="B349" s="233"/>
      <c r="C349" s="234"/>
      <c r="D349" s="235" t="s">
        <v>2313</v>
      </c>
      <c r="E349" s="236"/>
      <c r="F349" s="236" t="s">
        <v>2330</v>
      </c>
      <c r="G349" s="237"/>
      <c r="H349" s="22"/>
      <c r="I349" s="22"/>
      <c r="J349" s="22"/>
    </row>
    <row r="350" spans="2:10" x14ac:dyDescent="0.3">
      <c r="B350" s="233"/>
      <c r="C350" s="234"/>
      <c r="D350" s="235"/>
      <c r="E350" s="236"/>
      <c r="F350" s="236"/>
      <c r="G350" s="237"/>
      <c r="H350" s="22"/>
      <c r="I350" s="22"/>
      <c r="J350" s="22"/>
    </row>
    <row r="351" spans="2:10" x14ac:dyDescent="0.3">
      <c r="B351" s="233"/>
      <c r="C351" s="234"/>
      <c r="D351" s="235"/>
      <c r="E351" s="236"/>
      <c r="F351" s="236"/>
      <c r="G351" s="237"/>
      <c r="H351" s="22"/>
      <c r="I351" s="22"/>
      <c r="J351" s="22"/>
    </row>
    <row r="352" spans="2:10" x14ac:dyDescent="0.3">
      <c r="B352" s="233"/>
      <c r="C352" s="234"/>
      <c r="D352" s="235"/>
      <c r="E352" s="236"/>
      <c r="F352" s="236" t="s">
        <v>2624</v>
      </c>
      <c r="G352" s="237"/>
      <c r="H352" s="22"/>
      <c r="I352" s="22"/>
      <c r="J352" s="22"/>
    </row>
    <row r="353" spans="2:10" x14ac:dyDescent="0.3">
      <c r="B353" s="233" t="s">
        <v>2623</v>
      </c>
      <c r="C353" s="234"/>
      <c r="D353" s="235"/>
      <c r="E353" s="236"/>
      <c r="F353" s="236" t="s">
        <v>2625</v>
      </c>
      <c r="G353" s="237"/>
      <c r="H353" s="22"/>
      <c r="I353" s="22"/>
      <c r="J353" s="22"/>
    </row>
    <row r="354" spans="2:10" x14ac:dyDescent="0.3">
      <c r="B354" s="233"/>
      <c r="C354" s="234"/>
      <c r="D354" s="235"/>
      <c r="E354" s="236"/>
      <c r="F354" s="236" t="s">
        <v>2630</v>
      </c>
      <c r="G354" s="237"/>
      <c r="H354" s="22"/>
      <c r="I354" s="22"/>
      <c r="J354" s="22"/>
    </row>
    <row r="355" spans="2:10" x14ac:dyDescent="0.3">
      <c r="B355" s="233"/>
      <c r="C355" s="234"/>
      <c r="D355" s="235"/>
      <c r="E355" s="236"/>
      <c r="F355" s="236"/>
      <c r="G355" s="237"/>
      <c r="H355" s="22"/>
      <c r="I355" s="22"/>
      <c r="J355" s="22"/>
    </row>
    <row r="356" spans="2:10" x14ac:dyDescent="0.3">
      <c r="B356" s="233"/>
      <c r="C356" s="234"/>
      <c r="D356" s="235" t="s">
        <v>2313</v>
      </c>
      <c r="E356" s="236"/>
      <c r="F356" s="273" t="s">
        <v>2619</v>
      </c>
      <c r="G356" s="237"/>
      <c r="H356" s="22"/>
      <c r="I356" s="22"/>
      <c r="J356" s="22"/>
    </row>
    <row r="357" spans="2:10" x14ac:dyDescent="0.3">
      <c r="B357" s="233"/>
      <c r="C357" s="234"/>
      <c r="D357" s="235"/>
      <c r="E357" s="236"/>
      <c r="F357" s="236"/>
      <c r="G357" s="237"/>
      <c r="H357" s="22"/>
      <c r="I357" s="22"/>
      <c r="J357" s="22"/>
    </row>
    <row r="358" spans="2:10" x14ac:dyDescent="0.3">
      <c r="B358" s="233"/>
      <c r="C358" s="234"/>
      <c r="D358" s="235"/>
      <c r="E358" s="236"/>
      <c r="F358" s="236"/>
      <c r="G358" s="237"/>
      <c r="H358" s="22"/>
      <c r="I358" s="22"/>
      <c r="J358" s="22"/>
    </row>
    <row r="359" spans="2:10" x14ac:dyDescent="0.3">
      <c r="B359" s="233"/>
      <c r="C359" s="234"/>
      <c r="D359" s="235"/>
      <c r="E359" s="236"/>
      <c r="F359" s="236" t="s">
        <v>2627</v>
      </c>
      <c r="G359" s="237"/>
      <c r="H359" s="22"/>
      <c r="I359" s="22"/>
      <c r="J359" s="22"/>
    </row>
    <row r="360" spans="2:10" x14ac:dyDescent="0.3">
      <c r="B360" s="233" t="s">
        <v>2312</v>
      </c>
      <c r="C360" s="234"/>
      <c r="D360" s="235"/>
      <c r="E360" s="236"/>
      <c r="F360" s="236" t="s">
        <v>2628</v>
      </c>
      <c r="G360" s="237"/>
      <c r="H360" s="22"/>
      <c r="I360" s="22"/>
      <c r="J360" s="22"/>
    </row>
    <row r="361" spans="2:10" x14ac:dyDescent="0.3">
      <c r="B361" s="233"/>
      <c r="C361" s="234"/>
      <c r="D361" s="235"/>
      <c r="E361" s="236"/>
      <c r="F361" s="236" t="s">
        <v>2629</v>
      </c>
      <c r="G361" s="237"/>
      <c r="H361" s="22"/>
      <c r="I361" s="22"/>
      <c r="J361" s="22"/>
    </row>
    <row r="362" spans="2:10" x14ac:dyDescent="0.3">
      <c r="B362" s="233"/>
      <c r="C362" s="234"/>
      <c r="D362" s="235"/>
      <c r="E362" s="236"/>
      <c r="F362" s="236"/>
      <c r="G362" s="237"/>
      <c r="H362" s="22"/>
      <c r="I362" s="22"/>
      <c r="J362" s="22"/>
    </row>
    <row r="363" spans="2:10" x14ac:dyDescent="0.3">
      <c r="B363" s="233"/>
      <c r="C363" s="234"/>
      <c r="D363" s="235" t="s">
        <v>2626</v>
      </c>
      <c r="E363" s="236"/>
      <c r="F363" s="236" t="s">
        <v>2619</v>
      </c>
      <c r="G363" s="237"/>
      <c r="H363" s="22"/>
      <c r="I363" s="22"/>
      <c r="J363" s="22"/>
    </row>
    <row r="364" spans="2:10" x14ac:dyDescent="0.3">
      <c r="B364" s="233"/>
      <c r="C364" s="234"/>
      <c r="D364" s="235"/>
      <c r="E364" s="236"/>
      <c r="F364" s="236"/>
      <c r="G364" s="237"/>
      <c r="H364" s="22"/>
      <c r="I364" s="22"/>
      <c r="J364" s="22"/>
    </row>
    <row r="365" spans="2:10" x14ac:dyDescent="0.3">
      <c r="B365" s="25"/>
      <c r="D365" s="26"/>
      <c r="F365" s="14"/>
      <c r="G365" s="47"/>
      <c r="H365" s="22"/>
      <c r="I365" s="22"/>
      <c r="J365" s="22"/>
    </row>
    <row r="366" spans="2:10" x14ac:dyDescent="0.3">
      <c r="B366" s="404" t="s">
        <v>194</v>
      </c>
      <c r="C366" s="405"/>
      <c r="D366" s="406"/>
      <c r="F366" s="14" t="s">
        <v>2174</v>
      </c>
      <c r="G366" s="47"/>
      <c r="H366" s="53" t="s">
        <v>2375</v>
      </c>
      <c r="I366" s="53" t="s">
        <v>2972</v>
      </c>
      <c r="J366" s="53"/>
    </row>
    <row r="367" spans="2:10" x14ac:dyDescent="0.3">
      <c r="B367" s="25"/>
      <c r="D367" s="26"/>
      <c r="F367" s="14"/>
      <c r="G367" s="47"/>
      <c r="H367" s="22"/>
      <c r="I367" s="22"/>
      <c r="J367" s="22"/>
    </row>
    <row r="368" spans="2:10" x14ac:dyDescent="0.3">
      <c r="B368" s="391" t="s">
        <v>195</v>
      </c>
      <c r="C368" s="392"/>
      <c r="D368" s="393"/>
      <c r="F368" s="14" t="s">
        <v>1765</v>
      </c>
      <c r="G368" s="47"/>
      <c r="H368" s="22"/>
      <c r="I368" s="22"/>
      <c r="J368" s="22"/>
    </row>
    <row r="369" spans="2:10" x14ac:dyDescent="0.3">
      <c r="B369" s="25"/>
      <c r="D369" s="26"/>
      <c r="F369" s="14"/>
      <c r="G369" s="47"/>
      <c r="H369" s="22"/>
      <c r="I369" s="22"/>
      <c r="J369" s="22"/>
    </row>
    <row r="370" spans="2:10" x14ac:dyDescent="0.3">
      <c r="B370" s="25" t="str">
        <f>IF($J$13=1,"S7F223","S7F23")</f>
        <v>S7F223</v>
      </c>
      <c r="D370" s="26"/>
      <c r="F370" s="14" t="s">
        <v>1777</v>
      </c>
      <c r="G370" s="47"/>
      <c r="H370" s="22"/>
      <c r="I370" s="22"/>
      <c r="J370" s="22"/>
    </row>
    <row r="371" spans="2:10" x14ac:dyDescent="0.3">
      <c r="B371" s="25"/>
      <c r="D371" s="26"/>
      <c r="F371" s="14"/>
      <c r="G371" s="47"/>
      <c r="H371" s="22"/>
      <c r="I371" s="22"/>
      <c r="J371" s="22"/>
    </row>
    <row r="372" spans="2:10" x14ac:dyDescent="0.3">
      <c r="B372" s="25"/>
      <c r="D372" s="26" t="str">
        <f>IF($J$13=1,"S7F224","S7F24")</f>
        <v>S7F224</v>
      </c>
      <c r="F372" s="14" t="s">
        <v>2054</v>
      </c>
      <c r="G372" s="47"/>
      <c r="H372" s="22"/>
      <c r="I372" s="22"/>
      <c r="J372" s="22"/>
    </row>
    <row r="373" spans="2:10" x14ac:dyDescent="0.3">
      <c r="B373" s="25"/>
      <c r="D373" s="26"/>
      <c r="F373" s="14"/>
      <c r="G373" s="47"/>
      <c r="H373" s="22"/>
      <c r="I373" s="22"/>
      <c r="J373" s="22"/>
    </row>
    <row r="374" spans="2:10" x14ac:dyDescent="0.3">
      <c r="B374" s="25"/>
      <c r="D374" s="26"/>
      <c r="F374" s="14" t="s">
        <v>2175</v>
      </c>
      <c r="G374" s="47"/>
      <c r="H374" s="28"/>
      <c r="I374" s="28"/>
      <c r="J374" s="22"/>
    </row>
    <row r="375" spans="2:10" x14ac:dyDescent="0.3">
      <c r="B375" s="25" t="s">
        <v>1617</v>
      </c>
      <c r="D375" s="26"/>
      <c r="F375" s="14" t="s">
        <v>1778</v>
      </c>
      <c r="G375" s="47"/>
      <c r="H375" s="28"/>
      <c r="I375" s="28"/>
      <c r="J375" s="22"/>
    </row>
    <row r="376" spans="2:10" x14ac:dyDescent="0.3">
      <c r="B376" s="25"/>
      <c r="D376" s="26"/>
      <c r="F376" s="14" t="s">
        <v>1779</v>
      </c>
      <c r="G376" s="47"/>
      <c r="H376" s="28"/>
      <c r="I376" s="28"/>
      <c r="J376" s="22"/>
    </row>
    <row r="377" spans="2:10" x14ac:dyDescent="0.3">
      <c r="B377" s="25"/>
      <c r="D377" s="26" t="s">
        <v>1616</v>
      </c>
      <c r="F377" s="14"/>
      <c r="G377" s="47"/>
      <c r="H377" s="28"/>
      <c r="I377" s="28"/>
      <c r="J377" s="22"/>
    </row>
    <row r="378" spans="2:10" x14ac:dyDescent="0.3">
      <c r="B378" s="25"/>
      <c r="D378" s="26"/>
      <c r="F378" s="14"/>
      <c r="G378" s="47"/>
      <c r="H378" s="28"/>
      <c r="I378" s="28"/>
      <c r="J378" s="22"/>
    </row>
    <row r="379" spans="2:10" x14ac:dyDescent="0.3">
      <c r="B379" s="25"/>
      <c r="D379" s="26"/>
      <c r="F379" s="14"/>
      <c r="G379" s="47"/>
      <c r="H379" s="28"/>
      <c r="I379" s="28"/>
      <c r="J379" s="22"/>
    </row>
    <row r="380" spans="2:10" x14ac:dyDescent="0.3">
      <c r="B380" s="233" t="s">
        <v>2331</v>
      </c>
      <c r="C380" s="234"/>
      <c r="D380" s="235"/>
      <c r="E380" s="236"/>
      <c r="F380" s="236" t="s">
        <v>2332</v>
      </c>
      <c r="G380" s="237"/>
      <c r="H380" s="22"/>
      <c r="I380" s="22"/>
      <c r="J380" s="22"/>
    </row>
    <row r="381" spans="2:10" x14ac:dyDescent="0.3">
      <c r="B381" s="233"/>
      <c r="C381" s="234"/>
      <c r="D381" s="235"/>
      <c r="E381" s="236"/>
      <c r="F381" s="236" t="s">
        <v>2333</v>
      </c>
      <c r="G381" s="237"/>
      <c r="H381" s="22"/>
      <c r="I381" s="22"/>
      <c r="J381" s="22"/>
    </row>
    <row r="382" spans="2:10" x14ac:dyDescent="0.3">
      <c r="B382" s="233"/>
      <c r="C382" s="234"/>
      <c r="D382" s="235" t="s">
        <v>2334</v>
      </c>
      <c r="E382" s="236"/>
      <c r="F382" s="236" t="s">
        <v>2335</v>
      </c>
      <c r="G382" s="237"/>
      <c r="H382" s="22"/>
      <c r="I382" s="22"/>
      <c r="J382" s="22"/>
    </row>
    <row r="383" spans="2:10" x14ac:dyDescent="0.3">
      <c r="B383" s="233"/>
      <c r="C383" s="234"/>
      <c r="D383" s="235"/>
      <c r="E383" s="236"/>
      <c r="F383" s="236"/>
      <c r="G383" s="237"/>
      <c r="H383" s="22"/>
      <c r="I383" s="22"/>
      <c r="J383" s="22"/>
    </row>
    <row r="384" spans="2:10" x14ac:dyDescent="0.3">
      <c r="B384" s="233"/>
      <c r="C384" s="234"/>
      <c r="D384" s="235"/>
      <c r="E384" s="236"/>
      <c r="F384" s="236" t="s">
        <v>2336</v>
      </c>
      <c r="G384" s="237"/>
      <c r="H384" s="28"/>
      <c r="I384" s="28"/>
      <c r="J384" s="22"/>
    </row>
    <row r="385" spans="2:10" x14ac:dyDescent="0.3">
      <c r="B385" s="233" t="s">
        <v>2337</v>
      </c>
      <c r="C385" s="234"/>
      <c r="D385" s="235"/>
      <c r="E385" s="236"/>
      <c r="F385" s="236" t="s">
        <v>2338</v>
      </c>
      <c r="G385" s="237"/>
      <c r="H385" s="28"/>
      <c r="I385" s="28"/>
      <c r="J385" s="22"/>
    </row>
    <row r="386" spans="2:10" x14ac:dyDescent="0.3">
      <c r="B386" s="233"/>
      <c r="C386" s="234"/>
      <c r="D386" s="235"/>
      <c r="E386" s="236"/>
      <c r="F386" s="236" t="s">
        <v>2339</v>
      </c>
      <c r="G386" s="237"/>
      <c r="H386" s="28"/>
      <c r="I386" s="28"/>
      <c r="J386" s="22"/>
    </row>
    <row r="387" spans="2:10" x14ac:dyDescent="0.3">
      <c r="B387" s="233"/>
      <c r="C387" s="234"/>
      <c r="D387" s="235" t="s">
        <v>2318</v>
      </c>
      <c r="E387" s="236"/>
      <c r="F387" s="236"/>
      <c r="G387" s="237"/>
      <c r="H387" s="28"/>
      <c r="I387" s="28"/>
      <c r="J387" s="22"/>
    </row>
    <row r="388" spans="2:10" x14ac:dyDescent="0.3">
      <c r="B388" s="25"/>
      <c r="D388" s="26"/>
      <c r="F388" s="14"/>
      <c r="G388" s="47"/>
      <c r="H388" s="28"/>
      <c r="I388" s="28"/>
      <c r="J388" s="22"/>
    </row>
    <row r="389" spans="2:10" x14ac:dyDescent="0.3">
      <c r="B389" s="25"/>
      <c r="D389" s="26"/>
      <c r="F389" s="14"/>
      <c r="G389" s="47"/>
      <c r="H389" s="22"/>
      <c r="I389" s="22"/>
      <c r="J389" s="22"/>
    </row>
    <row r="390" spans="2:10" x14ac:dyDescent="0.3">
      <c r="D390" s="26"/>
      <c r="F390" s="14" t="s">
        <v>1766</v>
      </c>
      <c r="G390" s="47"/>
      <c r="H390" s="22"/>
      <c r="I390" s="22"/>
      <c r="J390" s="22"/>
    </row>
    <row r="391" spans="2:10" x14ac:dyDescent="0.3">
      <c r="B391" s="394" t="s">
        <v>1610</v>
      </c>
      <c r="C391" s="395"/>
      <c r="D391" s="396"/>
      <c r="F391" s="14" t="s">
        <v>1611</v>
      </c>
      <c r="G391" s="47"/>
      <c r="H391" s="53" t="s">
        <v>2375</v>
      </c>
      <c r="I391" s="53" t="s">
        <v>2972</v>
      </c>
      <c r="J391" s="53"/>
    </row>
    <row r="392" spans="2:10" x14ac:dyDescent="0.3">
      <c r="B392" s="25"/>
      <c r="D392" s="26"/>
      <c r="F392" s="14" t="s">
        <v>1609</v>
      </c>
      <c r="G392" s="47"/>
      <c r="H392" s="22"/>
      <c r="I392" s="22"/>
      <c r="J392" s="22"/>
    </row>
    <row r="393" spans="2:10" x14ac:dyDescent="0.3">
      <c r="B393" s="25" t="str">
        <f>IF($J$13=1,"S7F223","S7F23")</f>
        <v>S7F223</v>
      </c>
      <c r="D393" s="26"/>
      <c r="F393" s="14" t="s">
        <v>1780</v>
      </c>
      <c r="G393" s="47"/>
      <c r="H393" s="22"/>
      <c r="I393" s="22"/>
      <c r="J393" s="22"/>
    </row>
    <row r="394" spans="2:10" x14ac:dyDescent="0.3">
      <c r="B394" s="25"/>
      <c r="D394" s="26"/>
      <c r="F394" s="14"/>
      <c r="G394" s="47"/>
      <c r="H394" s="22"/>
      <c r="I394" s="22"/>
      <c r="J394" s="22"/>
    </row>
    <row r="395" spans="2:10" x14ac:dyDescent="0.3">
      <c r="B395" s="25"/>
      <c r="D395" s="26" t="str">
        <f>IF($J$13=1,"S7F224","S7F24")</f>
        <v>S7F224</v>
      </c>
      <c r="F395" s="14" t="s">
        <v>1782</v>
      </c>
      <c r="G395" s="47"/>
      <c r="H395" s="22"/>
      <c r="I395" s="22"/>
      <c r="J395" s="22"/>
    </row>
    <row r="396" spans="2:10" x14ac:dyDescent="0.3">
      <c r="B396" s="25"/>
      <c r="D396" s="26"/>
      <c r="F396" s="14"/>
      <c r="G396" s="47"/>
      <c r="H396" s="22"/>
      <c r="I396" s="22"/>
      <c r="J396" s="22"/>
    </row>
    <row r="397" spans="2:10" x14ac:dyDescent="0.3">
      <c r="B397" s="25"/>
      <c r="D397" s="26"/>
      <c r="F397" s="14"/>
      <c r="G397" s="47"/>
      <c r="H397" s="22"/>
      <c r="I397" s="22"/>
      <c r="J397" s="22"/>
    </row>
    <row r="398" spans="2:10" x14ac:dyDescent="0.3">
      <c r="B398" s="25"/>
      <c r="D398" s="26" t="str">
        <f>IF($J$13=1,"S7F217","S7F107")</f>
        <v>S7F217</v>
      </c>
      <c r="F398" s="14" t="s">
        <v>1781</v>
      </c>
      <c r="G398" s="47"/>
      <c r="H398" s="22"/>
      <c r="I398" s="22"/>
      <c r="J398" s="22"/>
    </row>
    <row r="399" spans="2:10" x14ac:dyDescent="0.3">
      <c r="B399" s="25"/>
      <c r="D399" s="26"/>
      <c r="F399" s="14" t="s">
        <v>1260</v>
      </c>
      <c r="G399" s="47"/>
      <c r="H399" s="22"/>
      <c r="I399" s="22"/>
      <c r="J399" s="22"/>
    </row>
    <row r="400" spans="2:10" x14ac:dyDescent="0.3">
      <c r="B400" s="25"/>
      <c r="D400" s="26"/>
      <c r="F400" s="14"/>
      <c r="G400" s="47"/>
      <c r="H400" s="22"/>
      <c r="I400" s="22"/>
      <c r="J400" s="22"/>
    </row>
    <row r="401" spans="2:10" x14ac:dyDescent="0.3">
      <c r="B401" s="25" t="str">
        <f>IF($J$13=1,"S7F218","S7F108")</f>
        <v>S7F218</v>
      </c>
      <c r="D401" s="26"/>
      <c r="F401" s="14" t="s">
        <v>177</v>
      </c>
      <c r="G401" s="47"/>
      <c r="H401" s="22"/>
      <c r="I401" s="22"/>
      <c r="J401" s="22"/>
    </row>
    <row r="402" spans="2:10" x14ac:dyDescent="0.3">
      <c r="B402" s="25"/>
      <c r="D402" s="26"/>
      <c r="F402" s="14"/>
      <c r="G402" s="47"/>
      <c r="H402" s="22"/>
      <c r="I402" s="22"/>
      <c r="J402" s="22"/>
    </row>
    <row r="403" spans="2:10" x14ac:dyDescent="0.3">
      <c r="B403" s="25"/>
      <c r="D403" s="26"/>
      <c r="F403" s="14" t="s">
        <v>1261</v>
      </c>
      <c r="G403" s="47"/>
      <c r="H403" s="22"/>
      <c r="I403" s="22"/>
      <c r="J403" s="22"/>
    </row>
    <row r="404" spans="2:10" x14ac:dyDescent="0.3">
      <c r="B404" s="25"/>
      <c r="D404" s="26"/>
      <c r="F404" s="14"/>
      <c r="G404" s="47"/>
      <c r="H404" s="22"/>
      <c r="I404" s="22"/>
      <c r="J404" s="22"/>
    </row>
    <row r="405" spans="2:10" x14ac:dyDescent="0.3">
      <c r="B405" s="25" t="s">
        <v>166</v>
      </c>
      <c r="D405" s="26"/>
      <c r="F405" s="14" t="s">
        <v>1786</v>
      </c>
      <c r="G405" s="47"/>
      <c r="H405" s="28"/>
      <c r="I405" s="28"/>
      <c r="J405" s="22"/>
    </row>
    <row r="406" spans="2:10" x14ac:dyDescent="0.3">
      <c r="B406" s="25"/>
      <c r="D406" s="26"/>
      <c r="F406" s="14"/>
      <c r="G406" s="47"/>
      <c r="H406" s="28"/>
      <c r="I406" s="28"/>
      <c r="J406" s="22"/>
    </row>
    <row r="407" spans="2:10" x14ac:dyDescent="0.3">
      <c r="B407" s="25"/>
      <c r="D407" s="26" t="s">
        <v>167</v>
      </c>
      <c r="F407" s="14" t="s">
        <v>169</v>
      </c>
      <c r="G407" s="47"/>
      <c r="H407" s="28"/>
      <c r="I407" s="28"/>
      <c r="J407" s="22"/>
    </row>
    <row r="408" spans="2:10" x14ac:dyDescent="0.3">
      <c r="B408" s="25"/>
      <c r="D408" s="26"/>
      <c r="F408" s="14"/>
      <c r="G408" s="47"/>
      <c r="H408" s="28"/>
      <c r="I408" s="28"/>
      <c r="J408" s="22"/>
    </row>
    <row r="409" spans="2:10" x14ac:dyDescent="0.3">
      <c r="B409" s="25"/>
      <c r="D409" s="26"/>
      <c r="F409" s="14"/>
      <c r="G409" s="47"/>
      <c r="H409" s="22"/>
      <c r="I409" s="22"/>
      <c r="J409" s="40"/>
    </row>
    <row r="410" spans="2:10" x14ac:dyDescent="0.3">
      <c r="B410" s="391" t="s">
        <v>83</v>
      </c>
      <c r="C410" s="392"/>
      <c r="D410" s="393"/>
      <c r="F410" s="14" t="s">
        <v>2178</v>
      </c>
      <c r="G410" s="47"/>
      <c r="H410" s="53" t="s">
        <v>2375</v>
      </c>
      <c r="I410" s="53" t="s">
        <v>2972</v>
      </c>
      <c r="J410" s="53"/>
    </row>
    <row r="411" spans="2:10" x14ac:dyDescent="0.3">
      <c r="B411" s="25"/>
      <c r="D411" s="26"/>
      <c r="F411" s="14"/>
      <c r="G411" s="47"/>
      <c r="H411" s="22"/>
      <c r="I411" s="22"/>
      <c r="J411" s="22"/>
    </row>
    <row r="412" spans="2:10" x14ac:dyDescent="0.3">
      <c r="B412" s="25" t="str">
        <f>IF($J$13=1,"S7F223","S7F23")</f>
        <v>S7F223</v>
      </c>
      <c r="D412" s="26"/>
      <c r="F412" s="14" t="s">
        <v>2165</v>
      </c>
      <c r="G412" s="47"/>
      <c r="H412" s="22"/>
      <c r="I412" s="22"/>
      <c r="J412" s="22"/>
    </row>
    <row r="413" spans="2:10" x14ac:dyDescent="0.3">
      <c r="B413" s="25"/>
      <c r="D413" s="26"/>
      <c r="F413" s="14" t="s">
        <v>2169</v>
      </c>
      <c r="G413" s="47"/>
      <c r="H413" s="22"/>
      <c r="I413" s="22"/>
      <c r="J413" s="22"/>
    </row>
    <row r="414" spans="2:10" x14ac:dyDescent="0.3">
      <c r="B414" s="25"/>
      <c r="D414" s="26" t="str">
        <f>IF($J$13=1,"S7F224","S7F24")</f>
        <v>S7F224</v>
      </c>
      <c r="F414" s="14" t="s">
        <v>432</v>
      </c>
      <c r="G414" s="47"/>
      <c r="H414" s="22"/>
      <c r="I414" s="22"/>
      <c r="J414" s="22"/>
    </row>
    <row r="415" spans="2:10" x14ac:dyDescent="0.3">
      <c r="B415" s="25"/>
      <c r="D415" s="26"/>
      <c r="F415" s="14"/>
      <c r="G415" s="47"/>
      <c r="H415" s="22"/>
      <c r="I415" s="22"/>
      <c r="J415" s="22"/>
    </row>
    <row r="416" spans="2:10" x14ac:dyDescent="0.3">
      <c r="B416" s="25"/>
      <c r="D416" s="26"/>
      <c r="F416" s="14"/>
      <c r="G416" s="47"/>
      <c r="H416" s="22"/>
      <c r="I416" s="22"/>
      <c r="J416" s="22"/>
    </row>
    <row r="417" spans="2:10" x14ac:dyDescent="0.3">
      <c r="B417" s="25"/>
      <c r="D417" s="26"/>
      <c r="F417" s="14" t="s">
        <v>1612</v>
      </c>
      <c r="G417" s="47"/>
      <c r="H417" s="22"/>
      <c r="I417" s="22"/>
      <c r="J417" s="22"/>
    </row>
    <row r="418" spans="2:10" x14ac:dyDescent="0.3">
      <c r="B418" s="25" t="str">
        <f>IF($J$13=1,"S7F223","S7F23")</f>
        <v>S7F223</v>
      </c>
      <c r="D418" s="26"/>
      <c r="F418" s="14" t="s">
        <v>202</v>
      </c>
      <c r="G418" s="47"/>
      <c r="H418" s="22"/>
      <c r="I418" s="22"/>
      <c r="J418" s="22"/>
    </row>
    <row r="419" spans="2:10" x14ac:dyDescent="0.3">
      <c r="B419" s="25"/>
      <c r="D419" s="26"/>
      <c r="F419" s="14"/>
      <c r="G419" s="47"/>
      <c r="H419" s="22"/>
      <c r="I419" s="22"/>
      <c r="J419" s="22"/>
    </row>
    <row r="420" spans="2:10" x14ac:dyDescent="0.3">
      <c r="B420" s="25"/>
      <c r="D420" s="26" t="str">
        <f>IF($J$13=1,"S7F224","S7F24")</f>
        <v>S7F224</v>
      </c>
      <c r="F420" s="273" t="s">
        <v>1557</v>
      </c>
      <c r="G420" s="47"/>
      <c r="H420" s="22"/>
      <c r="I420" s="22"/>
      <c r="J420" s="22"/>
    </row>
    <row r="421" spans="2:10" x14ac:dyDescent="0.3">
      <c r="B421" s="25"/>
      <c r="D421" s="26"/>
      <c r="F421" s="14"/>
      <c r="G421" s="47"/>
      <c r="H421" s="22"/>
      <c r="I421" s="22"/>
      <c r="J421" s="22"/>
    </row>
    <row r="422" spans="2:10" x14ac:dyDescent="0.3">
      <c r="B422" s="25"/>
      <c r="D422" s="26"/>
      <c r="F422" s="14"/>
      <c r="G422" s="47"/>
      <c r="H422" s="22"/>
      <c r="I422" s="22"/>
      <c r="J422" s="22"/>
    </row>
    <row r="423" spans="2:10" x14ac:dyDescent="0.3">
      <c r="B423" s="25"/>
      <c r="D423" s="26"/>
      <c r="F423" s="14" t="s">
        <v>1613</v>
      </c>
      <c r="G423" s="47"/>
      <c r="H423" s="22"/>
      <c r="I423" s="22"/>
      <c r="J423" s="22"/>
    </row>
    <row r="424" spans="2:10" x14ac:dyDescent="0.3">
      <c r="B424" s="25" t="s">
        <v>166</v>
      </c>
      <c r="D424" s="26"/>
      <c r="F424" s="14" t="s">
        <v>1787</v>
      </c>
      <c r="G424" s="47"/>
      <c r="H424" s="22"/>
      <c r="I424" s="22"/>
      <c r="J424" s="22"/>
    </row>
    <row r="425" spans="2:10" x14ac:dyDescent="0.3">
      <c r="B425" s="25"/>
      <c r="D425" s="26"/>
      <c r="F425" s="14"/>
      <c r="G425" s="47"/>
      <c r="H425" s="22"/>
      <c r="I425" s="22"/>
      <c r="J425" s="22"/>
    </row>
    <row r="426" spans="2:10" x14ac:dyDescent="0.3">
      <c r="B426" s="25"/>
      <c r="D426" s="26" t="s">
        <v>167</v>
      </c>
      <c r="F426" s="14" t="s">
        <v>1769</v>
      </c>
      <c r="G426" s="47"/>
      <c r="H426" s="22"/>
      <c r="I426" s="22"/>
      <c r="J426" s="22"/>
    </row>
    <row r="427" spans="2:10" x14ac:dyDescent="0.3">
      <c r="B427" s="25"/>
      <c r="D427" s="26"/>
      <c r="F427" s="14"/>
      <c r="G427" s="47"/>
      <c r="H427" s="22"/>
      <c r="I427" s="22"/>
      <c r="J427" s="22"/>
    </row>
    <row r="428" spans="2:10" x14ac:dyDescent="0.3">
      <c r="B428" s="25"/>
      <c r="D428" s="26"/>
      <c r="F428" s="14"/>
      <c r="G428" s="47"/>
      <c r="H428" s="22"/>
      <c r="I428" s="22"/>
      <c r="J428" s="22"/>
    </row>
    <row r="429" spans="2:10" x14ac:dyDescent="0.3">
      <c r="B429" s="25"/>
      <c r="D429" s="26"/>
      <c r="F429" s="14" t="s">
        <v>1264</v>
      </c>
      <c r="G429" s="47"/>
      <c r="H429" s="22"/>
      <c r="I429" s="22"/>
      <c r="J429" s="22"/>
    </row>
    <row r="430" spans="2:10" x14ac:dyDescent="0.3">
      <c r="B430" s="25" t="str">
        <f>IF($J$13=1,"S7F223","S7F23")</f>
        <v>S7F223</v>
      </c>
      <c r="D430" s="26"/>
      <c r="F430" s="14" t="s">
        <v>203</v>
      </c>
      <c r="G430" s="47"/>
      <c r="H430" s="22"/>
      <c r="I430" s="22"/>
      <c r="J430" s="22"/>
    </row>
    <row r="431" spans="2:10" x14ac:dyDescent="0.3">
      <c r="B431" s="25"/>
      <c r="D431" s="26"/>
      <c r="F431" s="14"/>
      <c r="G431" s="47"/>
      <c r="H431" s="22"/>
      <c r="I431" s="22"/>
      <c r="J431" s="22"/>
    </row>
    <row r="432" spans="2:10" x14ac:dyDescent="0.3">
      <c r="B432" s="25"/>
      <c r="D432" s="26" t="str">
        <f>IF($J$13=1,"S7F224","S7F24")</f>
        <v>S7F224</v>
      </c>
      <c r="F432" s="14" t="s">
        <v>201</v>
      </c>
      <c r="G432" s="47"/>
      <c r="H432" s="22"/>
      <c r="I432" s="22"/>
      <c r="J432" s="22"/>
    </row>
    <row r="433" spans="2:10" x14ac:dyDescent="0.3">
      <c r="B433" s="25"/>
      <c r="D433" s="26"/>
      <c r="F433" s="14"/>
      <c r="G433" s="47"/>
      <c r="H433" s="22"/>
      <c r="I433" s="22"/>
      <c r="J433" s="22"/>
    </row>
    <row r="434" spans="2:10" x14ac:dyDescent="0.3">
      <c r="B434" s="25"/>
      <c r="D434" s="26"/>
      <c r="F434" s="14"/>
      <c r="G434" s="47"/>
      <c r="H434" s="22"/>
      <c r="I434" s="22"/>
      <c r="J434" s="22"/>
    </row>
    <row r="435" spans="2:10" x14ac:dyDescent="0.3">
      <c r="B435" s="25"/>
      <c r="D435" s="26"/>
      <c r="F435" s="14" t="s">
        <v>2062</v>
      </c>
      <c r="G435" s="47"/>
      <c r="H435" s="22"/>
      <c r="I435" s="288"/>
      <c r="J435" s="22"/>
    </row>
    <row r="436" spans="2:10" x14ac:dyDescent="0.3">
      <c r="B436" s="25" t="str">
        <f>IF($J$13=1,"S7F223","S7F23")</f>
        <v>S7F223</v>
      </c>
      <c r="D436" s="26"/>
      <c r="F436" s="14" t="s">
        <v>2060</v>
      </c>
      <c r="G436" s="47"/>
      <c r="H436" s="22"/>
      <c r="I436" s="22"/>
      <c r="J436" s="22"/>
    </row>
    <row r="437" spans="2:10" x14ac:dyDescent="0.3">
      <c r="B437" s="25"/>
      <c r="D437" s="26"/>
      <c r="F437" s="14"/>
      <c r="G437" s="47"/>
      <c r="H437" s="22"/>
      <c r="I437" s="22"/>
      <c r="J437" s="22"/>
    </row>
    <row r="438" spans="2:10" x14ac:dyDescent="0.3">
      <c r="B438" s="25"/>
      <c r="D438" s="26" t="str">
        <f>IF($J$13=1,"S7F224","S7F24")</f>
        <v>S7F224</v>
      </c>
      <c r="F438" s="14" t="s">
        <v>2063</v>
      </c>
      <c r="G438" s="47"/>
      <c r="H438" s="22"/>
      <c r="I438" s="22"/>
      <c r="J438" s="22"/>
    </row>
    <row r="439" spans="2:10" x14ac:dyDescent="0.3">
      <c r="B439" s="25"/>
      <c r="D439" s="26"/>
      <c r="F439" s="14"/>
      <c r="G439" s="47"/>
      <c r="H439" s="22"/>
      <c r="I439" s="22"/>
      <c r="J439" s="22"/>
    </row>
    <row r="440" spans="2:10" x14ac:dyDescent="0.3">
      <c r="B440" s="25"/>
      <c r="D440" s="26"/>
      <c r="F440" s="14"/>
      <c r="G440" s="47"/>
      <c r="H440" s="28"/>
      <c r="I440" s="28"/>
      <c r="J440" s="22"/>
    </row>
    <row r="441" spans="2:10" x14ac:dyDescent="0.3">
      <c r="B441" s="25"/>
      <c r="D441" s="26"/>
      <c r="F441" s="14" t="s">
        <v>2182</v>
      </c>
      <c r="G441" s="47"/>
      <c r="H441" s="22"/>
      <c r="I441" s="22"/>
      <c r="J441" s="22"/>
    </row>
    <row r="442" spans="2:10" x14ac:dyDescent="0.3">
      <c r="B442" s="25" t="str">
        <f>IF($J$13=1,"S7F223","S7F23")</f>
        <v>S7F223</v>
      </c>
      <c r="D442" s="26"/>
      <c r="F442" s="181" t="s">
        <v>2183</v>
      </c>
      <c r="G442" s="47"/>
      <c r="H442" s="22"/>
      <c r="I442" s="288"/>
      <c r="J442" s="22"/>
    </row>
    <row r="443" spans="2:10" x14ac:dyDescent="0.3">
      <c r="B443" s="25"/>
      <c r="D443" s="26"/>
      <c r="F443" s="181"/>
      <c r="G443" s="47"/>
      <c r="H443" s="22"/>
      <c r="I443" s="22"/>
      <c r="J443" s="22"/>
    </row>
    <row r="444" spans="2:10" x14ac:dyDescent="0.3">
      <c r="B444" s="25"/>
      <c r="D444" s="26" t="str">
        <f>IF($J$13=1,"S7F224","S7F24")</f>
        <v>S7F224</v>
      </c>
      <c r="F444" s="181" t="s">
        <v>2053</v>
      </c>
      <c r="G444" s="47"/>
      <c r="H444" s="22"/>
      <c r="I444" s="22"/>
      <c r="J444" s="22"/>
    </row>
    <row r="445" spans="2:10" x14ac:dyDescent="0.3">
      <c r="B445" s="25"/>
      <c r="D445" s="26"/>
      <c r="F445" s="181"/>
      <c r="G445" s="47"/>
      <c r="H445" s="22"/>
      <c r="I445" s="22"/>
      <c r="J445" s="22"/>
    </row>
    <row r="446" spans="2:10" x14ac:dyDescent="0.3">
      <c r="B446" s="25"/>
      <c r="D446" s="26"/>
      <c r="F446" s="181"/>
      <c r="G446" s="47"/>
      <c r="H446" s="28"/>
      <c r="I446" s="28"/>
      <c r="J446" s="22"/>
    </row>
    <row r="447" spans="2:10" x14ac:dyDescent="0.3">
      <c r="B447" s="25"/>
      <c r="D447" s="26"/>
      <c r="F447" s="181" t="s">
        <v>2074</v>
      </c>
      <c r="G447" s="47"/>
      <c r="H447" s="22"/>
      <c r="I447" s="22"/>
      <c r="J447" s="22"/>
    </row>
    <row r="448" spans="2:10" x14ac:dyDescent="0.3">
      <c r="B448" s="25" t="str">
        <f>IF($J$13=1,"S7F223","S7F23")</f>
        <v>S7F223</v>
      </c>
      <c r="D448" s="26"/>
      <c r="F448" s="181" t="s">
        <v>2075</v>
      </c>
      <c r="G448" s="47"/>
      <c r="H448" s="22"/>
      <c r="I448" s="22"/>
      <c r="J448" s="22"/>
    </row>
    <row r="449" spans="2:10" x14ac:dyDescent="0.3">
      <c r="B449" s="25"/>
      <c r="D449" s="26"/>
      <c r="F449" s="181"/>
      <c r="G449" s="47"/>
      <c r="H449" s="22"/>
      <c r="I449" s="22"/>
      <c r="J449" s="22"/>
    </row>
    <row r="450" spans="2:10" x14ac:dyDescent="0.3">
      <c r="B450" s="25"/>
      <c r="D450" s="26" t="str">
        <f>IF($J$13=1,"S7F224","S7F24")</f>
        <v>S7F224</v>
      </c>
      <c r="F450" s="181" t="s">
        <v>2056</v>
      </c>
      <c r="G450" s="47"/>
      <c r="H450" s="22"/>
      <c r="I450" s="22"/>
      <c r="J450" s="22"/>
    </row>
    <row r="451" spans="2:10" x14ac:dyDescent="0.3">
      <c r="B451" s="25"/>
      <c r="D451" s="26"/>
      <c r="F451" s="14"/>
      <c r="G451" s="47"/>
      <c r="H451" s="22"/>
      <c r="I451" s="22"/>
      <c r="J451" s="22"/>
    </row>
    <row r="452" spans="2:10" x14ac:dyDescent="0.3">
      <c r="B452" s="25"/>
      <c r="D452" s="26"/>
      <c r="F452" s="14"/>
      <c r="G452" s="47"/>
      <c r="H452" s="28"/>
      <c r="I452" s="28"/>
      <c r="J452" s="22"/>
    </row>
    <row r="453" spans="2:10" x14ac:dyDescent="0.3">
      <c r="B453" s="25"/>
      <c r="D453" s="26"/>
      <c r="F453" s="14" t="s">
        <v>2180</v>
      </c>
      <c r="G453" s="47"/>
      <c r="H453" s="22"/>
      <c r="I453" s="22"/>
      <c r="J453" s="22"/>
    </row>
    <row r="454" spans="2:10" x14ac:dyDescent="0.3">
      <c r="B454" s="25" t="str">
        <f>IF($J$13=1,"S7F223","S7F23")</f>
        <v>S7F223</v>
      </c>
      <c r="D454" s="26"/>
      <c r="F454" s="14" t="s">
        <v>2181</v>
      </c>
      <c r="G454" s="47"/>
      <c r="H454" s="22"/>
      <c r="I454" s="22"/>
      <c r="J454" s="22"/>
    </row>
    <row r="455" spans="2:10" x14ac:dyDescent="0.3">
      <c r="B455" s="25"/>
      <c r="D455" s="26"/>
      <c r="F455" s="14"/>
      <c r="G455" s="47"/>
      <c r="H455" s="22"/>
      <c r="I455" s="22"/>
      <c r="J455" s="22"/>
    </row>
    <row r="456" spans="2:10" x14ac:dyDescent="0.3">
      <c r="B456" s="25"/>
      <c r="D456" s="26" t="str">
        <f>IF($J$13=1,"S7F224","S7F24")</f>
        <v>S7F224</v>
      </c>
      <c r="F456" s="14" t="s">
        <v>2055</v>
      </c>
      <c r="G456" s="47"/>
      <c r="H456" s="22"/>
      <c r="I456" s="22"/>
      <c r="J456" s="22"/>
    </row>
    <row r="457" spans="2:10" x14ac:dyDescent="0.3">
      <c r="B457" s="25"/>
      <c r="D457" s="26"/>
      <c r="F457" s="14"/>
      <c r="G457" s="47"/>
      <c r="H457" s="22"/>
      <c r="I457" s="22"/>
      <c r="J457" s="22"/>
    </row>
    <row r="458" spans="2:10" x14ac:dyDescent="0.3">
      <c r="B458" s="233"/>
      <c r="C458" s="234"/>
      <c r="D458" s="235"/>
      <c r="E458" s="236"/>
      <c r="F458" s="236" t="s">
        <v>2340</v>
      </c>
      <c r="G458" s="237"/>
      <c r="H458" s="22"/>
      <c r="I458" s="22"/>
      <c r="J458" s="22"/>
    </row>
    <row r="459" spans="2:10" x14ac:dyDescent="0.3">
      <c r="B459" s="233" t="s">
        <v>2341</v>
      </c>
      <c r="C459" s="234"/>
      <c r="D459" s="235"/>
      <c r="E459" s="236"/>
      <c r="F459" s="236" t="s">
        <v>2342</v>
      </c>
      <c r="G459" s="237"/>
      <c r="H459" s="22"/>
      <c r="I459" s="22"/>
      <c r="J459" s="22"/>
    </row>
    <row r="460" spans="2:10" x14ac:dyDescent="0.3">
      <c r="B460" s="233"/>
      <c r="C460" s="234"/>
      <c r="D460" s="235"/>
      <c r="E460" s="236"/>
      <c r="F460" s="236"/>
      <c r="G460" s="237"/>
      <c r="H460" s="22"/>
      <c r="I460" s="22"/>
      <c r="J460" s="22"/>
    </row>
    <row r="461" spans="2:10" x14ac:dyDescent="0.3">
      <c r="B461" s="233"/>
      <c r="C461" s="234"/>
      <c r="D461" s="235" t="s">
        <v>2313</v>
      </c>
      <c r="E461" s="236"/>
      <c r="F461" s="236" t="s">
        <v>2343</v>
      </c>
      <c r="G461" s="237"/>
      <c r="H461" s="22"/>
      <c r="I461" s="22"/>
      <c r="J461" s="22"/>
    </row>
    <row r="462" spans="2:10" x14ac:dyDescent="0.3">
      <c r="B462" s="233"/>
      <c r="C462" s="234"/>
      <c r="D462" s="235"/>
      <c r="E462" s="236"/>
      <c r="F462" s="236"/>
      <c r="G462" s="237"/>
      <c r="H462" s="28"/>
      <c r="I462" s="28"/>
      <c r="J462" s="22"/>
    </row>
    <row r="463" spans="2:10" x14ac:dyDescent="0.3">
      <c r="B463" s="233"/>
      <c r="C463" s="234"/>
      <c r="D463" s="235"/>
      <c r="E463" s="236"/>
      <c r="F463" s="236"/>
      <c r="G463" s="237"/>
      <c r="H463" s="28"/>
      <c r="I463" s="28"/>
      <c r="J463" s="22"/>
    </row>
    <row r="464" spans="2:10" x14ac:dyDescent="0.3">
      <c r="B464" s="233"/>
      <c r="C464" s="234"/>
      <c r="D464" s="235"/>
      <c r="E464" s="236"/>
      <c r="F464" s="236" t="s">
        <v>2620</v>
      </c>
      <c r="G464" s="237"/>
      <c r="H464" s="28"/>
      <c r="I464" s="28"/>
      <c r="J464" s="22"/>
    </row>
    <row r="465" spans="2:10" x14ac:dyDescent="0.3">
      <c r="B465" s="233" t="s">
        <v>2312</v>
      </c>
      <c r="C465" s="234"/>
      <c r="D465" s="235"/>
      <c r="E465" s="236"/>
      <c r="F465" s="253" t="s">
        <v>2621</v>
      </c>
      <c r="G465" s="237"/>
      <c r="H465" s="28"/>
      <c r="I465" s="28"/>
      <c r="J465" s="22"/>
    </row>
    <row r="466" spans="2:10" x14ac:dyDescent="0.3">
      <c r="B466" s="233"/>
      <c r="C466" s="234"/>
      <c r="D466" s="235"/>
      <c r="E466" s="236"/>
      <c r="F466" s="236" t="s">
        <v>2622</v>
      </c>
      <c r="G466" s="237"/>
      <c r="H466" s="28"/>
      <c r="I466" s="28"/>
      <c r="J466" s="22"/>
    </row>
    <row r="467" spans="2:10" x14ac:dyDescent="0.3">
      <c r="B467" s="233"/>
      <c r="C467" s="234"/>
      <c r="D467" s="235"/>
      <c r="E467" s="236"/>
      <c r="F467" s="236"/>
      <c r="G467" s="237"/>
      <c r="H467" s="28"/>
      <c r="I467" s="28"/>
      <c r="J467" s="22"/>
    </row>
    <row r="468" spans="2:10" x14ac:dyDescent="0.3">
      <c r="B468" s="233"/>
      <c r="C468" s="234"/>
      <c r="D468" s="235" t="s">
        <v>2313</v>
      </c>
      <c r="E468" s="236"/>
      <c r="F468" s="236" t="s">
        <v>2619</v>
      </c>
      <c r="G468" s="237"/>
      <c r="H468" s="28"/>
      <c r="I468" s="28"/>
      <c r="J468" s="22"/>
    </row>
    <row r="469" spans="2:10" x14ac:dyDescent="0.3">
      <c r="B469" s="233"/>
      <c r="C469" s="234"/>
      <c r="D469" s="235"/>
      <c r="E469" s="236"/>
      <c r="F469" s="236"/>
      <c r="G469" s="237"/>
      <c r="H469" s="28"/>
      <c r="I469" s="28"/>
      <c r="J469" s="22"/>
    </row>
    <row r="470" spans="2:10" x14ac:dyDescent="0.3">
      <c r="B470" s="25"/>
      <c r="D470" s="26"/>
      <c r="F470" s="14"/>
      <c r="G470" s="47"/>
      <c r="H470" s="28"/>
      <c r="I470" s="28"/>
      <c r="J470" s="22"/>
    </row>
    <row r="471" spans="2:10" x14ac:dyDescent="0.3">
      <c r="B471" s="394" t="s">
        <v>2344</v>
      </c>
      <c r="C471" s="395"/>
      <c r="D471" s="396"/>
      <c r="F471" s="236" t="s">
        <v>2319</v>
      </c>
      <c r="G471" s="237"/>
      <c r="H471" s="28"/>
      <c r="I471" s="28"/>
      <c r="J471" s="22"/>
    </row>
    <row r="472" spans="2:10" x14ac:dyDescent="0.3">
      <c r="B472" s="25"/>
      <c r="D472" s="26"/>
      <c r="F472" s="273" t="s">
        <v>2833</v>
      </c>
      <c r="G472" s="237"/>
      <c r="H472" s="28"/>
      <c r="I472" s="28"/>
      <c r="J472" s="22"/>
    </row>
    <row r="473" spans="2:10" x14ac:dyDescent="0.3">
      <c r="B473" s="25"/>
      <c r="D473" s="26"/>
      <c r="F473" s="273" t="s">
        <v>2834</v>
      </c>
      <c r="G473" s="237"/>
      <c r="H473" s="53" t="str">
        <f>IF($J$13=1,"O","")</f>
        <v>O</v>
      </c>
      <c r="I473" s="53" t="s">
        <v>2972</v>
      </c>
      <c r="J473" s="53"/>
    </row>
    <row r="474" spans="2:10" x14ac:dyDescent="0.3">
      <c r="B474" s="25"/>
      <c r="D474" s="26"/>
      <c r="F474" s="236"/>
      <c r="G474" s="237"/>
      <c r="H474" s="22"/>
      <c r="I474" s="22"/>
      <c r="J474" s="22"/>
    </row>
    <row r="475" spans="2:10" x14ac:dyDescent="0.3">
      <c r="B475" s="25"/>
      <c r="D475" s="26"/>
      <c r="F475" s="236"/>
      <c r="G475" s="237"/>
      <c r="H475" s="22"/>
      <c r="I475" s="22"/>
      <c r="J475" s="22"/>
    </row>
    <row r="476" spans="2:10" x14ac:dyDescent="0.3">
      <c r="B476" s="25"/>
      <c r="D476" s="26"/>
      <c r="F476" s="236"/>
      <c r="G476" s="237"/>
      <c r="H476" s="22"/>
      <c r="I476" s="22"/>
      <c r="J476" s="22"/>
    </row>
    <row r="477" spans="2:10" x14ac:dyDescent="0.3">
      <c r="B477" s="25"/>
      <c r="D477" s="26"/>
      <c r="F477" s="236"/>
      <c r="G477" s="237"/>
      <c r="H477" s="22"/>
      <c r="I477" s="22"/>
      <c r="J477" s="22"/>
    </row>
    <row r="478" spans="2:10" x14ac:dyDescent="0.3">
      <c r="B478" s="25"/>
      <c r="D478" s="26"/>
      <c r="F478" s="236"/>
      <c r="G478" s="237"/>
      <c r="H478" s="22"/>
      <c r="I478" s="22"/>
      <c r="J478" s="22"/>
    </row>
    <row r="479" spans="2:10" ht="11.25" customHeight="1" x14ac:dyDescent="0.3">
      <c r="B479" s="25"/>
      <c r="D479" s="26"/>
      <c r="F479" s="236"/>
      <c r="G479" s="237"/>
      <c r="H479" s="22"/>
      <c r="I479" s="22"/>
      <c r="J479" s="22"/>
    </row>
    <row r="480" spans="2:10" x14ac:dyDescent="0.3">
      <c r="B480" s="25"/>
      <c r="D480" s="26"/>
      <c r="F480" s="236"/>
      <c r="G480" s="237"/>
      <c r="H480" s="22"/>
      <c r="I480" s="22"/>
      <c r="J480" s="22"/>
    </row>
    <row r="481" spans="2:10" x14ac:dyDescent="0.3">
      <c r="B481" s="25"/>
      <c r="D481" s="26"/>
      <c r="F481" s="236"/>
      <c r="G481" s="237"/>
      <c r="H481" s="22"/>
      <c r="I481" s="22"/>
      <c r="J481" s="22"/>
    </row>
    <row r="482" spans="2:10" x14ac:dyDescent="0.3">
      <c r="B482" s="25"/>
      <c r="D482" s="26"/>
      <c r="F482" s="236" t="s">
        <v>2320</v>
      </c>
      <c r="G482" s="237"/>
      <c r="H482" s="22"/>
      <c r="I482" s="22"/>
      <c r="J482" s="22"/>
    </row>
    <row r="483" spans="2:10" x14ac:dyDescent="0.3">
      <c r="B483" s="25" t="s">
        <v>2345</v>
      </c>
      <c r="D483" s="26"/>
      <c r="F483" s="236" t="s">
        <v>2761</v>
      </c>
      <c r="G483" s="237"/>
      <c r="H483" s="22"/>
      <c r="I483" s="22"/>
      <c r="J483" s="22"/>
    </row>
    <row r="484" spans="2:10" x14ac:dyDescent="0.3">
      <c r="B484" s="25"/>
      <c r="D484" s="26"/>
      <c r="F484" s="236"/>
      <c r="G484" s="237"/>
      <c r="H484" s="22"/>
      <c r="I484" s="22"/>
      <c r="J484" s="22"/>
    </row>
    <row r="485" spans="2:10" x14ac:dyDescent="0.3">
      <c r="B485" s="25"/>
      <c r="D485" s="26" t="s">
        <v>2346</v>
      </c>
      <c r="F485" s="236" t="s">
        <v>1755</v>
      </c>
      <c r="G485" s="237"/>
      <c r="H485" s="22"/>
      <c r="I485" s="22"/>
      <c r="J485" s="22"/>
    </row>
    <row r="486" spans="2:10" x14ac:dyDescent="0.3">
      <c r="B486" s="25"/>
      <c r="D486" s="26"/>
      <c r="F486" s="236"/>
      <c r="G486" s="237"/>
      <c r="H486" s="22"/>
      <c r="I486" s="22"/>
      <c r="J486" s="22"/>
    </row>
    <row r="487" spans="2:10" x14ac:dyDescent="0.3">
      <c r="B487" s="25"/>
      <c r="D487" s="26"/>
      <c r="F487" s="236"/>
      <c r="G487" s="237"/>
      <c r="H487" s="22"/>
      <c r="I487" s="22"/>
      <c r="J487" s="22"/>
    </row>
    <row r="488" spans="2:10" x14ac:dyDescent="0.3">
      <c r="B488" s="25"/>
      <c r="D488" s="26" t="s">
        <v>2347</v>
      </c>
      <c r="F488" s="236" t="s">
        <v>2348</v>
      </c>
      <c r="G488" s="237"/>
      <c r="H488" s="22"/>
      <c r="I488" s="22"/>
      <c r="J488" s="22"/>
    </row>
    <row r="489" spans="2:10" x14ac:dyDescent="0.3">
      <c r="B489" s="25"/>
      <c r="D489" s="26"/>
      <c r="F489" s="236"/>
      <c r="G489" s="237"/>
      <c r="H489" s="22"/>
      <c r="I489" s="22"/>
      <c r="J489" s="22"/>
    </row>
    <row r="490" spans="2:10" x14ac:dyDescent="0.3">
      <c r="B490" s="25" t="s">
        <v>2349</v>
      </c>
      <c r="D490" s="26"/>
      <c r="F490" s="236" t="s">
        <v>2350</v>
      </c>
      <c r="G490" s="237"/>
      <c r="H490" s="22"/>
      <c r="I490" s="22"/>
      <c r="J490" s="22"/>
    </row>
    <row r="491" spans="2:10" x14ac:dyDescent="0.3">
      <c r="B491" s="25"/>
      <c r="D491" s="26"/>
      <c r="F491" s="236"/>
      <c r="G491" s="237"/>
      <c r="H491" s="22"/>
      <c r="I491" s="22"/>
      <c r="J491" s="22"/>
    </row>
    <row r="492" spans="2:10" x14ac:dyDescent="0.3">
      <c r="B492" s="25"/>
      <c r="D492" s="26"/>
      <c r="F492" s="236" t="s">
        <v>2351</v>
      </c>
      <c r="G492" s="237"/>
      <c r="H492" s="22"/>
      <c r="I492" s="22"/>
      <c r="J492" s="22"/>
    </row>
    <row r="493" spans="2:10" x14ac:dyDescent="0.3">
      <c r="B493" s="25"/>
      <c r="D493" s="26"/>
      <c r="F493" s="236" t="s">
        <v>2352</v>
      </c>
      <c r="G493" s="237"/>
      <c r="H493" s="22"/>
      <c r="I493" s="22"/>
      <c r="J493" s="22"/>
    </row>
    <row r="494" spans="2:10" x14ac:dyDescent="0.3">
      <c r="B494" s="25"/>
      <c r="D494" s="26"/>
      <c r="F494" s="236"/>
      <c r="G494" s="237"/>
      <c r="H494" s="22"/>
      <c r="I494" s="22"/>
      <c r="J494" s="22"/>
    </row>
    <row r="495" spans="2:10" x14ac:dyDescent="0.3">
      <c r="B495" s="25"/>
      <c r="D495" s="26"/>
      <c r="F495" s="236"/>
      <c r="G495" s="237"/>
      <c r="H495" s="22"/>
      <c r="I495" s="22"/>
      <c r="J495" s="22"/>
    </row>
    <row r="496" spans="2:10" x14ac:dyDescent="0.3">
      <c r="B496" s="25"/>
      <c r="D496" s="26"/>
      <c r="F496" s="236" t="s">
        <v>2353</v>
      </c>
      <c r="G496" s="237"/>
      <c r="H496" s="22"/>
      <c r="I496" s="22"/>
      <c r="J496" s="22"/>
    </row>
    <row r="497" spans="2:10" x14ac:dyDescent="0.3">
      <c r="B497" s="25" t="s">
        <v>2354</v>
      </c>
      <c r="D497" s="26"/>
      <c r="F497" s="236" t="s">
        <v>2762</v>
      </c>
      <c r="G497" s="237"/>
      <c r="H497" s="22"/>
      <c r="I497" s="22"/>
      <c r="J497" s="22"/>
    </row>
    <row r="498" spans="2:10" x14ac:dyDescent="0.3">
      <c r="B498" s="25"/>
      <c r="D498" s="26"/>
      <c r="F498" s="236"/>
      <c r="G498" s="237"/>
      <c r="H498" s="22"/>
      <c r="I498" s="22"/>
      <c r="J498" s="22"/>
    </row>
    <row r="499" spans="2:10" x14ac:dyDescent="0.3">
      <c r="B499" s="25"/>
      <c r="D499" s="26" t="s">
        <v>2355</v>
      </c>
      <c r="F499" s="236" t="s">
        <v>2356</v>
      </c>
      <c r="G499" s="237"/>
      <c r="H499" s="22"/>
      <c r="I499" s="22"/>
      <c r="J499" s="22"/>
    </row>
    <row r="500" spans="2:10" x14ac:dyDescent="0.3">
      <c r="B500" s="25"/>
      <c r="D500" s="26"/>
      <c r="F500" s="236"/>
      <c r="G500" s="237"/>
      <c r="H500" s="22"/>
      <c r="I500" s="22"/>
      <c r="J500" s="22"/>
    </row>
    <row r="501" spans="2:10" x14ac:dyDescent="0.3">
      <c r="B501" s="25"/>
      <c r="D501" s="26"/>
      <c r="F501" s="236"/>
      <c r="G501" s="237"/>
      <c r="H501" s="22"/>
      <c r="I501" s="22"/>
      <c r="J501" s="22"/>
    </row>
    <row r="502" spans="2:10" x14ac:dyDescent="0.3">
      <c r="B502" s="25"/>
      <c r="D502" s="26" t="s">
        <v>2347</v>
      </c>
      <c r="F502" s="236" t="s">
        <v>2357</v>
      </c>
      <c r="G502" s="237"/>
      <c r="H502" s="22"/>
      <c r="I502" s="22"/>
      <c r="J502" s="22"/>
    </row>
    <row r="503" spans="2:10" x14ac:dyDescent="0.3">
      <c r="B503" s="25"/>
      <c r="D503" s="26"/>
      <c r="F503" s="236"/>
      <c r="G503" s="237"/>
      <c r="H503" s="22"/>
      <c r="I503" s="22"/>
      <c r="J503" s="22"/>
    </row>
    <row r="504" spans="2:10" x14ac:dyDescent="0.3">
      <c r="B504" s="25" t="s">
        <v>2358</v>
      </c>
      <c r="D504" s="26"/>
      <c r="F504" s="236" t="s">
        <v>2359</v>
      </c>
      <c r="G504" s="237"/>
      <c r="H504" s="22"/>
      <c r="I504" s="22"/>
      <c r="J504" s="22"/>
    </row>
    <row r="505" spans="2:10" x14ac:dyDescent="0.3">
      <c r="B505" s="25"/>
      <c r="D505" s="26"/>
      <c r="F505" s="236"/>
      <c r="G505" s="237"/>
      <c r="H505" s="22"/>
      <c r="I505" s="22"/>
      <c r="J505" s="22"/>
    </row>
    <row r="506" spans="2:10" x14ac:dyDescent="0.3">
      <c r="B506" s="25"/>
      <c r="D506" s="26"/>
      <c r="F506" s="236"/>
      <c r="G506" s="237"/>
      <c r="H506" s="22"/>
      <c r="I506" s="22"/>
      <c r="J506" s="22"/>
    </row>
    <row r="507" spans="2:10" x14ac:dyDescent="0.3">
      <c r="B507" s="25"/>
      <c r="D507" s="26"/>
      <c r="F507" s="236" t="s">
        <v>2360</v>
      </c>
      <c r="G507" s="237"/>
      <c r="H507" s="22"/>
      <c r="I507" s="22"/>
      <c r="J507" s="22"/>
    </row>
    <row r="508" spans="2:10" x14ac:dyDescent="0.3">
      <c r="B508" s="25" t="s">
        <v>2345</v>
      </c>
      <c r="D508" s="26"/>
      <c r="F508" s="236" t="s">
        <v>2763</v>
      </c>
      <c r="G508" s="237"/>
      <c r="H508" s="22"/>
      <c r="I508" s="22"/>
      <c r="J508" s="22"/>
    </row>
    <row r="509" spans="2:10" x14ac:dyDescent="0.3">
      <c r="B509" s="25"/>
      <c r="D509" s="26"/>
      <c r="F509" s="236"/>
      <c r="G509" s="237"/>
      <c r="H509" s="22"/>
      <c r="I509" s="22"/>
      <c r="J509" s="22"/>
    </row>
    <row r="510" spans="2:10" x14ac:dyDescent="0.3">
      <c r="B510" s="25"/>
      <c r="D510" s="26" t="s">
        <v>2346</v>
      </c>
      <c r="F510" s="236" t="s">
        <v>2361</v>
      </c>
      <c r="G510" s="237"/>
      <c r="H510" s="22"/>
      <c r="I510" s="22"/>
      <c r="J510" s="22"/>
    </row>
    <row r="511" spans="2:10" x14ac:dyDescent="0.3">
      <c r="B511" s="25"/>
      <c r="D511" s="26"/>
      <c r="F511" s="236"/>
      <c r="G511" s="237"/>
      <c r="H511" s="22"/>
      <c r="I511" s="22"/>
      <c r="J511" s="22"/>
    </row>
    <row r="512" spans="2:10" x14ac:dyDescent="0.3">
      <c r="B512" s="25"/>
      <c r="D512" s="26"/>
      <c r="F512" s="236"/>
      <c r="G512" s="237"/>
      <c r="H512" s="22"/>
      <c r="I512" s="22"/>
      <c r="J512" s="22"/>
    </row>
    <row r="513" spans="2:10" x14ac:dyDescent="0.3">
      <c r="B513" s="25"/>
      <c r="D513" s="26" t="s">
        <v>2314</v>
      </c>
      <c r="F513" s="236" t="s">
        <v>2348</v>
      </c>
      <c r="G513" s="237"/>
      <c r="H513" s="22"/>
      <c r="I513" s="22"/>
      <c r="J513" s="22"/>
    </row>
    <row r="514" spans="2:10" x14ac:dyDescent="0.3">
      <c r="B514" s="25"/>
      <c r="D514" s="26"/>
      <c r="F514" s="236"/>
      <c r="G514" s="237"/>
      <c r="H514" s="22"/>
      <c r="I514" s="22"/>
      <c r="J514" s="22"/>
    </row>
    <row r="515" spans="2:10" x14ac:dyDescent="0.3">
      <c r="B515" s="25" t="s">
        <v>2362</v>
      </c>
      <c r="D515" s="26"/>
      <c r="F515" s="236" t="s">
        <v>2350</v>
      </c>
      <c r="G515" s="237"/>
      <c r="H515" s="22"/>
      <c r="I515" s="22"/>
      <c r="J515" s="22"/>
    </row>
    <row r="516" spans="2:10" x14ac:dyDescent="0.3">
      <c r="B516" s="25"/>
      <c r="D516" s="26"/>
      <c r="F516" s="236"/>
      <c r="G516" s="237"/>
      <c r="H516" s="22"/>
      <c r="I516" s="22"/>
      <c r="J516" s="22"/>
    </row>
    <row r="517" spans="2:10" x14ac:dyDescent="0.3">
      <c r="B517" s="25"/>
      <c r="D517" s="26"/>
      <c r="F517" s="236" t="s">
        <v>2363</v>
      </c>
      <c r="G517" s="237"/>
      <c r="H517" s="22"/>
      <c r="I517" s="22"/>
      <c r="J517" s="22"/>
    </row>
    <row r="518" spans="2:10" x14ac:dyDescent="0.3">
      <c r="B518" s="25"/>
      <c r="D518" s="26"/>
      <c r="F518" s="236"/>
      <c r="G518" s="237"/>
      <c r="H518" s="22"/>
      <c r="I518" s="22"/>
      <c r="J518" s="40"/>
    </row>
    <row r="519" spans="2:10" x14ac:dyDescent="0.3">
      <c r="B519" s="394" t="s">
        <v>2364</v>
      </c>
      <c r="C519" s="395"/>
      <c r="D519" s="396"/>
      <c r="F519" s="236" t="s">
        <v>2365</v>
      </c>
      <c r="G519" s="237"/>
      <c r="H519" s="53" t="str">
        <f>IF($J$13=1,"O","")</f>
        <v>O</v>
      </c>
      <c r="I519" s="53" t="s">
        <v>2972</v>
      </c>
      <c r="J519" s="53"/>
    </row>
    <row r="520" spans="2:10" x14ac:dyDescent="0.3">
      <c r="B520" s="25"/>
      <c r="D520" s="26"/>
      <c r="F520" s="236"/>
      <c r="G520" s="237"/>
      <c r="H520" s="22"/>
      <c r="I520" s="22"/>
      <c r="J520" s="22"/>
    </row>
    <row r="521" spans="2:10" x14ac:dyDescent="0.3">
      <c r="B521" s="25" t="s">
        <v>2366</v>
      </c>
      <c r="D521" s="26"/>
      <c r="F521" s="236" t="s">
        <v>2764</v>
      </c>
      <c r="G521" s="237"/>
      <c r="H521" s="22"/>
      <c r="I521" s="22"/>
      <c r="J521" s="22"/>
    </row>
    <row r="522" spans="2:10" x14ac:dyDescent="0.3">
      <c r="B522" s="25"/>
      <c r="D522" s="26"/>
      <c r="F522" s="236"/>
      <c r="G522" s="237"/>
      <c r="H522" s="22"/>
      <c r="I522" s="22"/>
      <c r="J522" s="22"/>
    </row>
    <row r="523" spans="2:10" x14ac:dyDescent="0.3">
      <c r="B523" s="25"/>
      <c r="D523" s="26" t="s">
        <v>2346</v>
      </c>
      <c r="F523" s="236" t="s">
        <v>2361</v>
      </c>
      <c r="G523" s="237"/>
      <c r="H523" s="22"/>
      <c r="I523" s="22"/>
      <c r="J523" s="22"/>
    </row>
    <row r="524" spans="2:10" x14ac:dyDescent="0.3">
      <c r="B524" s="25"/>
      <c r="D524" s="26"/>
      <c r="F524" s="236"/>
      <c r="G524" s="237"/>
      <c r="H524" s="22"/>
      <c r="I524" s="22"/>
      <c r="J524" s="22"/>
    </row>
    <row r="525" spans="2:10" x14ac:dyDescent="0.3">
      <c r="B525" s="25"/>
      <c r="D525" s="26"/>
      <c r="F525" s="236"/>
      <c r="G525" s="237"/>
      <c r="H525" s="22"/>
      <c r="I525" s="22"/>
      <c r="J525" s="22"/>
    </row>
    <row r="526" spans="2:10" x14ac:dyDescent="0.3">
      <c r="B526" s="25"/>
      <c r="D526" s="26" t="s">
        <v>2314</v>
      </c>
      <c r="F526" s="236" t="s">
        <v>2367</v>
      </c>
      <c r="G526" s="237"/>
      <c r="H526" s="22"/>
      <c r="I526" s="22"/>
      <c r="J526" s="22"/>
    </row>
    <row r="527" spans="2:10" x14ac:dyDescent="0.3">
      <c r="B527" s="25"/>
      <c r="D527" s="26"/>
      <c r="F527" s="236"/>
      <c r="G527" s="237"/>
      <c r="H527" s="22"/>
      <c r="I527" s="22"/>
      <c r="J527" s="22"/>
    </row>
    <row r="528" spans="2:10" x14ac:dyDescent="0.3">
      <c r="B528" s="25" t="s">
        <v>2315</v>
      </c>
      <c r="D528" s="26"/>
      <c r="F528" s="236" t="s">
        <v>2368</v>
      </c>
      <c r="G528" s="237"/>
      <c r="H528" s="22"/>
      <c r="I528" s="22"/>
      <c r="J528" s="22"/>
    </row>
    <row r="529" spans="2:10" x14ac:dyDescent="0.3">
      <c r="B529" s="25"/>
      <c r="D529" s="26"/>
      <c r="F529" s="236"/>
      <c r="G529" s="237"/>
      <c r="H529" s="22"/>
      <c r="I529" s="22"/>
      <c r="J529" s="22"/>
    </row>
    <row r="530" spans="2:10" x14ac:dyDescent="0.3">
      <c r="B530" s="25"/>
      <c r="D530" s="26"/>
      <c r="F530" s="236" t="s">
        <v>2369</v>
      </c>
      <c r="G530" s="237"/>
      <c r="H530" s="22"/>
      <c r="I530" s="22"/>
      <c r="J530" s="22"/>
    </row>
    <row r="531" spans="2:10" x14ac:dyDescent="0.3">
      <c r="B531" s="25"/>
      <c r="D531" s="26"/>
      <c r="F531" s="236"/>
      <c r="G531" s="237"/>
      <c r="H531" s="22"/>
      <c r="I531" s="22"/>
      <c r="J531" s="22"/>
    </row>
    <row r="532" spans="2:10" x14ac:dyDescent="0.3">
      <c r="B532" s="394" t="s">
        <v>2344</v>
      </c>
      <c r="C532" s="395"/>
      <c r="D532" s="396"/>
      <c r="F532" s="236"/>
      <c r="G532" s="237"/>
      <c r="H532" s="53" t="str">
        <f>IF($J$13=1,"O","")</f>
        <v>O</v>
      </c>
      <c r="I532" s="53" t="s">
        <v>2972</v>
      </c>
      <c r="J532" s="53"/>
    </row>
    <row r="533" spans="2:10" x14ac:dyDescent="0.3">
      <c r="B533" s="25"/>
      <c r="D533" s="26"/>
      <c r="F533" s="236" t="s">
        <v>2370</v>
      </c>
      <c r="G533" s="237"/>
      <c r="H533" s="22"/>
      <c r="I533" s="22"/>
      <c r="J533" s="22"/>
    </row>
    <row r="534" spans="2:10" x14ac:dyDescent="0.3">
      <c r="B534" s="25" t="s">
        <v>2345</v>
      </c>
      <c r="D534" s="26"/>
      <c r="F534" s="236" t="s">
        <v>2765</v>
      </c>
      <c r="G534" s="237"/>
      <c r="H534" s="22"/>
      <c r="I534" s="22"/>
      <c r="J534" s="22"/>
    </row>
    <row r="535" spans="2:10" x14ac:dyDescent="0.3">
      <c r="B535" s="25"/>
      <c r="D535" s="26"/>
      <c r="F535" s="236"/>
      <c r="G535" s="237"/>
      <c r="H535" s="22"/>
      <c r="I535" s="22"/>
      <c r="J535" s="22"/>
    </row>
    <row r="536" spans="2:10" x14ac:dyDescent="0.3">
      <c r="B536" s="25"/>
      <c r="D536" s="26" t="s">
        <v>2371</v>
      </c>
      <c r="F536" s="236" t="s">
        <v>2372</v>
      </c>
      <c r="G536" s="237"/>
      <c r="H536" s="22"/>
      <c r="I536" s="22"/>
      <c r="J536" s="22"/>
    </row>
    <row r="537" spans="2:10" x14ac:dyDescent="0.3">
      <c r="B537" s="25"/>
      <c r="D537" s="26"/>
      <c r="F537" s="236"/>
      <c r="G537" s="237"/>
      <c r="H537" s="22"/>
      <c r="I537" s="22"/>
      <c r="J537" s="22"/>
    </row>
    <row r="538" spans="2:10" x14ac:dyDescent="0.3">
      <c r="B538" s="25"/>
      <c r="D538" s="26"/>
      <c r="F538" s="236"/>
      <c r="G538" s="237"/>
      <c r="H538" s="22"/>
      <c r="I538" s="22"/>
      <c r="J538" s="22"/>
    </row>
    <row r="539" spans="2:10" x14ac:dyDescent="0.3">
      <c r="B539" s="25"/>
      <c r="D539" s="26" t="s">
        <v>2347</v>
      </c>
      <c r="F539" s="236" t="s">
        <v>2357</v>
      </c>
      <c r="G539" s="237"/>
      <c r="H539" s="22"/>
      <c r="I539" s="22"/>
      <c r="J539" s="22"/>
    </row>
    <row r="540" spans="2:10" x14ac:dyDescent="0.3">
      <c r="B540" s="25"/>
      <c r="D540" s="26"/>
      <c r="F540" s="236"/>
      <c r="G540" s="237"/>
      <c r="H540" s="22"/>
      <c r="I540" s="22"/>
      <c r="J540" s="22"/>
    </row>
    <row r="541" spans="2:10" x14ac:dyDescent="0.3">
      <c r="B541" s="25" t="s">
        <v>2358</v>
      </c>
      <c r="D541" s="26"/>
      <c r="F541" s="236" t="s">
        <v>2368</v>
      </c>
      <c r="G541" s="237"/>
      <c r="H541" s="22"/>
      <c r="I541" s="22"/>
      <c r="J541" s="22"/>
    </row>
    <row r="542" spans="2:10" x14ac:dyDescent="0.3">
      <c r="B542" s="25"/>
      <c r="D542" s="26"/>
      <c r="F542" s="236"/>
      <c r="G542" s="237"/>
      <c r="H542" s="22"/>
      <c r="I542" s="22"/>
      <c r="J542" s="22"/>
    </row>
    <row r="543" spans="2:10" x14ac:dyDescent="0.3">
      <c r="B543" s="25"/>
      <c r="D543" s="26"/>
      <c r="F543" s="236"/>
      <c r="G543" s="237"/>
      <c r="H543" s="22"/>
      <c r="I543" s="22"/>
      <c r="J543" s="22"/>
    </row>
    <row r="544" spans="2:10" x14ac:dyDescent="0.3">
      <c r="B544" s="25"/>
      <c r="D544" s="26"/>
      <c r="F544" s="236" t="s">
        <v>2360</v>
      </c>
      <c r="G544" s="237"/>
      <c r="H544" s="22"/>
      <c r="I544" s="22"/>
      <c r="J544" s="22"/>
    </row>
    <row r="545" spans="2:10" x14ac:dyDescent="0.3">
      <c r="B545" s="25" t="s">
        <v>2345</v>
      </c>
      <c r="D545" s="26"/>
      <c r="F545" s="236" t="s">
        <v>2763</v>
      </c>
      <c r="G545" s="237"/>
      <c r="H545" s="22"/>
      <c r="I545" s="22"/>
      <c r="J545" s="22"/>
    </row>
    <row r="546" spans="2:10" x14ac:dyDescent="0.3">
      <c r="B546" s="25"/>
      <c r="D546" s="26"/>
      <c r="F546" s="236"/>
      <c r="G546" s="237"/>
      <c r="H546" s="22"/>
      <c r="I546" s="22"/>
      <c r="J546" s="22"/>
    </row>
    <row r="547" spans="2:10" x14ac:dyDescent="0.3">
      <c r="B547" s="25"/>
      <c r="D547" s="26" t="s">
        <v>2371</v>
      </c>
      <c r="F547" s="236" t="s">
        <v>2361</v>
      </c>
      <c r="G547" s="237"/>
      <c r="H547" s="22"/>
      <c r="I547" s="22"/>
      <c r="J547" s="22"/>
    </row>
    <row r="548" spans="2:10" x14ac:dyDescent="0.3">
      <c r="B548" s="25"/>
      <c r="D548" s="26"/>
      <c r="F548" s="236"/>
      <c r="G548" s="237"/>
      <c r="H548" s="22"/>
      <c r="I548" s="22"/>
      <c r="J548" s="22"/>
    </row>
    <row r="549" spans="2:10" x14ac:dyDescent="0.3">
      <c r="B549" s="25"/>
      <c r="D549" s="26"/>
      <c r="F549" s="236"/>
      <c r="G549" s="237"/>
      <c r="H549" s="22"/>
      <c r="I549" s="22"/>
      <c r="J549" s="22"/>
    </row>
    <row r="550" spans="2:10" x14ac:dyDescent="0.3">
      <c r="B550" s="25"/>
      <c r="D550" s="26" t="s">
        <v>2347</v>
      </c>
      <c r="F550" s="236" t="s">
        <v>2373</v>
      </c>
      <c r="G550" s="237"/>
      <c r="H550" s="22"/>
      <c r="I550" s="22"/>
      <c r="J550" s="22"/>
    </row>
    <row r="551" spans="2:10" x14ac:dyDescent="0.3">
      <c r="B551" s="25"/>
      <c r="D551" s="26"/>
      <c r="F551" s="236"/>
      <c r="G551" s="237"/>
      <c r="H551" s="22"/>
      <c r="I551" s="22"/>
      <c r="J551" s="22"/>
    </row>
    <row r="552" spans="2:10" x14ac:dyDescent="0.3">
      <c r="B552" s="25" t="s">
        <v>2349</v>
      </c>
      <c r="D552" s="26"/>
      <c r="F552" s="236" t="s">
        <v>2350</v>
      </c>
      <c r="G552" s="237"/>
      <c r="H552" s="22"/>
      <c r="I552" s="22"/>
      <c r="J552" s="22"/>
    </row>
    <row r="553" spans="2:10" x14ac:dyDescent="0.3">
      <c r="B553" s="25"/>
      <c r="D553" s="26"/>
      <c r="F553" s="236"/>
      <c r="G553" s="237"/>
      <c r="H553" s="22"/>
      <c r="I553" s="22"/>
      <c r="J553" s="22"/>
    </row>
    <row r="554" spans="2:10" x14ac:dyDescent="0.3">
      <c r="B554" s="25"/>
      <c r="D554" s="26"/>
      <c r="F554" s="236" t="s">
        <v>2374</v>
      </c>
      <c r="G554" s="237"/>
      <c r="H554" s="22"/>
      <c r="I554" s="22"/>
      <c r="J554" s="22"/>
    </row>
    <row r="555" spans="2:10" x14ac:dyDescent="0.3">
      <c r="F555" s="206"/>
      <c r="G555" s="181"/>
    </row>
  </sheetData>
  <mergeCells count="37">
    <mergeCell ref="I160:J160"/>
    <mergeCell ref="H188:H189"/>
    <mergeCell ref="B410:D410"/>
    <mergeCell ref="B304:D304"/>
    <mergeCell ref="G13:H14"/>
    <mergeCell ref="B100:D100"/>
    <mergeCell ref="B366:D366"/>
    <mergeCell ref="B368:D368"/>
    <mergeCell ref="B391:D391"/>
    <mergeCell ref="B236:D236"/>
    <mergeCell ref="B174:D174"/>
    <mergeCell ref="H207:H208"/>
    <mergeCell ref="I207:J207"/>
    <mergeCell ref="B212:D212"/>
    <mergeCell ref="B217:D217"/>
    <mergeCell ref="I188:J188"/>
    <mergeCell ref="B135:D135"/>
    <mergeCell ref="B149:D149"/>
    <mergeCell ref="B165:D165"/>
    <mergeCell ref="B167:D167"/>
    <mergeCell ref="B3:J3"/>
    <mergeCell ref="H32:H33"/>
    <mergeCell ref="I32:J32"/>
    <mergeCell ref="I94:J94"/>
    <mergeCell ref="H94:H95"/>
    <mergeCell ref="B37:D37"/>
    <mergeCell ref="B40:D40"/>
    <mergeCell ref="B47:D47"/>
    <mergeCell ref="B60:D60"/>
    <mergeCell ref="B74:D74"/>
    <mergeCell ref="B121:D121"/>
    <mergeCell ref="H160:H161"/>
    <mergeCell ref="B471:D471"/>
    <mergeCell ref="B519:D519"/>
    <mergeCell ref="B532:D532"/>
    <mergeCell ref="B285:D285"/>
    <mergeCell ref="B194:D194"/>
  </mergeCells>
  <phoneticPr fontId="2" type="noConversion"/>
  <hyperlinks>
    <hyperlink ref="B5" location="'Scenario Check Summary'!A1" display="처음으로" xr:uid="{00000000-0004-0000-0B00-000000000000}"/>
  </hyperlinks>
  <pageMargins left="0.25" right="0.25" top="0.75" bottom="0.75" header="0.3" footer="0.3"/>
  <pageSetup paperSize="9" scale="76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 altText="">
                <anchor moveWithCells="1">
                  <from>
                    <xdr:col>7</xdr:col>
                    <xdr:colOff>552450</xdr:colOff>
                    <xdr:row>12</xdr:row>
                    <xdr:rowOff>0</xdr:rowOff>
                  </from>
                  <to>
                    <xdr:col>9</xdr:col>
                    <xdr:colOff>419100</xdr:colOff>
                    <xdr:row>14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L137"/>
  <sheetViews>
    <sheetView showGridLines="0" view="pageBreakPreview" zoomScaleNormal="100" zoomScaleSheetLayoutView="100" workbookViewId="0">
      <pane xSplit="1" ySplit="7" topLeftCell="B47" activePane="bottomRight" state="frozen"/>
      <selection activeCell="M31" sqref="M31"/>
      <selection pane="topRight" activeCell="M31" sqref="M31"/>
      <selection pane="bottomLeft" activeCell="M31" sqref="M31"/>
      <selection pane="bottomRight" activeCell="L18" sqref="L18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10" width="8.125" style="14" customWidth="1"/>
    <col min="11" max="11" width="0.625" style="14" customWidth="1"/>
    <col min="12" max="12" width="45.625" style="14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219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338</v>
      </c>
      <c r="H6" s="74">
        <f>H28+H90+H128</f>
        <v>5</v>
      </c>
      <c r="I6" s="74">
        <f>I28+I90+I128</f>
        <v>5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5</v>
      </c>
      <c r="I7" s="77">
        <f>J28+J90+J128</f>
        <v>0</v>
      </c>
      <c r="J7" s="78">
        <f>I7/H7</f>
        <v>0</v>
      </c>
    </row>
    <row r="8" spans="2:10" x14ac:dyDescent="0.3">
      <c r="G8" s="193"/>
      <c r="H8" s="15"/>
      <c r="I8" s="15"/>
      <c r="J8" s="38"/>
    </row>
    <row r="9" spans="2:10" ht="16.5" x14ac:dyDescent="0.3">
      <c r="B9" s="18" t="s">
        <v>1871</v>
      </c>
      <c r="H9" s="15"/>
      <c r="I9" s="15"/>
      <c r="J9" s="38"/>
    </row>
    <row r="10" spans="2:10" x14ac:dyDescent="0.3">
      <c r="B10" s="24" t="s">
        <v>1872</v>
      </c>
      <c r="H10" s="15"/>
      <c r="I10" s="15"/>
      <c r="J10" s="38"/>
    </row>
    <row r="11" spans="2:10" x14ac:dyDescent="0.3">
      <c r="G11" s="193"/>
      <c r="H11" s="15"/>
      <c r="I11" s="15"/>
      <c r="J11" s="38"/>
    </row>
    <row r="12" spans="2:10" x14ac:dyDescent="0.3">
      <c r="G12" s="193"/>
      <c r="H12" s="15"/>
      <c r="I12" s="15"/>
      <c r="J12" s="38"/>
    </row>
    <row r="13" spans="2:10" x14ac:dyDescent="0.3">
      <c r="G13" s="193"/>
      <c r="H13" s="15"/>
      <c r="I13" s="15"/>
      <c r="J13" s="38"/>
    </row>
    <row r="14" spans="2:10" x14ac:dyDescent="0.3">
      <c r="G14" s="193"/>
      <c r="H14" s="15"/>
      <c r="I14" s="15"/>
      <c r="J14" s="38"/>
    </row>
    <row r="15" spans="2:10" x14ac:dyDescent="0.3">
      <c r="G15" s="193"/>
      <c r="H15" s="15"/>
      <c r="I15" s="15"/>
      <c r="J15" s="38"/>
    </row>
    <row r="16" spans="2:10" x14ac:dyDescent="0.3">
      <c r="G16" s="193"/>
      <c r="H16" s="15"/>
      <c r="I16" s="15"/>
      <c r="J16" s="38"/>
    </row>
    <row r="17" spans="2:12" x14ac:dyDescent="0.3">
      <c r="G17" s="193"/>
      <c r="H17" s="15"/>
      <c r="I17" s="15"/>
      <c r="J17" s="38"/>
    </row>
    <row r="18" spans="2:12" x14ac:dyDescent="0.3">
      <c r="G18" s="193"/>
      <c r="H18" s="15"/>
      <c r="I18" s="15"/>
      <c r="J18" s="38"/>
    </row>
    <row r="19" spans="2:12" x14ac:dyDescent="0.3">
      <c r="G19" s="193"/>
      <c r="H19" s="15"/>
      <c r="I19" s="15"/>
      <c r="J19" s="38"/>
    </row>
    <row r="20" spans="2:12" x14ac:dyDescent="0.3">
      <c r="G20" s="193"/>
      <c r="H20" s="15"/>
      <c r="I20" s="15"/>
      <c r="J20" s="38"/>
    </row>
    <row r="21" spans="2:12" x14ac:dyDescent="0.3">
      <c r="G21" s="193"/>
      <c r="H21" s="15"/>
      <c r="I21" s="15"/>
      <c r="J21" s="38"/>
    </row>
    <row r="22" spans="2:12" x14ac:dyDescent="0.3">
      <c r="G22" s="193"/>
      <c r="H22" s="15"/>
      <c r="I22" s="15"/>
      <c r="J22" s="38"/>
    </row>
    <row r="23" spans="2:12" x14ac:dyDescent="0.3">
      <c r="B23" s="24" t="s">
        <v>1799</v>
      </c>
      <c r="G23" s="193"/>
      <c r="H23" s="15"/>
      <c r="I23" s="15"/>
      <c r="J23" s="38"/>
    </row>
    <row r="25" spans="2:12" ht="17.25" thickBot="1" x14ac:dyDescent="0.35">
      <c r="B25" s="18" t="s">
        <v>503</v>
      </c>
    </row>
    <row r="26" spans="2:12" x14ac:dyDescent="0.3">
      <c r="H26" s="398" t="s">
        <v>71</v>
      </c>
      <c r="I26" s="400" t="s">
        <v>74</v>
      </c>
      <c r="J26" s="401"/>
    </row>
    <row r="27" spans="2:12" x14ac:dyDescent="0.3">
      <c r="E27" s="15"/>
      <c r="H27" s="399"/>
      <c r="I27" s="79" t="s">
        <v>338</v>
      </c>
      <c r="J27" s="80" t="s">
        <v>1</v>
      </c>
    </row>
    <row r="28" spans="2:12" ht="12.75" thickBot="1" x14ac:dyDescent="0.35">
      <c r="E28" s="15"/>
      <c r="H28" s="81">
        <f>COUNTIF(H31:H86, "O")</f>
        <v>4</v>
      </c>
      <c r="I28" s="77">
        <f>COUNTIF(I31:I86, "O")</f>
        <v>4</v>
      </c>
      <c r="J28" s="82">
        <f>COUNTIF(J31:J86, "O")</f>
        <v>0</v>
      </c>
    </row>
    <row r="30" spans="2:12" x14ac:dyDescent="0.3">
      <c r="B30" s="19" t="s">
        <v>12</v>
      </c>
      <c r="C30" s="20"/>
      <c r="D30" s="21" t="s">
        <v>13</v>
      </c>
      <c r="E30" s="16"/>
      <c r="F30" s="27" t="s">
        <v>39</v>
      </c>
      <c r="G30" s="27"/>
      <c r="H30" s="30" t="s">
        <v>71</v>
      </c>
      <c r="I30" s="29" t="s">
        <v>348</v>
      </c>
      <c r="J30" s="29" t="s">
        <v>2</v>
      </c>
    </row>
    <row r="31" spans="2:12" x14ac:dyDescent="0.3">
      <c r="B31" s="391" t="s">
        <v>114</v>
      </c>
      <c r="C31" s="392"/>
      <c r="D31" s="393"/>
      <c r="F31" s="14" t="s">
        <v>220</v>
      </c>
      <c r="H31" s="40"/>
      <c r="I31" s="40"/>
      <c r="J31" s="40"/>
      <c r="L31" s="33"/>
    </row>
    <row r="32" spans="2:12" x14ac:dyDescent="0.3">
      <c r="B32" s="25"/>
      <c r="D32" s="26"/>
      <c r="F32" s="14" t="s">
        <v>233</v>
      </c>
      <c r="H32" s="39"/>
      <c r="I32" s="39"/>
      <c r="J32" s="40"/>
      <c r="L32" s="33"/>
    </row>
    <row r="33" spans="2:12" x14ac:dyDescent="0.3">
      <c r="B33" s="25"/>
      <c r="D33" s="26"/>
      <c r="F33" s="181"/>
      <c r="H33" s="39"/>
      <c r="I33" s="39"/>
      <c r="J33" s="40"/>
      <c r="L33" s="33"/>
    </row>
    <row r="34" spans="2:12" x14ac:dyDescent="0.3">
      <c r="B34" s="394" t="s">
        <v>221</v>
      </c>
      <c r="C34" s="395"/>
      <c r="D34" s="396"/>
      <c r="F34" s="181" t="s">
        <v>225</v>
      </c>
      <c r="H34" s="53" t="s">
        <v>70</v>
      </c>
      <c r="I34" s="53" t="s">
        <v>2972</v>
      </c>
      <c r="J34" s="53"/>
      <c r="L34" s="33"/>
    </row>
    <row r="35" spans="2:12" x14ac:dyDescent="0.3">
      <c r="B35" s="25"/>
      <c r="D35" s="26"/>
      <c r="F35" s="181"/>
      <c r="H35" s="39"/>
      <c r="I35" s="39"/>
      <c r="J35" s="40"/>
      <c r="L35" s="33"/>
    </row>
    <row r="36" spans="2:12" x14ac:dyDescent="0.3">
      <c r="B36" s="25" t="s">
        <v>1663</v>
      </c>
      <c r="D36" s="26"/>
      <c r="F36" s="181" t="s">
        <v>1768</v>
      </c>
      <c r="G36" s="47"/>
      <c r="H36" s="22"/>
      <c r="I36" s="22"/>
      <c r="J36" s="22"/>
      <c r="L36" s="34"/>
    </row>
    <row r="37" spans="2:12" x14ac:dyDescent="0.3">
      <c r="B37" s="25"/>
      <c r="D37" s="26"/>
      <c r="F37" s="181"/>
      <c r="G37" s="47"/>
      <c r="H37" s="22"/>
      <c r="I37" s="22"/>
      <c r="J37" s="22"/>
    </row>
    <row r="38" spans="2:12" x14ac:dyDescent="0.3">
      <c r="B38" s="25"/>
      <c r="D38" s="26" t="s">
        <v>1664</v>
      </c>
      <c r="F38" s="181" t="s">
        <v>222</v>
      </c>
      <c r="G38" s="47"/>
      <c r="H38" s="22"/>
      <c r="I38" s="22"/>
      <c r="J38" s="22"/>
      <c r="L38" s="24"/>
    </row>
    <row r="39" spans="2:12" x14ac:dyDescent="0.3">
      <c r="B39" s="25"/>
      <c r="D39" s="26"/>
      <c r="F39" s="181" t="s">
        <v>223</v>
      </c>
      <c r="G39" s="47"/>
      <c r="H39" s="22"/>
      <c r="I39" s="22"/>
      <c r="J39" s="22"/>
    </row>
    <row r="40" spans="2:12" x14ac:dyDescent="0.3">
      <c r="B40" s="25"/>
      <c r="D40" s="26"/>
      <c r="F40" s="181"/>
      <c r="G40" s="47"/>
      <c r="H40" s="22"/>
      <c r="I40" s="22"/>
      <c r="J40" s="22"/>
    </row>
    <row r="41" spans="2:12" x14ac:dyDescent="0.3">
      <c r="B41" s="25"/>
      <c r="D41" s="26"/>
      <c r="F41" s="181" t="s">
        <v>224</v>
      </c>
      <c r="G41" s="47"/>
      <c r="H41" s="22"/>
      <c r="I41" s="22"/>
      <c r="J41" s="22"/>
    </row>
    <row r="42" spans="2:12" x14ac:dyDescent="0.3">
      <c r="B42" s="25"/>
      <c r="D42" s="26"/>
      <c r="F42" s="181"/>
      <c r="G42" s="47"/>
      <c r="H42" s="22"/>
      <c r="I42" s="22"/>
      <c r="J42" s="22"/>
    </row>
    <row r="43" spans="2:12" x14ac:dyDescent="0.3">
      <c r="B43" s="25" t="s">
        <v>1663</v>
      </c>
      <c r="D43" s="26"/>
      <c r="F43" s="181" t="s">
        <v>1671</v>
      </c>
      <c r="G43" s="47"/>
      <c r="H43" s="22"/>
      <c r="I43" s="22"/>
      <c r="J43" s="22"/>
      <c r="L43" s="34"/>
    </row>
    <row r="44" spans="2:12" x14ac:dyDescent="0.3">
      <c r="B44" s="25"/>
      <c r="D44" s="26"/>
      <c r="F44" s="181"/>
      <c r="G44" s="47"/>
      <c r="H44" s="22"/>
      <c r="I44" s="22"/>
      <c r="J44" s="22"/>
    </row>
    <row r="45" spans="2:12" x14ac:dyDescent="0.3">
      <c r="B45" s="25"/>
      <c r="D45" s="26" t="s">
        <v>1664</v>
      </c>
      <c r="F45" s="181" t="s">
        <v>222</v>
      </c>
      <c r="G45" s="47"/>
      <c r="H45" s="22"/>
      <c r="I45" s="22"/>
      <c r="J45" s="22"/>
      <c r="L45" s="24"/>
    </row>
    <row r="46" spans="2:12" x14ac:dyDescent="0.3">
      <c r="B46" s="25"/>
      <c r="D46" s="26"/>
      <c r="F46" s="181"/>
      <c r="G46" s="47"/>
      <c r="H46" s="22"/>
      <c r="I46" s="22"/>
      <c r="J46" s="22"/>
    </row>
    <row r="47" spans="2:12" x14ac:dyDescent="0.3">
      <c r="B47" s="25"/>
      <c r="D47" s="26"/>
      <c r="F47" s="181"/>
      <c r="G47" s="47"/>
      <c r="H47" s="22"/>
      <c r="I47" s="22"/>
      <c r="J47" s="22"/>
    </row>
    <row r="48" spans="2:12" x14ac:dyDescent="0.3">
      <c r="B48" s="391" t="s">
        <v>83</v>
      </c>
      <c r="C48" s="392"/>
      <c r="D48" s="393"/>
      <c r="F48" s="181" t="s">
        <v>1669</v>
      </c>
      <c r="G48" s="47"/>
      <c r="H48" s="53" t="s">
        <v>70</v>
      </c>
      <c r="I48" s="53" t="s">
        <v>2972</v>
      </c>
      <c r="J48" s="53"/>
      <c r="L48" s="33"/>
    </row>
    <row r="49" spans="2:12" x14ac:dyDescent="0.3">
      <c r="B49" s="25"/>
      <c r="D49" s="26"/>
      <c r="F49" s="181"/>
      <c r="G49" s="47"/>
      <c r="H49" s="28"/>
      <c r="I49" s="28"/>
      <c r="J49" s="22"/>
      <c r="L49" s="33"/>
    </row>
    <row r="50" spans="2:12" x14ac:dyDescent="0.3">
      <c r="B50" s="25" t="s">
        <v>1663</v>
      </c>
      <c r="D50" s="26"/>
      <c r="F50" s="181" t="s">
        <v>1672</v>
      </c>
      <c r="G50" s="47"/>
      <c r="H50" s="28"/>
      <c r="I50" s="28"/>
      <c r="J50" s="22"/>
      <c r="L50" s="33"/>
    </row>
    <row r="51" spans="2:12" x14ac:dyDescent="0.3">
      <c r="B51" s="25"/>
      <c r="D51" s="26"/>
      <c r="F51" s="181"/>
      <c r="G51" s="47"/>
      <c r="H51" s="28"/>
      <c r="I51" s="28"/>
      <c r="J51" s="22"/>
      <c r="L51" s="33"/>
    </row>
    <row r="52" spans="2:12" x14ac:dyDescent="0.3">
      <c r="B52" s="25"/>
      <c r="D52" s="26" t="s">
        <v>1664</v>
      </c>
      <c r="F52" s="181" t="s">
        <v>154</v>
      </c>
      <c r="G52" s="47"/>
      <c r="H52" s="28"/>
      <c r="I52" s="28"/>
      <c r="J52" s="22"/>
      <c r="L52" s="33"/>
    </row>
    <row r="53" spans="2:12" x14ac:dyDescent="0.3">
      <c r="B53" s="25"/>
      <c r="D53" s="26"/>
      <c r="F53" s="181"/>
      <c r="G53" s="47"/>
      <c r="H53" s="28"/>
      <c r="I53" s="28"/>
      <c r="J53" s="22"/>
      <c r="L53" s="33"/>
    </row>
    <row r="54" spans="2:12" x14ac:dyDescent="0.3">
      <c r="B54" s="25"/>
      <c r="D54" s="26"/>
      <c r="F54" s="181" t="s">
        <v>163</v>
      </c>
      <c r="G54" s="47"/>
      <c r="H54" s="28"/>
      <c r="I54" s="28"/>
      <c r="J54" s="22"/>
      <c r="L54" s="33"/>
    </row>
    <row r="55" spans="2:12" x14ac:dyDescent="0.3">
      <c r="B55" s="25"/>
      <c r="D55" s="26"/>
      <c r="F55" s="181"/>
      <c r="G55" s="47"/>
      <c r="H55" s="28"/>
      <c r="I55" s="28"/>
      <c r="J55" s="22"/>
      <c r="L55" s="33"/>
    </row>
    <row r="56" spans="2:12" x14ac:dyDescent="0.3">
      <c r="B56" s="25" t="s">
        <v>1663</v>
      </c>
      <c r="D56" s="26"/>
      <c r="F56" s="181" t="s">
        <v>1673</v>
      </c>
      <c r="G56" s="47"/>
      <c r="H56" s="28"/>
      <c r="I56" s="28"/>
      <c r="J56" s="22"/>
      <c r="L56" s="33"/>
    </row>
    <row r="57" spans="2:12" x14ac:dyDescent="0.3">
      <c r="B57" s="25"/>
      <c r="D57" s="26"/>
      <c r="F57" s="181"/>
      <c r="G57" s="47"/>
      <c r="H57" s="28"/>
      <c r="I57" s="28"/>
      <c r="J57" s="22"/>
      <c r="L57" s="33"/>
    </row>
    <row r="58" spans="2:12" x14ac:dyDescent="0.3">
      <c r="B58" s="25"/>
      <c r="D58" s="26" t="s">
        <v>1664</v>
      </c>
      <c r="F58" s="181" t="s">
        <v>154</v>
      </c>
      <c r="G58" s="47"/>
      <c r="H58" s="28"/>
      <c r="I58" s="28"/>
      <c r="J58" s="22"/>
      <c r="L58" s="33"/>
    </row>
    <row r="59" spans="2:12" x14ac:dyDescent="0.3">
      <c r="B59" s="25"/>
      <c r="D59" s="26"/>
      <c r="F59" s="181"/>
      <c r="G59" s="47"/>
      <c r="H59" s="28"/>
      <c r="I59" s="28"/>
      <c r="J59" s="22"/>
      <c r="L59" s="33"/>
    </row>
    <row r="60" spans="2:12" x14ac:dyDescent="0.3">
      <c r="B60" s="25"/>
      <c r="D60" s="26"/>
      <c r="F60" s="14"/>
      <c r="G60" s="47"/>
      <c r="H60" s="28"/>
      <c r="I60" s="28"/>
      <c r="J60" s="22"/>
      <c r="L60" s="33"/>
    </row>
    <row r="61" spans="2:12" x14ac:dyDescent="0.3">
      <c r="B61" s="394" t="s">
        <v>221</v>
      </c>
      <c r="C61" s="395"/>
      <c r="D61" s="396"/>
      <c r="F61" s="14" t="s">
        <v>225</v>
      </c>
      <c r="H61" s="53" t="s">
        <v>70</v>
      </c>
      <c r="I61" s="53" t="s">
        <v>2972</v>
      </c>
      <c r="J61" s="53"/>
      <c r="L61" s="33"/>
    </row>
    <row r="62" spans="2:12" x14ac:dyDescent="0.3">
      <c r="B62" s="25"/>
      <c r="D62" s="26"/>
      <c r="F62" s="14"/>
      <c r="H62" s="39"/>
      <c r="I62" s="39"/>
      <c r="J62" s="40"/>
      <c r="L62" s="33"/>
    </row>
    <row r="63" spans="2:12" x14ac:dyDescent="0.3">
      <c r="B63" s="25" t="s">
        <v>58</v>
      </c>
      <c r="D63" s="26"/>
      <c r="F63" s="14" t="s">
        <v>1668</v>
      </c>
      <c r="G63" s="47"/>
      <c r="H63" s="22"/>
      <c r="I63" s="22"/>
      <c r="J63" s="22"/>
      <c r="L63" s="34"/>
    </row>
    <row r="64" spans="2:12" x14ac:dyDescent="0.3">
      <c r="B64" s="25"/>
      <c r="D64" s="26"/>
      <c r="F64" s="14"/>
      <c r="G64" s="47"/>
      <c r="H64" s="22"/>
      <c r="I64" s="22"/>
      <c r="J64" s="22"/>
    </row>
    <row r="65" spans="2:12" x14ac:dyDescent="0.3">
      <c r="B65" s="25"/>
      <c r="D65" s="26" t="s">
        <v>59</v>
      </c>
      <c r="F65" s="14" t="s">
        <v>222</v>
      </c>
      <c r="G65" s="47"/>
      <c r="H65" s="22"/>
      <c r="I65" s="22"/>
      <c r="J65" s="22"/>
      <c r="L65" s="24"/>
    </row>
    <row r="66" spans="2:12" x14ac:dyDescent="0.3">
      <c r="B66" s="25"/>
      <c r="D66" s="26"/>
      <c r="F66" s="14" t="s">
        <v>223</v>
      </c>
      <c r="G66" s="47"/>
      <c r="H66" s="22"/>
      <c r="I66" s="22"/>
      <c r="J66" s="22"/>
    </row>
    <row r="67" spans="2:12" x14ac:dyDescent="0.3">
      <c r="B67" s="25"/>
      <c r="D67" s="26"/>
      <c r="F67" s="177" t="s">
        <v>2269</v>
      </c>
      <c r="G67" s="47"/>
      <c r="H67" s="22"/>
      <c r="I67" s="22"/>
      <c r="J67" s="22"/>
    </row>
    <row r="68" spans="2:12" x14ac:dyDescent="0.3">
      <c r="B68" s="25"/>
      <c r="D68" s="26"/>
      <c r="F68" s="14" t="s">
        <v>224</v>
      </c>
      <c r="G68" s="47"/>
      <c r="H68" s="22"/>
      <c r="I68" s="22"/>
      <c r="J68" s="22"/>
    </row>
    <row r="69" spans="2:12" x14ac:dyDescent="0.3">
      <c r="B69" s="25"/>
      <c r="D69" s="26"/>
      <c r="F69" s="14"/>
      <c r="G69" s="47"/>
      <c r="H69" s="22"/>
      <c r="I69" s="22"/>
      <c r="J69" s="22"/>
    </row>
    <row r="70" spans="2:12" x14ac:dyDescent="0.3">
      <c r="B70" s="25" t="s">
        <v>58</v>
      </c>
      <c r="D70" s="26"/>
      <c r="F70" s="14" t="s">
        <v>1675</v>
      </c>
      <c r="G70" s="47"/>
      <c r="H70" s="22"/>
      <c r="I70" s="22"/>
      <c r="J70" s="22"/>
      <c r="L70" s="34"/>
    </row>
    <row r="71" spans="2:12" x14ac:dyDescent="0.3">
      <c r="B71" s="25"/>
      <c r="D71" s="26"/>
      <c r="F71" s="14"/>
      <c r="G71" s="47"/>
      <c r="H71" s="22"/>
      <c r="I71" s="22"/>
      <c r="J71" s="22"/>
    </row>
    <row r="72" spans="2:12" x14ac:dyDescent="0.3">
      <c r="B72" s="25"/>
      <c r="D72" s="26" t="s">
        <v>59</v>
      </c>
      <c r="F72" s="14" t="s">
        <v>222</v>
      </c>
      <c r="G72" s="47"/>
      <c r="H72" s="22"/>
      <c r="I72" s="22"/>
      <c r="J72" s="22"/>
      <c r="L72" s="24"/>
    </row>
    <row r="73" spans="2:12" x14ac:dyDescent="0.3">
      <c r="B73" s="25"/>
      <c r="D73" s="26"/>
      <c r="F73" s="14"/>
      <c r="G73" s="47"/>
      <c r="H73" s="22"/>
      <c r="I73" s="22"/>
      <c r="J73" s="22"/>
    </row>
    <row r="74" spans="2:12" x14ac:dyDescent="0.3">
      <c r="B74" s="25"/>
      <c r="D74" s="26"/>
      <c r="F74" s="14"/>
      <c r="G74" s="47"/>
      <c r="H74" s="22"/>
      <c r="I74" s="22"/>
      <c r="J74" s="22"/>
    </row>
    <row r="75" spans="2:12" x14ac:dyDescent="0.3">
      <c r="B75" s="391" t="s">
        <v>161</v>
      </c>
      <c r="C75" s="392"/>
      <c r="D75" s="393"/>
      <c r="F75" s="14" t="s">
        <v>1669</v>
      </c>
      <c r="G75" s="47"/>
      <c r="H75" s="53" t="s">
        <v>70</v>
      </c>
      <c r="I75" s="53" t="s">
        <v>2972</v>
      </c>
      <c r="J75" s="53"/>
      <c r="L75" s="33"/>
    </row>
    <row r="76" spans="2:12" x14ac:dyDescent="0.3">
      <c r="B76" s="25"/>
      <c r="D76" s="26"/>
      <c r="F76" s="14"/>
      <c r="G76" s="47"/>
      <c r="H76" s="28"/>
      <c r="I76" s="28"/>
      <c r="J76" s="22"/>
      <c r="L76" s="33"/>
    </row>
    <row r="77" spans="2:12" x14ac:dyDescent="0.3">
      <c r="B77" s="25" t="s">
        <v>58</v>
      </c>
      <c r="D77" s="26"/>
      <c r="F77" s="14" t="s">
        <v>1670</v>
      </c>
      <c r="G77" s="47"/>
      <c r="H77" s="28"/>
      <c r="I77" s="28"/>
      <c r="J77" s="22"/>
      <c r="L77" s="33"/>
    </row>
    <row r="78" spans="2:12" x14ac:dyDescent="0.3">
      <c r="B78" s="25"/>
      <c r="D78" s="26"/>
      <c r="F78" s="14"/>
      <c r="G78" s="47"/>
      <c r="H78" s="28"/>
      <c r="I78" s="28"/>
      <c r="J78" s="22"/>
      <c r="L78" s="33"/>
    </row>
    <row r="79" spans="2:12" x14ac:dyDescent="0.3">
      <c r="B79" s="25"/>
      <c r="D79" s="26" t="s">
        <v>59</v>
      </c>
      <c r="F79" s="14" t="s">
        <v>154</v>
      </c>
      <c r="G79" s="47"/>
      <c r="H79" s="28"/>
      <c r="I79" s="28"/>
      <c r="J79" s="22"/>
      <c r="L79" s="33"/>
    </row>
    <row r="80" spans="2:12" x14ac:dyDescent="0.3">
      <c r="B80" s="25"/>
      <c r="D80" s="26"/>
      <c r="F80" s="14"/>
      <c r="G80" s="47"/>
      <c r="H80" s="28"/>
      <c r="I80" s="28"/>
      <c r="J80" s="22"/>
      <c r="L80" s="33"/>
    </row>
    <row r="81" spans="2:12" x14ac:dyDescent="0.3">
      <c r="B81" s="25"/>
      <c r="D81" s="26"/>
      <c r="F81" s="14" t="s">
        <v>163</v>
      </c>
      <c r="G81" s="47"/>
      <c r="H81" s="28"/>
      <c r="I81" s="28"/>
      <c r="J81" s="22"/>
      <c r="L81" s="33"/>
    </row>
    <row r="82" spans="2:12" x14ac:dyDescent="0.3">
      <c r="B82" s="25"/>
      <c r="D82" s="26"/>
      <c r="F82" s="14"/>
      <c r="G82" s="47"/>
      <c r="H82" s="28"/>
      <c r="I82" s="28"/>
      <c r="J82" s="22"/>
      <c r="L82" s="33"/>
    </row>
    <row r="83" spans="2:12" x14ac:dyDescent="0.3">
      <c r="B83" s="25" t="s">
        <v>58</v>
      </c>
      <c r="D83" s="26"/>
      <c r="F83" s="14" t="s">
        <v>1674</v>
      </c>
      <c r="G83" s="47"/>
      <c r="H83" s="28"/>
      <c r="I83" s="28"/>
      <c r="J83" s="22"/>
      <c r="L83" s="33"/>
    </row>
    <row r="84" spans="2:12" x14ac:dyDescent="0.3">
      <c r="B84" s="25"/>
      <c r="D84" s="26"/>
      <c r="F84" s="14"/>
      <c r="G84" s="47"/>
      <c r="H84" s="28"/>
      <c r="I84" s="28"/>
      <c r="J84" s="22"/>
      <c r="L84" s="33"/>
    </row>
    <row r="85" spans="2:12" x14ac:dyDescent="0.3">
      <c r="B85" s="25"/>
      <c r="D85" s="26" t="s">
        <v>59</v>
      </c>
      <c r="F85" s="14" t="s">
        <v>154</v>
      </c>
      <c r="G85" s="47"/>
      <c r="H85" s="28"/>
      <c r="I85" s="28"/>
      <c r="J85" s="22"/>
      <c r="L85" s="33"/>
    </row>
    <row r="86" spans="2:12" x14ac:dyDescent="0.3">
      <c r="B86" s="25"/>
      <c r="D86" s="26"/>
      <c r="F86" s="14"/>
      <c r="G86" s="47"/>
      <c r="H86" s="28"/>
      <c r="I86" s="28"/>
      <c r="J86" s="22"/>
      <c r="L86" s="33"/>
    </row>
    <row r="87" spans="2:12" ht="17.25" thickBot="1" x14ac:dyDescent="0.35">
      <c r="B87" s="18" t="s">
        <v>2709</v>
      </c>
    </row>
    <row r="88" spans="2:12" x14ac:dyDescent="0.3">
      <c r="H88" s="398" t="s">
        <v>2710</v>
      </c>
      <c r="I88" s="400" t="s">
        <v>2711</v>
      </c>
      <c r="J88" s="401"/>
    </row>
    <row r="89" spans="2:12" x14ac:dyDescent="0.3">
      <c r="E89" s="15"/>
      <c r="H89" s="399"/>
      <c r="I89" s="79" t="s">
        <v>2712</v>
      </c>
      <c r="J89" s="80" t="s">
        <v>2713</v>
      </c>
    </row>
    <row r="90" spans="2:12" ht="12.75" thickBot="1" x14ac:dyDescent="0.35">
      <c r="E90" s="15"/>
      <c r="H90" s="81">
        <f>COUNTIF(H93:H122, "O")</f>
        <v>1</v>
      </c>
      <c r="I90" s="77">
        <f>COUNTIF(I93:I122, "O")</f>
        <v>1</v>
      </c>
      <c r="J90" s="82">
        <f>COUNTIF(J93:J122, "O")</f>
        <v>0</v>
      </c>
    </row>
    <row r="92" spans="2:12" x14ac:dyDescent="0.3">
      <c r="B92" s="19" t="s">
        <v>2714</v>
      </c>
      <c r="C92" s="20"/>
      <c r="D92" s="21" t="s">
        <v>2715</v>
      </c>
      <c r="E92" s="16"/>
      <c r="F92" s="27" t="s">
        <v>2716</v>
      </c>
      <c r="G92" s="27"/>
      <c r="H92" s="30" t="s">
        <v>2717</v>
      </c>
      <c r="I92" s="29" t="s">
        <v>348</v>
      </c>
      <c r="J92" s="29" t="s">
        <v>2713</v>
      </c>
    </row>
    <row r="93" spans="2:12" x14ac:dyDescent="0.3">
      <c r="B93" s="25"/>
      <c r="D93" s="26"/>
      <c r="F93" s="55"/>
      <c r="H93" s="39"/>
      <c r="I93" s="39"/>
      <c r="J93" s="40"/>
      <c r="L93" s="33"/>
    </row>
    <row r="94" spans="2:12" x14ac:dyDescent="0.3">
      <c r="B94" s="394" t="s">
        <v>2718</v>
      </c>
      <c r="C94" s="395"/>
      <c r="D94" s="396"/>
      <c r="F94" s="14" t="s">
        <v>2719</v>
      </c>
      <c r="H94" s="53" t="s">
        <v>70</v>
      </c>
      <c r="I94" s="53" t="s">
        <v>2972</v>
      </c>
      <c r="J94" s="53"/>
      <c r="L94" s="33"/>
    </row>
    <row r="95" spans="2:12" x14ac:dyDescent="0.3">
      <c r="B95" s="25"/>
      <c r="D95" s="26"/>
      <c r="F95" s="14"/>
      <c r="H95" s="39"/>
      <c r="I95" s="39"/>
      <c r="J95" s="40"/>
      <c r="L95" s="33"/>
    </row>
    <row r="96" spans="2:12" x14ac:dyDescent="0.3">
      <c r="B96" s="25"/>
      <c r="D96" s="26"/>
      <c r="F96" s="14"/>
      <c r="H96" s="39"/>
      <c r="I96" s="39"/>
      <c r="J96" s="40"/>
      <c r="L96" s="33"/>
    </row>
    <row r="97" spans="2:12" x14ac:dyDescent="0.3">
      <c r="B97" s="25"/>
      <c r="D97" s="26" t="s">
        <v>2720</v>
      </c>
      <c r="H97" s="39"/>
      <c r="I97" s="39"/>
      <c r="J97" s="40"/>
      <c r="L97" s="33"/>
    </row>
    <row r="98" spans="2:12" x14ac:dyDescent="0.3">
      <c r="B98" s="25"/>
      <c r="D98" s="26"/>
      <c r="F98" s="14" t="s">
        <v>2736</v>
      </c>
      <c r="H98" s="39"/>
      <c r="I98" s="39"/>
      <c r="J98" s="40"/>
      <c r="L98" s="33"/>
    </row>
    <row r="99" spans="2:12" x14ac:dyDescent="0.3">
      <c r="B99" s="25"/>
      <c r="D99" s="26"/>
      <c r="F99" s="14" t="s">
        <v>2721</v>
      </c>
      <c r="H99" s="39"/>
      <c r="I99" s="39"/>
      <c r="J99" s="40"/>
      <c r="L99" s="33"/>
    </row>
    <row r="100" spans="2:12" x14ac:dyDescent="0.3">
      <c r="B100" s="25"/>
      <c r="D100" s="26"/>
      <c r="F100" s="24" t="s">
        <v>2737</v>
      </c>
      <c r="H100" s="39"/>
      <c r="I100" s="39"/>
      <c r="J100" s="40"/>
      <c r="L100" s="33"/>
    </row>
    <row r="101" spans="2:12" x14ac:dyDescent="0.3">
      <c r="B101" s="25"/>
      <c r="D101" s="26"/>
      <c r="F101" s="14" t="s">
        <v>2722</v>
      </c>
      <c r="H101" s="39"/>
      <c r="I101" s="39"/>
      <c r="J101" s="40"/>
      <c r="L101" s="33"/>
    </row>
    <row r="102" spans="2:12" x14ac:dyDescent="0.3">
      <c r="B102" s="25"/>
      <c r="D102" s="26"/>
      <c r="F102" s="14" t="s">
        <v>2723</v>
      </c>
      <c r="H102" s="39"/>
      <c r="I102" s="39"/>
      <c r="J102" s="40"/>
      <c r="L102" s="33"/>
    </row>
    <row r="103" spans="2:12" x14ac:dyDescent="0.3">
      <c r="B103" s="25"/>
      <c r="D103" s="26"/>
      <c r="F103" s="14" t="s">
        <v>2724</v>
      </c>
      <c r="H103" s="39"/>
      <c r="I103" s="39"/>
      <c r="J103" s="40"/>
      <c r="L103" s="33"/>
    </row>
    <row r="104" spans="2:12" x14ac:dyDescent="0.3">
      <c r="B104" s="25"/>
      <c r="D104" s="26"/>
      <c r="F104" s="14" t="s">
        <v>2725</v>
      </c>
      <c r="H104" s="39"/>
      <c r="I104" s="39"/>
      <c r="J104" s="40"/>
      <c r="L104" s="33"/>
    </row>
    <row r="105" spans="2:12" x14ac:dyDescent="0.3">
      <c r="B105" s="25"/>
      <c r="D105" s="26"/>
      <c r="F105" s="14" t="s">
        <v>2726</v>
      </c>
      <c r="H105" s="39"/>
      <c r="I105" s="39"/>
      <c r="J105" s="40"/>
      <c r="L105" s="33"/>
    </row>
    <row r="106" spans="2:12" x14ac:dyDescent="0.3">
      <c r="B106" s="25"/>
      <c r="D106" s="26"/>
      <c r="F106" s="14" t="s">
        <v>2727</v>
      </c>
      <c r="H106" s="39"/>
      <c r="I106" s="39"/>
      <c r="J106" s="40"/>
      <c r="L106" s="33"/>
    </row>
    <row r="107" spans="2:12" x14ac:dyDescent="0.3">
      <c r="B107" s="25"/>
      <c r="D107" s="26"/>
      <c r="F107" s="14" t="s">
        <v>2728</v>
      </c>
      <c r="H107" s="39"/>
      <c r="I107" s="39"/>
      <c r="J107" s="40"/>
      <c r="L107" s="33"/>
    </row>
    <row r="108" spans="2:12" x14ac:dyDescent="0.3">
      <c r="B108" s="25"/>
      <c r="D108" s="26"/>
      <c r="F108" s="14"/>
      <c r="H108" s="39"/>
      <c r="I108" s="39"/>
      <c r="J108" s="40"/>
      <c r="L108" s="33"/>
    </row>
    <row r="109" spans="2:12" x14ac:dyDescent="0.3">
      <c r="B109" s="25"/>
      <c r="D109" s="26"/>
      <c r="F109" s="14"/>
      <c r="H109" s="39"/>
      <c r="I109" s="39"/>
      <c r="J109" s="40"/>
      <c r="L109" s="33"/>
    </row>
    <row r="110" spans="2:12" x14ac:dyDescent="0.3">
      <c r="B110" s="25" t="s">
        <v>2729</v>
      </c>
      <c r="D110" s="26"/>
      <c r="F110" s="14"/>
      <c r="H110" s="39"/>
      <c r="I110" s="39"/>
      <c r="J110" s="40"/>
      <c r="L110" s="33"/>
    </row>
    <row r="111" spans="2:12" x14ac:dyDescent="0.3">
      <c r="B111" s="25"/>
      <c r="D111" s="26"/>
      <c r="F111" s="14"/>
      <c r="H111" s="39"/>
      <c r="I111" s="39"/>
      <c r="J111" s="40"/>
      <c r="L111" s="33"/>
    </row>
    <row r="112" spans="2:12" x14ac:dyDescent="0.3">
      <c r="B112" s="25"/>
      <c r="D112" s="26"/>
      <c r="F112" s="14"/>
      <c r="H112" s="39"/>
      <c r="I112" s="39"/>
      <c r="J112" s="40"/>
      <c r="L112" s="33"/>
    </row>
    <row r="113" spans="2:12" x14ac:dyDescent="0.3">
      <c r="B113" s="408" t="s">
        <v>2730</v>
      </c>
      <c r="C113" s="409"/>
      <c r="D113" s="410"/>
      <c r="F113" s="14" t="s">
        <v>2758</v>
      </c>
      <c r="G113" s="24"/>
      <c r="H113" s="28"/>
      <c r="I113" s="28"/>
      <c r="J113" s="22"/>
      <c r="L113" s="33"/>
    </row>
    <row r="114" spans="2:12" x14ac:dyDescent="0.3">
      <c r="D114" s="26"/>
      <c r="F114" s="14"/>
      <c r="G114" s="24"/>
      <c r="H114" s="28"/>
      <c r="I114" s="28"/>
      <c r="J114" s="22"/>
      <c r="L114" s="33"/>
    </row>
    <row r="115" spans="2:12" x14ac:dyDescent="0.3">
      <c r="D115" s="26"/>
      <c r="F115" s="14"/>
      <c r="G115" s="24"/>
      <c r="H115" s="28"/>
      <c r="I115" s="28"/>
      <c r="J115" s="22"/>
      <c r="L115" s="33"/>
    </row>
    <row r="116" spans="2:12" x14ac:dyDescent="0.3">
      <c r="B116" s="25" t="s">
        <v>2731</v>
      </c>
      <c r="D116" s="26"/>
      <c r="F116" s="14" t="s">
        <v>2732</v>
      </c>
      <c r="G116" s="24"/>
      <c r="H116" s="28"/>
      <c r="I116" s="28"/>
      <c r="J116" s="22"/>
      <c r="L116" s="33"/>
    </row>
    <row r="117" spans="2:12" x14ac:dyDescent="0.3">
      <c r="B117" s="25"/>
      <c r="D117" s="26"/>
      <c r="F117" s="14"/>
      <c r="G117" s="24"/>
      <c r="H117" s="28"/>
      <c r="I117" s="28"/>
      <c r="J117" s="22"/>
      <c r="L117" s="33"/>
    </row>
    <row r="118" spans="2:12" x14ac:dyDescent="0.3">
      <c r="B118" s="25"/>
      <c r="D118" s="26"/>
      <c r="F118" s="14"/>
      <c r="G118" s="24"/>
      <c r="H118" s="28"/>
      <c r="I118" s="28"/>
      <c r="J118" s="22"/>
      <c r="L118" s="33"/>
    </row>
    <row r="119" spans="2:12" x14ac:dyDescent="0.3">
      <c r="B119" s="25"/>
      <c r="D119" s="26" t="s">
        <v>2733</v>
      </c>
      <c r="F119" s="14" t="s">
        <v>2734</v>
      </c>
      <c r="G119" s="24"/>
      <c r="H119" s="28"/>
      <c r="I119" s="28"/>
      <c r="J119" s="22"/>
      <c r="L119" s="33"/>
    </row>
    <row r="120" spans="2:12" x14ac:dyDescent="0.3">
      <c r="D120" s="26"/>
      <c r="F120" s="14"/>
      <c r="G120" s="24"/>
      <c r="H120" s="28"/>
      <c r="I120" s="28"/>
      <c r="J120" s="22"/>
      <c r="L120" s="33"/>
    </row>
    <row r="121" spans="2:12" x14ac:dyDescent="0.3">
      <c r="D121" s="26"/>
      <c r="H121" s="28"/>
      <c r="I121" s="28"/>
      <c r="J121" s="22"/>
    </row>
    <row r="122" spans="2:12" x14ac:dyDescent="0.3">
      <c r="D122" s="26"/>
      <c r="H122" s="28"/>
      <c r="I122" s="28"/>
      <c r="J122" s="22"/>
    </row>
    <row r="125" spans="2:12" ht="17.25" thickBot="1" x14ac:dyDescent="0.35">
      <c r="B125" s="18" t="s">
        <v>2735</v>
      </c>
    </row>
    <row r="126" spans="2:12" x14ac:dyDescent="0.3">
      <c r="H126" s="398" t="s">
        <v>71</v>
      </c>
      <c r="I126" s="400" t="s">
        <v>74</v>
      </c>
      <c r="J126" s="401"/>
    </row>
    <row r="127" spans="2:12" x14ac:dyDescent="0.3">
      <c r="E127" s="15"/>
      <c r="H127" s="399"/>
      <c r="I127" s="79" t="s">
        <v>338</v>
      </c>
      <c r="J127" s="80" t="s">
        <v>1</v>
      </c>
    </row>
    <row r="128" spans="2:12" ht="12.75" thickBot="1" x14ac:dyDescent="0.35">
      <c r="E128" s="15"/>
      <c r="H128" s="81">
        <f>COUNTIF(H131:H137, "O")</f>
        <v>0</v>
      </c>
      <c r="I128" s="77">
        <f>COUNTIF(I131:I137, "O")</f>
        <v>0</v>
      </c>
      <c r="J128" s="82"/>
    </row>
    <row r="130" spans="2:12" x14ac:dyDescent="0.3">
      <c r="B130" s="19" t="s">
        <v>12</v>
      </c>
      <c r="C130" s="20"/>
      <c r="D130" s="21" t="s">
        <v>13</v>
      </c>
      <c r="E130" s="16"/>
      <c r="F130" s="27" t="s">
        <v>39</v>
      </c>
      <c r="G130" s="27"/>
      <c r="H130" s="30" t="s">
        <v>0</v>
      </c>
      <c r="I130" s="29" t="s">
        <v>348</v>
      </c>
      <c r="J130" s="29" t="s">
        <v>2</v>
      </c>
    </row>
    <row r="131" spans="2:12" x14ac:dyDescent="0.3">
      <c r="B131" s="25"/>
      <c r="D131" s="26"/>
      <c r="F131" s="55" t="s">
        <v>226</v>
      </c>
      <c r="H131" s="39"/>
      <c r="I131" s="39"/>
      <c r="J131" s="40"/>
      <c r="L131" s="33"/>
    </row>
    <row r="132" spans="2:12" x14ac:dyDescent="0.3">
      <c r="B132" s="394" t="s">
        <v>231</v>
      </c>
      <c r="C132" s="395"/>
      <c r="D132" s="396"/>
      <c r="F132" s="14"/>
      <c r="H132" s="53"/>
      <c r="I132" s="53"/>
      <c r="J132" s="53"/>
      <c r="L132" s="33"/>
    </row>
    <row r="133" spans="2:12" x14ac:dyDescent="0.3">
      <c r="B133" s="25"/>
      <c r="D133" s="26"/>
      <c r="F133" s="14"/>
      <c r="H133" s="39"/>
      <c r="I133" s="39"/>
      <c r="J133" s="40"/>
      <c r="L133" s="33"/>
    </row>
    <row r="134" spans="2:12" x14ac:dyDescent="0.3">
      <c r="B134" s="25" t="s">
        <v>227</v>
      </c>
      <c r="D134" s="26"/>
      <c r="F134" s="14" t="s">
        <v>229</v>
      </c>
      <c r="G134" s="47"/>
      <c r="H134" s="28"/>
      <c r="I134" s="28"/>
      <c r="J134" s="22"/>
      <c r="L134" s="33"/>
    </row>
    <row r="135" spans="2:12" x14ac:dyDescent="0.3">
      <c r="B135" s="25"/>
      <c r="D135" s="26"/>
      <c r="F135" s="14"/>
      <c r="G135" s="47"/>
      <c r="H135" s="28"/>
      <c r="I135" s="28"/>
      <c r="J135" s="22"/>
      <c r="L135" s="33"/>
    </row>
    <row r="136" spans="2:12" x14ac:dyDescent="0.3">
      <c r="B136" s="25"/>
      <c r="D136" s="26" t="s">
        <v>228</v>
      </c>
      <c r="F136" s="14" t="s">
        <v>230</v>
      </c>
      <c r="G136" s="47"/>
      <c r="H136" s="28"/>
      <c r="I136" s="28"/>
      <c r="J136" s="22"/>
      <c r="L136" s="33"/>
    </row>
    <row r="137" spans="2:12" x14ac:dyDescent="0.3">
      <c r="B137" s="25"/>
      <c r="D137" s="26"/>
      <c r="F137" s="14"/>
      <c r="G137" s="47"/>
      <c r="H137" s="28"/>
      <c r="I137" s="28"/>
      <c r="J137" s="22"/>
      <c r="L137" s="33"/>
    </row>
  </sheetData>
  <mergeCells count="15">
    <mergeCell ref="B132:D132"/>
    <mergeCell ref="H126:H127"/>
    <mergeCell ref="I126:J126"/>
    <mergeCell ref="B3:J3"/>
    <mergeCell ref="H26:H27"/>
    <mergeCell ref="I26:J26"/>
    <mergeCell ref="B31:D31"/>
    <mergeCell ref="B61:D61"/>
    <mergeCell ref="B75:D75"/>
    <mergeCell ref="B48:D48"/>
    <mergeCell ref="B34:D34"/>
    <mergeCell ref="H88:H89"/>
    <mergeCell ref="I88:J88"/>
    <mergeCell ref="B94:D94"/>
    <mergeCell ref="B113:D113"/>
  </mergeCells>
  <phoneticPr fontId="2" type="noConversion"/>
  <hyperlinks>
    <hyperlink ref="B5" location="'Scenario Check Summary'!A1" display="처음으로" xr:uid="{00000000-0004-0000-0C00-000000000000}"/>
    <hyperlink ref="F67" location="'ECM(S2F30) Log'!B5" display="※ EC 중복 점검표(Log → Sheet) 바로가기" xr:uid="{00000000-0004-0000-0C00-000001000000}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Secrete&amp;C&amp;P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1:L309"/>
  <sheetViews>
    <sheetView showGridLines="0" view="pageBreakPreview" zoomScaleNormal="100" zoomScaleSheetLayoutView="100" workbookViewId="0">
      <pane xSplit="1" ySplit="7" topLeftCell="B8" activePane="bottomRight" state="frozen"/>
      <selection activeCell="M31" sqref="M31"/>
      <selection pane="topRight" activeCell="M31" sqref="M31"/>
      <selection pane="bottomLeft" activeCell="M31" sqref="M31"/>
      <selection pane="bottomRight" activeCell="I37" sqref="I37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10" width="8.125" style="14" customWidth="1"/>
    <col min="11" max="11" width="0.625" style="14" customWidth="1"/>
    <col min="12" max="12" width="45.625" style="14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232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196</v>
      </c>
      <c r="H6" s="74">
        <f>H31+H103</f>
        <v>10</v>
      </c>
      <c r="I6" s="74">
        <f>I31+I103</f>
        <v>10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10</v>
      </c>
      <c r="I7" s="77">
        <f>J31+J103</f>
        <v>0</v>
      </c>
      <c r="J7" s="78">
        <f>I7/H7</f>
        <v>0</v>
      </c>
    </row>
    <row r="8" spans="2:10" x14ac:dyDescent="0.3">
      <c r="H8" s="15"/>
      <c r="I8" s="15"/>
      <c r="J8" s="38"/>
    </row>
    <row r="9" spans="2:10" ht="16.5" x14ac:dyDescent="0.3">
      <c r="B9" s="18" t="s">
        <v>1795</v>
      </c>
      <c r="H9" s="15"/>
      <c r="I9" s="15"/>
      <c r="J9" s="38"/>
    </row>
    <row r="10" spans="2:10" x14ac:dyDescent="0.3">
      <c r="B10" s="24" t="s">
        <v>1872</v>
      </c>
      <c r="H10" s="15"/>
      <c r="I10" s="15"/>
      <c r="J10" s="38"/>
    </row>
    <row r="11" spans="2:10" x14ac:dyDescent="0.3">
      <c r="H11" s="15"/>
      <c r="I11" s="15"/>
      <c r="J11" s="38"/>
    </row>
    <row r="12" spans="2:10" x14ac:dyDescent="0.3">
      <c r="H12" s="15"/>
      <c r="I12" s="15"/>
      <c r="J12" s="38"/>
    </row>
    <row r="13" spans="2:10" x14ac:dyDescent="0.3">
      <c r="H13" s="15"/>
      <c r="I13" s="15"/>
      <c r="J13" s="38"/>
    </row>
    <row r="14" spans="2:10" x14ac:dyDescent="0.3">
      <c r="H14" s="15"/>
      <c r="I14" s="15"/>
      <c r="J14" s="38"/>
    </row>
    <row r="15" spans="2:10" x14ac:dyDescent="0.3">
      <c r="H15" s="15"/>
      <c r="I15" s="15"/>
      <c r="J15" s="38"/>
    </row>
    <row r="16" spans="2:10" x14ac:dyDescent="0.3">
      <c r="H16" s="15"/>
      <c r="I16" s="15"/>
      <c r="J16" s="38"/>
    </row>
    <row r="17" spans="2:10" x14ac:dyDescent="0.3">
      <c r="H17" s="15"/>
      <c r="I17" s="15"/>
      <c r="J17" s="38"/>
    </row>
    <row r="18" spans="2:10" x14ac:dyDescent="0.3">
      <c r="H18" s="15"/>
      <c r="I18" s="15"/>
      <c r="J18" s="38"/>
    </row>
    <row r="19" spans="2:10" x14ac:dyDescent="0.3">
      <c r="H19" s="15"/>
      <c r="I19" s="15"/>
      <c r="J19" s="38"/>
    </row>
    <row r="20" spans="2:10" x14ac:dyDescent="0.3">
      <c r="H20" s="15"/>
      <c r="I20" s="15"/>
      <c r="J20" s="38"/>
    </row>
    <row r="21" spans="2:10" x14ac:dyDescent="0.3">
      <c r="H21" s="15"/>
      <c r="I21" s="15"/>
      <c r="J21" s="38"/>
    </row>
    <row r="22" spans="2:10" x14ac:dyDescent="0.3">
      <c r="H22" s="15"/>
      <c r="I22" s="15"/>
      <c r="J22" s="38"/>
    </row>
    <row r="23" spans="2:10" x14ac:dyDescent="0.3">
      <c r="B23" s="24" t="s">
        <v>1797</v>
      </c>
      <c r="H23" s="15"/>
      <c r="I23" s="15"/>
      <c r="J23" s="38"/>
    </row>
    <row r="24" spans="2:10" x14ac:dyDescent="0.3">
      <c r="B24" s="24" t="s">
        <v>1800</v>
      </c>
      <c r="H24" s="15"/>
      <c r="I24" s="15"/>
      <c r="J24" s="38"/>
    </row>
    <row r="25" spans="2:10" x14ac:dyDescent="0.3">
      <c r="B25" s="24" t="s">
        <v>1798</v>
      </c>
      <c r="H25" s="15"/>
      <c r="I25" s="15"/>
      <c r="J25" s="38"/>
    </row>
    <row r="26" spans="2:10" x14ac:dyDescent="0.3">
      <c r="B26" s="24" t="s">
        <v>1799</v>
      </c>
      <c r="H26" s="15"/>
      <c r="I26" s="15"/>
      <c r="J26" s="38"/>
    </row>
    <row r="28" spans="2:10" ht="17.25" thickBot="1" x14ac:dyDescent="0.35">
      <c r="B28" s="18" t="s">
        <v>505</v>
      </c>
    </row>
    <row r="29" spans="2:10" x14ac:dyDescent="0.3">
      <c r="H29" s="398" t="s">
        <v>71</v>
      </c>
      <c r="I29" s="400" t="s">
        <v>74</v>
      </c>
      <c r="J29" s="401"/>
    </row>
    <row r="30" spans="2:10" x14ac:dyDescent="0.3">
      <c r="E30" s="15"/>
      <c r="H30" s="399"/>
      <c r="I30" s="79" t="s">
        <v>196</v>
      </c>
      <c r="J30" s="80" t="s">
        <v>1</v>
      </c>
    </row>
    <row r="31" spans="2:10" ht="12.75" thickBot="1" x14ac:dyDescent="0.35">
      <c r="E31" s="15"/>
      <c r="H31" s="81">
        <f>COUNTIF(H34:H98, "O")</f>
        <v>5</v>
      </c>
      <c r="I31" s="77">
        <f>COUNTIF(I34:I98, "O")</f>
        <v>5</v>
      </c>
      <c r="J31" s="82">
        <f>COUNTIF(J34:J98, "O")</f>
        <v>0</v>
      </c>
    </row>
    <row r="33" spans="2:12" x14ac:dyDescent="0.3">
      <c r="B33" s="19" t="s">
        <v>12</v>
      </c>
      <c r="C33" s="20"/>
      <c r="D33" s="21" t="s">
        <v>13</v>
      </c>
      <c r="E33" s="16"/>
      <c r="F33" s="27" t="s">
        <v>39</v>
      </c>
      <c r="G33" s="27"/>
      <c r="H33" s="30" t="s">
        <v>71</v>
      </c>
      <c r="I33" s="29" t="s">
        <v>348</v>
      </c>
      <c r="J33" s="29" t="s">
        <v>2</v>
      </c>
    </row>
    <row r="34" spans="2:12" x14ac:dyDescent="0.3">
      <c r="B34" s="391" t="s">
        <v>114</v>
      </c>
      <c r="C34" s="392"/>
      <c r="D34" s="393"/>
      <c r="F34" s="14" t="s">
        <v>234</v>
      </c>
      <c r="G34" s="47"/>
      <c r="H34" s="28"/>
      <c r="I34" s="28"/>
      <c r="J34" s="22"/>
    </row>
    <row r="35" spans="2:12" x14ac:dyDescent="0.3">
      <c r="B35" s="25"/>
      <c r="D35" s="26"/>
      <c r="F35" s="14"/>
      <c r="G35" s="47"/>
      <c r="H35" s="28"/>
      <c r="I35" s="28"/>
      <c r="J35" s="22"/>
    </row>
    <row r="36" spans="2:12" x14ac:dyDescent="0.3">
      <c r="B36" s="394" t="s">
        <v>244</v>
      </c>
      <c r="C36" s="395"/>
      <c r="D36" s="396"/>
      <c r="F36" s="14" t="s">
        <v>235</v>
      </c>
      <c r="G36" s="47"/>
      <c r="H36" s="53" t="s">
        <v>70</v>
      </c>
      <c r="I36" s="53" t="s">
        <v>2972</v>
      </c>
      <c r="J36" s="53"/>
    </row>
    <row r="37" spans="2:12" x14ac:dyDescent="0.3">
      <c r="B37" s="25"/>
      <c r="D37" s="26"/>
      <c r="F37" s="14" t="s">
        <v>236</v>
      </c>
      <c r="G37" s="47"/>
      <c r="H37" s="28"/>
      <c r="I37" s="28"/>
      <c r="J37" s="22"/>
    </row>
    <row r="38" spans="2:12" x14ac:dyDescent="0.3">
      <c r="B38" s="25"/>
      <c r="D38" s="26"/>
      <c r="F38" s="14" t="s">
        <v>237</v>
      </c>
      <c r="G38" s="47"/>
      <c r="H38" s="28"/>
      <c r="I38" s="28"/>
      <c r="J38" s="22"/>
    </row>
    <row r="39" spans="2:12" x14ac:dyDescent="0.3">
      <c r="B39" s="25"/>
      <c r="D39" s="26"/>
      <c r="F39" s="14" t="s">
        <v>238</v>
      </c>
      <c r="G39" s="47"/>
      <c r="H39" s="28"/>
      <c r="I39" s="28"/>
      <c r="J39" s="22"/>
    </row>
    <row r="40" spans="2:12" x14ac:dyDescent="0.3">
      <c r="B40" s="25"/>
      <c r="D40" s="26"/>
      <c r="F40" s="55" t="s">
        <v>239</v>
      </c>
      <c r="G40" s="47"/>
      <c r="H40" s="28"/>
      <c r="I40" s="28"/>
      <c r="J40" s="22"/>
    </row>
    <row r="41" spans="2:12" x14ac:dyDescent="0.3">
      <c r="B41" s="25"/>
      <c r="D41" s="26"/>
      <c r="F41" s="14"/>
      <c r="G41" s="47"/>
      <c r="H41" s="28"/>
      <c r="I41" s="28"/>
      <c r="J41" s="22"/>
    </row>
    <row r="42" spans="2:12" x14ac:dyDescent="0.3">
      <c r="B42" s="394" t="s">
        <v>240</v>
      </c>
      <c r="C42" s="395"/>
      <c r="D42" s="396"/>
      <c r="F42" s="14" t="s">
        <v>241</v>
      </c>
      <c r="G42" s="47"/>
      <c r="H42" s="53" t="s">
        <v>70</v>
      </c>
      <c r="I42" s="53" t="s">
        <v>2972</v>
      </c>
      <c r="J42" s="53"/>
    </row>
    <row r="43" spans="2:12" x14ac:dyDescent="0.3">
      <c r="B43" s="25"/>
      <c r="D43" s="26"/>
      <c r="F43" s="14"/>
      <c r="G43" s="47"/>
      <c r="H43" s="28"/>
      <c r="I43" s="28"/>
      <c r="J43" s="22"/>
    </row>
    <row r="44" spans="2:12" x14ac:dyDescent="0.3">
      <c r="B44" s="25" t="s">
        <v>272</v>
      </c>
      <c r="D44" s="26"/>
      <c r="F44" s="14" t="s">
        <v>1676</v>
      </c>
      <c r="G44" s="47"/>
      <c r="H44" s="22"/>
      <c r="I44" s="22"/>
      <c r="J44" s="22"/>
      <c r="L44" s="34"/>
    </row>
    <row r="45" spans="2:12" x14ac:dyDescent="0.3">
      <c r="B45" s="25"/>
      <c r="D45" s="26"/>
      <c r="F45" s="14"/>
      <c r="G45" s="47"/>
      <c r="H45" s="22"/>
      <c r="I45" s="22"/>
      <c r="J45" s="22"/>
    </row>
    <row r="46" spans="2:12" x14ac:dyDescent="0.3">
      <c r="B46" s="25"/>
      <c r="D46" s="26" t="s">
        <v>273</v>
      </c>
      <c r="F46" s="14" t="s">
        <v>242</v>
      </c>
      <c r="G46" s="47"/>
      <c r="H46" s="22"/>
      <c r="I46" s="22"/>
      <c r="J46" s="22"/>
    </row>
    <row r="47" spans="2:12" x14ac:dyDescent="0.3">
      <c r="B47" s="25"/>
      <c r="D47" s="26"/>
      <c r="F47" s="14" t="s">
        <v>243</v>
      </c>
      <c r="G47" s="47"/>
      <c r="H47" s="22"/>
      <c r="I47" s="22"/>
      <c r="J47" s="22"/>
    </row>
    <row r="48" spans="2:12" x14ac:dyDescent="0.3">
      <c r="B48" s="25"/>
      <c r="D48" s="26"/>
      <c r="F48" s="14" t="s">
        <v>245</v>
      </c>
      <c r="G48" s="47"/>
      <c r="H48" s="22"/>
      <c r="I48" s="22"/>
      <c r="J48" s="22"/>
    </row>
    <row r="49" spans="2:12" x14ac:dyDescent="0.3">
      <c r="B49" s="25"/>
      <c r="D49" s="26"/>
      <c r="F49" s="14"/>
      <c r="G49" s="47"/>
      <c r="H49" s="22"/>
      <c r="I49" s="22"/>
      <c r="J49" s="22"/>
    </row>
    <row r="50" spans="2:12" x14ac:dyDescent="0.3">
      <c r="B50" s="25"/>
      <c r="D50" s="26"/>
      <c r="F50" s="14" t="s">
        <v>246</v>
      </c>
      <c r="G50" s="47"/>
      <c r="H50" s="22"/>
      <c r="I50" s="22"/>
      <c r="J50" s="22"/>
    </row>
    <row r="51" spans="2:12" x14ac:dyDescent="0.3">
      <c r="B51" s="25"/>
      <c r="D51" s="26"/>
      <c r="F51" s="14"/>
      <c r="G51" s="47"/>
      <c r="H51" s="22"/>
      <c r="I51" s="22"/>
      <c r="J51" s="22"/>
    </row>
    <row r="52" spans="2:12" x14ac:dyDescent="0.3">
      <c r="B52" s="25" t="s">
        <v>272</v>
      </c>
      <c r="D52" s="26"/>
      <c r="F52" s="14" t="s">
        <v>1677</v>
      </c>
      <c r="G52" s="47"/>
      <c r="H52" s="22"/>
      <c r="I52" s="22"/>
      <c r="J52" s="22"/>
      <c r="L52" s="34"/>
    </row>
    <row r="53" spans="2:12" x14ac:dyDescent="0.3">
      <c r="B53" s="25"/>
      <c r="D53" s="26"/>
      <c r="F53" s="14"/>
      <c r="G53" s="47"/>
      <c r="H53" s="22"/>
      <c r="I53" s="22"/>
      <c r="J53" s="22"/>
    </row>
    <row r="54" spans="2:12" x14ac:dyDescent="0.3">
      <c r="B54" s="25"/>
      <c r="D54" s="26" t="s">
        <v>273</v>
      </c>
      <c r="F54" s="14" t="s">
        <v>242</v>
      </c>
      <c r="G54" s="47"/>
      <c r="H54" s="22"/>
      <c r="I54" s="22"/>
      <c r="J54" s="22"/>
    </row>
    <row r="55" spans="2:12" x14ac:dyDescent="0.3">
      <c r="B55" s="25"/>
      <c r="D55" s="26"/>
      <c r="F55" s="14" t="s">
        <v>243</v>
      </c>
      <c r="G55" s="47"/>
      <c r="H55" s="22"/>
      <c r="I55" s="22"/>
      <c r="J55" s="22"/>
    </row>
    <row r="56" spans="2:12" x14ac:dyDescent="0.3">
      <c r="B56" s="25"/>
      <c r="D56" s="26"/>
      <c r="F56" s="14" t="s">
        <v>245</v>
      </c>
      <c r="G56" s="47"/>
      <c r="H56" s="22"/>
      <c r="I56" s="22"/>
      <c r="J56" s="22"/>
    </row>
    <row r="57" spans="2:12" x14ac:dyDescent="0.3">
      <c r="B57" s="25"/>
      <c r="D57" s="26"/>
      <c r="F57" s="14"/>
      <c r="G57" s="47"/>
      <c r="H57" s="22"/>
      <c r="I57" s="22"/>
      <c r="J57" s="22"/>
    </row>
    <row r="58" spans="2:12" x14ac:dyDescent="0.3">
      <c r="B58" s="391" t="s">
        <v>83</v>
      </c>
      <c r="C58" s="392"/>
      <c r="D58" s="393"/>
      <c r="F58" s="14" t="s">
        <v>1678</v>
      </c>
      <c r="G58" s="47"/>
      <c r="H58" s="53" t="s">
        <v>70</v>
      </c>
      <c r="I58" s="53" t="s">
        <v>2972</v>
      </c>
      <c r="J58" s="53"/>
      <c r="L58" s="33"/>
    </row>
    <row r="59" spans="2:12" x14ac:dyDescent="0.3">
      <c r="B59" s="25"/>
      <c r="D59" s="26"/>
      <c r="F59" s="14"/>
      <c r="G59" s="47"/>
      <c r="H59" s="28"/>
      <c r="I59" s="28"/>
      <c r="J59" s="22"/>
      <c r="L59" s="33"/>
    </row>
    <row r="60" spans="2:12" x14ac:dyDescent="0.3">
      <c r="B60" s="25" t="s">
        <v>272</v>
      </c>
      <c r="D60" s="26"/>
      <c r="F60" s="14" t="s">
        <v>1679</v>
      </c>
      <c r="G60" s="47"/>
      <c r="H60" s="28"/>
      <c r="I60" s="28"/>
      <c r="J60" s="22"/>
      <c r="L60" s="33"/>
    </row>
    <row r="61" spans="2:12" x14ac:dyDescent="0.3">
      <c r="B61" s="25"/>
      <c r="D61" s="26"/>
      <c r="F61" s="14"/>
      <c r="G61" s="47"/>
      <c r="H61" s="28"/>
      <c r="I61" s="28"/>
      <c r="J61" s="22"/>
      <c r="L61" s="33"/>
    </row>
    <row r="62" spans="2:12" x14ac:dyDescent="0.3">
      <c r="B62" s="25"/>
      <c r="D62" s="26" t="s">
        <v>273</v>
      </c>
      <c r="F62" s="14" t="s">
        <v>154</v>
      </c>
      <c r="G62" s="47"/>
      <c r="H62" s="28"/>
      <c r="I62" s="28"/>
      <c r="J62" s="22"/>
      <c r="L62" s="33"/>
    </row>
    <row r="63" spans="2:12" x14ac:dyDescent="0.3">
      <c r="B63" s="25"/>
      <c r="D63" s="26"/>
      <c r="F63" s="14"/>
      <c r="G63" s="47"/>
      <c r="H63" s="28"/>
      <c r="I63" s="28"/>
      <c r="J63" s="22"/>
      <c r="L63" s="33"/>
    </row>
    <row r="64" spans="2:12" x14ac:dyDescent="0.3">
      <c r="B64" s="25"/>
      <c r="D64" s="26"/>
      <c r="F64" s="14" t="s">
        <v>163</v>
      </c>
      <c r="G64" s="47"/>
      <c r="H64" s="28"/>
      <c r="I64" s="28"/>
      <c r="J64" s="22"/>
      <c r="L64" s="33"/>
    </row>
    <row r="65" spans="2:12" x14ac:dyDescent="0.3">
      <c r="B65" s="25"/>
      <c r="D65" s="26"/>
      <c r="F65" s="14"/>
      <c r="G65" s="47"/>
      <c r="H65" s="28"/>
      <c r="I65" s="28"/>
      <c r="J65" s="22"/>
      <c r="L65" s="33"/>
    </row>
    <row r="66" spans="2:12" x14ac:dyDescent="0.3">
      <c r="B66" s="25" t="s">
        <v>272</v>
      </c>
      <c r="D66" s="26"/>
      <c r="F66" s="14" t="s">
        <v>1680</v>
      </c>
      <c r="G66" s="47"/>
      <c r="H66" s="28"/>
      <c r="I66" s="28"/>
      <c r="J66" s="22"/>
      <c r="L66" s="33"/>
    </row>
    <row r="67" spans="2:12" x14ac:dyDescent="0.3">
      <c r="B67" s="25"/>
      <c r="D67" s="26"/>
      <c r="F67" s="14"/>
      <c r="G67" s="47"/>
      <c r="H67" s="28"/>
      <c r="I67" s="28"/>
      <c r="J67" s="22"/>
      <c r="L67" s="33"/>
    </row>
    <row r="68" spans="2:12" x14ac:dyDescent="0.3">
      <c r="B68" s="25"/>
      <c r="D68" s="26" t="s">
        <v>273</v>
      </c>
      <c r="F68" s="14" t="s">
        <v>154</v>
      </c>
      <c r="G68" s="47"/>
      <c r="H68" s="28"/>
      <c r="I68" s="28"/>
      <c r="J68" s="28"/>
      <c r="L68" s="33"/>
    </row>
    <row r="69" spans="2:12" x14ac:dyDescent="0.3">
      <c r="B69" s="25"/>
      <c r="D69" s="26"/>
      <c r="F69" s="14"/>
      <c r="G69" s="47"/>
      <c r="H69" s="28"/>
      <c r="I69" s="28"/>
      <c r="J69" s="22"/>
      <c r="L69" s="33"/>
    </row>
    <row r="70" spans="2:12" x14ac:dyDescent="0.3">
      <c r="B70" s="25"/>
      <c r="D70" s="26"/>
      <c r="F70" s="14"/>
      <c r="G70" s="47"/>
      <c r="H70" s="28"/>
      <c r="I70" s="28"/>
      <c r="J70" s="22"/>
      <c r="L70" s="33"/>
    </row>
    <row r="71" spans="2:12" x14ac:dyDescent="0.3">
      <c r="B71" s="394" t="s">
        <v>240</v>
      </c>
      <c r="C71" s="395"/>
      <c r="D71" s="396"/>
      <c r="F71" s="14" t="s">
        <v>241</v>
      </c>
      <c r="G71" s="47"/>
      <c r="H71" s="53" t="s">
        <v>70</v>
      </c>
      <c r="I71" s="53" t="s">
        <v>2972</v>
      </c>
      <c r="J71" s="53"/>
    </row>
    <row r="72" spans="2:12" x14ac:dyDescent="0.3">
      <c r="B72" s="25"/>
      <c r="D72" s="26"/>
      <c r="F72" s="14"/>
      <c r="G72" s="47"/>
      <c r="H72" s="28"/>
      <c r="I72" s="28"/>
      <c r="J72" s="22"/>
    </row>
    <row r="73" spans="2:12" x14ac:dyDescent="0.3">
      <c r="B73" s="25" t="s">
        <v>1666</v>
      </c>
      <c r="D73" s="26"/>
      <c r="F73" s="14" t="s">
        <v>247</v>
      </c>
      <c r="G73" s="47"/>
      <c r="H73" s="22"/>
      <c r="I73" s="22"/>
      <c r="J73" s="22"/>
      <c r="L73" s="34"/>
    </row>
    <row r="74" spans="2:12" x14ac:dyDescent="0.3">
      <c r="B74" s="25"/>
      <c r="D74" s="26"/>
      <c r="F74" s="14"/>
      <c r="G74" s="47"/>
      <c r="H74" s="22"/>
      <c r="I74" s="22"/>
      <c r="J74" s="22"/>
    </row>
    <row r="75" spans="2:12" x14ac:dyDescent="0.3">
      <c r="B75" s="25"/>
      <c r="D75" s="26" t="s">
        <v>1667</v>
      </c>
      <c r="F75" s="14" t="s">
        <v>242</v>
      </c>
      <c r="G75" s="47"/>
      <c r="H75" s="22"/>
      <c r="I75" s="22"/>
      <c r="J75" s="22"/>
    </row>
    <row r="76" spans="2:12" x14ac:dyDescent="0.3">
      <c r="B76" s="25"/>
      <c r="D76" s="26"/>
      <c r="F76" s="14" t="s">
        <v>243</v>
      </c>
      <c r="G76" s="47"/>
      <c r="H76" s="22"/>
      <c r="I76" s="22"/>
      <c r="J76" s="22"/>
    </row>
    <row r="77" spans="2:12" x14ac:dyDescent="0.3">
      <c r="B77" s="25"/>
      <c r="D77" s="26"/>
      <c r="F77" s="14" t="s">
        <v>245</v>
      </c>
      <c r="G77" s="47"/>
      <c r="H77" s="22"/>
      <c r="I77" s="22"/>
      <c r="J77" s="22"/>
    </row>
    <row r="78" spans="2:12" x14ac:dyDescent="0.3">
      <c r="B78" s="25"/>
      <c r="D78" s="26"/>
      <c r="F78" s="177" t="s">
        <v>2271</v>
      </c>
      <c r="G78" s="47"/>
      <c r="H78" s="22"/>
      <c r="I78" s="22"/>
      <c r="J78" s="22"/>
    </row>
    <row r="79" spans="2:12" x14ac:dyDescent="0.3">
      <c r="B79" s="25"/>
      <c r="D79" s="26"/>
      <c r="F79" s="14"/>
      <c r="G79" s="47"/>
      <c r="H79" s="22"/>
      <c r="I79" s="22"/>
      <c r="J79" s="22"/>
    </row>
    <row r="80" spans="2:12" x14ac:dyDescent="0.3">
      <c r="B80" s="25"/>
      <c r="D80" s="26"/>
      <c r="F80" s="14" t="s">
        <v>246</v>
      </c>
      <c r="G80" s="47"/>
      <c r="H80" s="22"/>
      <c r="I80" s="22"/>
      <c r="J80" s="22"/>
    </row>
    <row r="81" spans="2:12" x14ac:dyDescent="0.3">
      <c r="B81" s="25" t="s">
        <v>1666</v>
      </c>
      <c r="D81" s="26"/>
      <c r="F81" s="14" t="s">
        <v>248</v>
      </c>
      <c r="G81" s="47"/>
      <c r="H81" s="22"/>
      <c r="I81" s="22"/>
      <c r="J81" s="22"/>
      <c r="L81" s="34"/>
    </row>
    <row r="82" spans="2:12" x14ac:dyDescent="0.3">
      <c r="B82" s="25"/>
      <c r="D82" s="26"/>
      <c r="F82" s="14"/>
      <c r="G82" s="47"/>
      <c r="H82" s="22"/>
      <c r="I82" s="22"/>
      <c r="J82" s="22"/>
    </row>
    <row r="83" spans="2:12" x14ac:dyDescent="0.3">
      <c r="B83" s="25"/>
      <c r="D83" s="26" t="s">
        <v>1667</v>
      </c>
      <c r="F83" s="14" t="s">
        <v>242</v>
      </c>
      <c r="G83" s="47"/>
      <c r="H83" s="22"/>
      <c r="I83" s="22"/>
      <c r="J83" s="22"/>
    </row>
    <row r="84" spans="2:12" x14ac:dyDescent="0.3">
      <c r="B84" s="25"/>
      <c r="D84" s="26"/>
      <c r="F84" s="14" t="s">
        <v>243</v>
      </c>
      <c r="G84" s="47"/>
      <c r="H84" s="22"/>
      <c r="I84" s="22"/>
      <c r="J84" s="22"/>
    </row>
    <row r="85" spans="2:12" x14ac:dyDescent="0.3">
      <c r="B85" s="25"/>
      <c r="D85" s="26"/>
      <c r="F85" s="14" t="s">
        <v>245</v>
      </c>
      <c r="G85" s="47"/>
      <c r="H85" s="22"/>
      <c r="I85" s="22"/>
      <c r="J85" s="22"/>
    </row>
    <row r="86" spans="2:12" x14ac:dyDescent="0.3">
      <c r="B86" s="25"/>
      <c r="D86" s="26"/>
      <c r="F86" s="14"/>
      <c r="G86" s="47"/>
      <c r="H86" s="22"/>
      <c r="I86" s="22"/>
    </row>
    <row r="87" spans="2:12" x14ac:dyDescent="0.3">
      <c r="B87" s="391" t="s">
        <v>161</v>
      </c>
      <c r="C87" s="392"/>
      <c r="D87" s="393"/>
      <c r="F87" s="14" t="s">
        <v>1678</v>
      </c>
      <c r="G87" s="47"/>
      <c r="H87" s="53" t="s">
        <v>70</v>
      </c>
      <c r="I87" s="53" t="s">
        <v>2972</v>
      </c>
      <c r="J87" s="22"/>
      <c r="L87" s="33"/>
    </row>
    <row r="88" spans="2:12" x14ac:dyDescent="0.3">
      <c r="B88" s="25"/>
      <c r="D88" s="26"/>
      <c r="F88" s="14"/>
      <c r="G88" s="47"/>
      <c r="H88" s="28"/>
      <c r="I88" s="28"/>
      <c r="J88" s="22"/>
      <c r="L88" s="33"/>
    </row>
    <row r="89" spans="2:12" x14ac:dyDescent="0.3">
      <c r="B89" s="25" t="s">
        <v>1666</v>
      </c>
      <c r="D89" s="26"/>
      <c r="F89" s="14" t="s">
        <v>1681</v>
      </c>
      <c r="G89" s="47"/>
      <c r="H89" s="28"/>
      <c r="I89" s="28"/>
      <c r="J89" s="22"/>
      <c r="L89" s="33"/>
    </row>
    <row r="90" spans="2:12" x14ac:dyDescent="0.3">
      <c r="B90" s="25"/>
      <c r="D90" s="26"/>
      <c r="F90" s="14"/>
      <c r="G90" s="47"/>
      <c r="H90" s="28"/>
      <c r="I90" s="28"/>
      <c r="J90" s="22"/>
      <c r="L90" s="33"/>
    </row>
    <row r="91" spans="2:12" x14ac:dyDescent="0.3">
      <c r="B91" s="25"/>
      <c r="D91" s="26" t="s">
        <v>1667</v>
      </c>
      <c r="F91" s="14" t="s">
        <v>154</v>
      </c>
      <c r="G91" s="47"/>
      <c r="H91" s="28"/>
      <c r="I91" s="28"/>
      <c r="J91" s="22"/>
      <c r="L91" s="33"/>
    </row>
    <row r="92" spans="2:12" x14ac:dyDescent="0.3">
      <c r="B92" s="25"/>
      <c r="D92" s="26"/>
      <c r="F92" s="14"/>
      <c r="G92" s="47"/>
      <c r="H92" s="28"/>
      <c r="I92" s="28"/>
      <c r="J92" s="22"/>
      <c r="L92" s="33"/>
    </row>
    <row r="93" spans="2:12" x14ac:dyDescent="0.3">
      <c r="B93" s="25"/>
      <c r="D93" s="26"/>
      <c r="F93" s="14" t="s">
        <v>163</v>
      </c>
      <c r="G93" s="47"/>
      <c r="H93" s="28"/>
      <c r="I93" s="28"/>
      <c r="J93" s="22"/>
      <c r="L93" s="33"/>
    </row>
    <row r="94" spans="2:12" x14ac:dyDescent="0.3">
      <c r="B94" s="25"/>
      <c r="D94" s="26"/>
      <c r="F94" s="14"/>
      <c r="G94" s="47"/>
      <c r="H94" s="28"/>
      <c r="I94" s="28"/>
      <c r="J94" s="22"/>
      <c r="L94" s="33"/>
    </row>
    <row r="95" spans="2:12" x14ac:dyDescent="0.3">
      <c r="B95" s="25" t="s">
        <v>1666</v>
      </c>
      <c r="D95" s="26"/>
      <c r="F95" s="14" t="s">
        <v>1682</v>
      </c>
      <c r="G95" s="47"/>
      <c r="H95" s="28"/>
      <c r="I95" s="28"/>
      <c r="J95" s="22"/>
      <c r="L95" s="33"/>
    </row>
    <row r="96" spans="2:12" x14ac:dyDescent="0.3">
      <c r="B96" s="25"/>
      <c r="D96" s="26"/>
      <c r="F96" s="14"/>
      <c r="G96" s="47"/>
      <c r="H96" s="28"/>
      <c r="I96" s="28"/>
      <c r="J96" s="22"/>
      <c r="L96" s="33"/>
    </row>
    <row r="97" spans="2:12" x14ac:dyDescent="0.3">
      <c r="B97" s="25"/>
      <c r="D97" s="26" t="s">
        <v>1667</v>
      </c>
      <c r="F97" s="14" t="s">
        <v>154</v>
      </c>
      <c r="G97" s="47"/>
      <c r="H97" s="28"/>
      <c r="I97" s="28"/>
      <c r="J97" s="28"/>
      <c r="L97" s="33"/>
    </row>
    <row r="98" spans="2:12" x14ac:dyDescent="0.3">
      <c r="B98" s="25"/>
      <c r="D98" s="26"/>
      <c r="F98" s="14"/>
      <c r="G98" s="47"/>
      <c r="H98" s="28"/>
      <c r="I98" s="28"/>
      <c r="J98" s="22"/>
      <c r="L98" s="33"/>
    </row>
    <row r="100" spans="2:12" ht="17.25" thickBot="1" x14ac:dyDescent="0.35">
      <c r="B100" s="18" t="s">
        <v>506</v>
      </c>
    </row>
    <row r="101" spans="2:12" x14ac:dyDescent="0.3">
      <c r="H101" s="398" t="s">
        <v>71</v>
      </c>
      <c r="I101" s="400" t="s">
        <v>74</v>
      </c>
      <c r="J101" s="401"/>
    </row>
    <row r="102" spans="2:12" x14ac:dyDescent="0.3">
      <c r="E102" s="15"/>
      <c r="H102" s="399"/>
      <c r="I102" s="79" t="s">
        <v>196</v>
      </c>
      <c r="J102" s="80" t="s">
        <v>1</v>
      </c>
    </row>
    <row r="103" spans="2:12" ht="12.75" thickBot="1" x14ac:dyDescent="0.35">
      <c r="E103" s="15"/>
      <c r="H103" s="81">
        <f>COUNTIF(H106:H309, "O")</f>
        <v>5</v>
      </c>
      <c r="I103" s="77">
        <f>COUNTIF(I106:I309, "O")</f>
        <v>5</v>
      </c>
      <c r="J103" s="82">
        <f>COUNTIF(J106:J309, "O")</f>
        <v>0</v>
      </c>
    </row>
    <row r="104" spans="2:12" x14ac:dyDescent="0.3">
      <c r="J104" s="69"/>
    </row>
    <row r="105" spans="2:12" x14ac:dyDescent="0.3">
      <c r="B105" s="19" t="s">
        <v>12</v>
      </c>
      <c r="C105" s="20"/>
      <c r="D105" s="21" t="s">
        <v>13</v>
      </c>
      <c r="E105" s="16"/>
      <c r="F105" s="27" t="s">
        <v>39</v>
      </c>
      <c r="G105" s="27"/>
      <c r="H105" s="30" t="s">
        <v>0</v>
      </c>
      <c r="I105" s="29" t="s">
        <v>348</v>
      </c>
      <c r="J105" s="29" t="s">
        <v>2</v>
      </c>
    </row>
    <row r="106" spans="2:12" x14ac:dyDescent="0.3">
      <c r="B106" s="25"/>
      <c r="D106" s="26"/>
      <c r="F106" s="14"/>
      <c r="G106" s="47"/>
      <c r="H106" s="22"/>
      <c r="I106" s="22"/>
      <c r="J106" s="22"/>
    </row>
    <row r="107" spans="2:12" x14ac:dyDescent="0.3">
      <c r="B107" s="394" t="s">
        <v>251</v>
      </c>
      <c r="C107" s="395"/>
      <c r="D107" s="396"/>
      <c r="F107" s="14" t="s">
        <v>249</v>
      </c>
      <c r="G107" s="47"/>
      <c r="H107" s="53" t="s">
        <v>70</v>
      </c>
      <c r="I107" s="53" t="s">
        <v>2972</v>
      </c>
      <c r="J107" s="53"/>
    </row>
    <row r="108" spans="2:12" x14ac:dyDescent="0.3">
      <c r="B108" s="25"/>
      <c r="D108" s="26"/>
      <c r="F108" s="14"/>
      <c r="G108" s="47"/>
      <c r="H108" s="22"/>
      <c r="I108" s="22"/>
      <c r="J108" s="22"/>
    </row>
    <row r="109" spans="2:12" x14ac:dyDescent="0.3">
      <c r="B109" s="25" t="s">
        <v>61</v>
      </c>
      <c r="D109" s="26"/>
      <c r="F109" s="14" t="s">
        <v>257</v>
      </c>
      <c r="G109" s="47"/>
      <c r="H109" s="22"/>
      <c r="I109" s="22"/>
      <c r="J109" s="22"/>
      <c r="L109" s="34"/>
    </row>
    <row r="110" spans="2:12" x14ac:dyDescent="0.3">
      <c r="B110" s="25"/>
      <c r="D110" s="26"/>
      <c r="F110" s="14"/>
      <c r="G110" s="47"/>
      <c r="H110" s="22"/>
      <c r="I110" s="22"/>
      <c r="J110" s="22"/>
    </row>
    <row r="111" spans="2:12" x14ac:dyDescent="0.3">
      <c r="B111" s="25"/>
      <c r="D111" s="26" t="s">
        <v>6</v>
      </c>
      <c r="F111" s="14" t="s">
        <v>250</v>
      </c>
      <c r="G111" s="47"/>
      <c r="H111" s="22"/>
      <c r="I111" s="22"/>
      <c r="J111" s="22"/>
    </row>
    <row r="112" spans="2:12" x14ac:dyDescent="0.3">
      <c r="B112" s="25"/>
      <c r="D112" s="26"/>
      <c r="F112" s="14"/>
      <c r="G112" s="47"/>
      <c r="H112" s="22"/>
      <c r="I112" s="22"/>
      <c r="J112" s="22"/>
    </row>
    <row r="113" spans="2:12" x14ac:dyDescent="0.3">
      <c r="B113" s="25"/>
      <c r="D113" s="26"/>
      <c r="F113" s="14" t="s">
        <v>252</v>
      </c>
      <c r="G113" s="47"/>
      <c r="H113" s="22"/>
      <c r="I113" s="22"/>
      <c r="J113" s="22"/>
    </row>
    <row r="114" spans="2:12" x14ac:dyDescent="0.3">
      <c r="B114" s="25" t="s">
        <v>61</v>
      </c>
      <c r="D114" s="26"/>
      <c r="F114" s="14" t="s">
        <v>258</v>
      </c>
      <c r="G114" s="47"/>
      <c r="H114" s="22"/>
      <c r="I114" s="22"/>
      <c r="J114" s="22"/>
      <c r="L114" s="34"/>
    </row>
    <row r="115" spans="2:12" x14ac:dyDescent="0.3">
      <c r="B115" s="25"/>
      <c r="D115" s="26"/>
      <c r="F115" s="14" t="s">
        <v>253</v>
      </c>
      <c r="G115" s="47"/>
      <c r="H115" s="22"/>
      <c r="I115" s="22"/>
      <c r="J115" s="22"/>
    </row>
    <row r="116" spans="2:12" x14ac:dyDescent="0.3">
      <c r="B116" s="25"/>
      <c r="D116" s="26"/>
      <c r="F116" s="14" t="s">
        <v>427</v>
      </c>
      <c r="G116" s="47"/>
      <c r="H116" s="22"/>
      <c r="I116" s="22"/>
      <c r="J116" s="22"/>
    </row>
    <row r="117" spans="2:12" x14ac:dyDescent="0.3">
      <c r="B117" s="25"/>
      <c r="D117" s="26"/>
      <c r="F117" s="14" t="s">
        <v>254</v>
      </c>
      <c r="G117" s="47"/>
      <c r="H117" s="22"/>
      <c r="I117" s="22"/>
      <c r="J117" s="22"/>
    </row>
    <row r="118" spans="2:12" x14ac:dyDescent="0.3">
      <c r="B118" s="25"/>
      <c r="D118" s="26"/>
      <c r="F118" s="14" t="s">
        <v>255</v>
      </c>
      <c r="G118" s="47"/>
      <c r="H118" s="22"/>
      <c r="I118" s="22"/>
      <c r="J118" s="22"/>
    </row>
    <row r="119" spans="2:12" x14ac:dyDescent="0.3">
      <c r="B119" s="25"/>
      <c r="D119" s="26"/>
      <c r="F119" s="14" t="s">
        <v>256</v>
      </c>
      <c r="G119" s="47"/>
      <c r="H119" s="22"/>
      <c r="I119" s="22"/>
      <c r="J119" s="22"/>
    </row>
    <row r="120" spans="2:12" x14ac:dyDescent="0.3">
      <c r="B120" s="25"/>
      <c r="D120" s="26"/>
      <c r="F120" s="14"/>
      <c r="G120" s="47"/>
      <c r="H120" s="22"/>
      <c r="I120" s="22"/>
      <c r="J120" s="22"/>
    </row>
    <row r="121" spans="2:12" x14ac:dyDescent="0.3">
      <c r="B121" s="25"/>
      <c r="D121" s="26" t="s">
        <v>6</v>
      </c>
      <c r="F121" s="14"/>
      <c r="G121" s="47"/>
      <c r="H121" s="22"/>
      <c r="I121" s="22"/>
      <c r="J121" s="22"/>
    </row>
    <row r="122" spans="2:12" x14ac:dyDescent="0.3">
      <c r="B122" s="25"/>
      <c r="D122" s="26"/>
      <c r="F122" s="14"/>
      <c r="G122" s="47"/>
      <c r="H122" s="22"/>
      <c r="I122" s="22"/>
      <c r="J122" s="22"/>
    </row>
    <row r="123" spans="2:12" x14ac:dyDescent="0.3">
      <c r="B123" s="25"/>
      <c r="D123" s="26"/>
      <c r="F123" s="14"/>
      <c r="G123" s="47"/>
      <c r="H123" s="22"/>
      <c r="I123" s="22"/>
      <c r="J123" s="22"/>
    </row>
    <row r="124" spans="2:12" x14ac:dyDescent="0.3">
      <c r="B124" s="25"/>
      <c r="D124" s="26" t="s">
        <v>7</v>
      </c>
      <c r="F124" s="14" t="s">
        <v>259</v>
      </c>
      <c r="G124" s="47"/>
      <c r="H124" s="22"/>
      <c r="I124" s="22"/>
      <c r="J124" s="22"/>
    </row>
    <row r="125" spans="2:12" x14ac:dyDescent="0.3">
      <c r="B125" s="25"/>
      <c r="D125" s="26"/>
      <c r="F125" s="14" t="s">
        <v>260</v>
      </c>
      <c r="G125" s="47"/>
      <c r="H125" s="22"/>
      <c r="I125" s="22"/>
      <c r="J125" s="22"/>
    </row>
    <row r="126" spans="2:12" x14ac:dyDescent="0.3">
      <c r="B126" s="25"/>
      <c r="D126" s="26"/>
      <c r="F126" s="14"/>
      <c r="G126" s="47"/>
      <c r="H126" s="22"/>
      <c r="I126" s="22"/>
      <c r="J126" s="22"/>
    </row>
    <row r="127" spans="2:12" x14ac:dyDescent="0.3">
      <c r="B127" s="25"/>
      <c r="D127" s="26"/>
      <c r="F127" s="14" t="s">
        <v>261</v>
      </c>
      <c r="G127" s="47"/>
      <c r="H127" s="22"/>
      <c r="I127" s="22"/>
      <c r="J127" s="22"/>
    </row>
    <row r="128" spans="2:12" x14ac:dyDescent="0.3">
      <c r="B128" s="25"/>
      <c r="D128" s="26"/>
      <c r="F128" s="14"/>
      <c r="G128" s="47"/>
      <c r="H128" s="22"/>
      <c r="I128" s="22"/>
      <c r="J128" s="22"/>
    </row>
    <row r="129" spans="2:12" x14ac:dyDescent="0.3">
      <c r="B129" s="25" t="s">
        <v>5</v>
      </c>
      <c r="D129" s="26"/>
      <c r="F129" s="14" t="s">
        <v>258</v>
      </c>
      <c r="G129" s="47"/>
      <c r="H129" s="22"/>
      <c r="I129" s="22"/>
      <c r="J129" s="22"/>
      <c r="L129" s="34"/>
    </row>
    <row r="130" spans="2:12" x14ac:dyDescent="0.3">
      <c r="B130" s="25"/>
      <c r="D130" s="26"/>
      <c r="F130" s="14" t="s">
        <v>253</v>
      </c>
      <c r="G130" s="47"/>
      <c r="H130" s="22"/>
      <c r="I130" s="22"/>
      <c r="J130" s="22"/>
    </row>
    <row r="131" spans="2:12" x14ac:dyDescent="0.3">
      <c r="B131" s="25"/>
      <c r="D131" s="26"/>
      <c r="F131" s="14" t="s">
        <v>427</v>
      </c>
      <c r="G131" s="47"/>
      <c r="H131" s="22"/>
      <c r="I131" s="22"/>
      <c r="J131" s="22"/>
    </row>
    <row r="132" spans="2:12" x14ac:dyDescent="0.3">
      <c r="B132" s="25"/>
      <c r="D132" s="26"/>
      <c r="F132" s="14" t="s">
        <v>254</v>
      </c>
      <c r="G132" s="47"/>
      <c r="H132" s="22"/>
      <c r="I132" s="22"/>
      <c r="J132" s="22"/>
    </row>
    <row r="133" spans="2:12" x14ac:dyDescent="0.3">
      <c r="B133" s="25"/>
      <c r="D133" s="26"/>
      <c r="F133" s="14" t="s">
        <v>255</v>
      </c>
      <c r="G133" s="47"/>
      <c r="H133" s="22"/>
      <c r="I133" s="22"/>
      <c r="J133" s="22"/>
    </row>
    <row r="134" spans="2:12" x14ac:dyDescent="0.3">
      <c r="B134" s="25"/>
      <c r="D134" s="26"/>
      <c r="F134" s="14" t="s">
        <v>262</v>
      </c>
      <c r="G134" s="47"/>
      <c r="H134" s="22"/>
      <c r="I134" s="22"/>
      <c r="J134" s="22"/>
    </row>
    <row r="135" spans="2:12" x14ac:dyDescent="0.3">
      <c r="B135" s="25"/>
      <c r="D135" s="26"/>
      <c r="F135" s="14"/>
      <c r="G135" s="47"/>
      <c r="H135" s="22"/>
      <c r="I135" s="22"/>
      <c r="J135" s="22"/>
    </row>
    <row r="136" spans="2:12" x14ac:dyDescent="0.3">
      <c r="B136" s="25"/>
      <c r="D136" s="26" t="s">
        <v>6</v>
      </c>
      <c r="F136" s="14" t="s">
        <v>250</v>
      </c>
      <c r="G136" s="47"/>
      <c r="H136" s="22"/>
      <c r="I136" s="22"/>
      <c r="J136" s="22"/>
    </row>
    <row r="137" spans="2:12" x14ac:dyDescent="0.3">
      <c r="B137" s="25"/>
      <c r="D137" s="26"/>
      <c r="F137" s="14"/>
      <c r="G137" s="47"/>
      <c r="H137" s="22"/>
      <c r="I137" s="22"/>
      <c r="J137" s="22"/>
    </row>
    <row r="138" spans="2:12" x14ac:dyDescent="0.3">
      <c r="B138" s="25"/>
      <c r="D138" s="26"/>
      <c r="F138" s="14"/>
      <c r="G138" s="47"/>
      <c r="H138" s="22"/>
      <c r="I138" s="22"/>
      <c r="J138" s="22"/>
    </row>
    <row r="139" spans="2:12" x14ac:dyDescent="0.3">
      <c r="B139" s="391" t="s">
        <v>83</v>
      </c>
      <c r="C139" s="392"/>
      <c r="D139" s="393"/>
      <c r="F139" s="14" t="s">
        <v>263</v>
      </c>
      <c r="G139" s="47"/>
      <c r="H139" s="53" t="s">
        <v>70</v>
      </c>
      <c r="I139" s="53" t="s">
        <v>2972</v>
      </c>
      <c r="J139" s="53"/>
    </row>
    <row r="140" spans="2:12" x14ac:dyDescent="0.3">
      <c r="B140" s="25"/>
      <c r="D140" s="26"/>
      <c r="F140" s="14"/>
      <c r="G140" s="47"/>
      <c r="H140" s="22"/>
      <c r="I140" s="22"/>
      <c r="J140" s="22"/>
    </row>
    <row r="141" spans="2:12" x14ac:dyDescent="0.3">
      <c r="B141" s="25" t="s">
        <v>5</v>
      </c>
      <c r="D141" s="26"/>
      <c r="F141" s="14" t="s">
        <v>258</v>
      </c>
      <c r="G141" s="47"/>
      <c r="H141" s="22"/>
      <c r="I141" s="22"/>
      <c r="J141" s="22"/>
    </row>
    <row r="142" spans="2:12" x14ac:dyDescent="0.3">
      <c r="B142" s="25"/>
      <c r="D142" s="26"/>
      <c r="F142" s="14" t="s">
        <v>253</v>
      </c>
      <c r="G142" s="47"/>
      <c r="H142" s="22"/>
      <c r="I142" s="22"/>
      <c r="J142" s="22"/>
    </row>
    <row r="143" spans="2:12" x14ac:dyDescent="0.3">
      <c r="B143" s="25"/>
      <c r="D143" s="26"/>
      <c r="F143" s="14" t="s">
        <v>427</v>
      </c>
      <c r="G143" s="47"/>
      <c r="H143" s="22"/>
      <c r="I143" s="22"/>
      <c r="J143" s="22"/>
    </row>
    <row r="144" spans="2:12" x14ac:dyDescent="0.3">
      <c r="B144" s="25"/>
      <c r="D144" s="26"/>
      <c r="F144" s="14" t="s">
        <v>254</v>
      </c>
      <c r="G144" s="47"/>
      <c r="H144" s="22"/>
      <c r="I144" s="22"/>
      <c r="J144" s="22"/>
    </row>
    <row r="145" spans="2:10" x14ac:dyDescent="0.3">
      <c r="B145" s="25"/>
      <c r="D145" s="26"/>
      <c r="F145" s="14" t="s">
        <v>255</v>
      </c>
      <c r="G145" s="47"/>
      <c r="H145" s="22"/>
      <c r="I145" s="22"/>
      <c r="J145" s="22"/>
    </row>
    <row r="146" spans="2:10" x14ac:dyDescent="0.3">
      <c r="B146" s="25"/>
      <c r="D146" s="26"/>
      <c r="F146" s="14" t="s">
        <v>265</v>
      </c>
      <c r="G146" s="47"/>
      <c r="H146" s="22"/>
      <c r="I146" s="22"/>
      <c r="J146" s="22"/>
    </row>
    <row r="147" spans="2:10" x14ac:dyDescent="0.3">
      <c r="B147" s="25"/>
      <c r="D147" s="26"/>
      <c r="F147" s="14"/>
      <c r="G147" s="47"/>
      <c r="H147" s="22"/>
      <c r="I147" s="22"/>
      <c r="J147" s="22"/>
    </row>
    <row r="148" spans="2:10" x14ac:dyDescent="0.3">
      <c r="B148" s="25"/>
      <c r="D148" s="26" t="s">
        <v>6</v>
      </c>
      <c r="F148" s="14" t="s">
        <v>264</v>
      </c>
      <c r="G148" s="47"/>
      <c r="H148" s="22"/>
      <c r="I148" s="22"/>
      <c r="J148" s="22"/>
    </row>
    <row r="149" spans="2:10" x14ac:dyDescent="0.3">
      <c r="B149" s="25"/>
      <c r="D149" s="26"/>
      <c r="F149" s="14" t="s">
        <v>266</v>
      </c>
      <c r="G149" s="47"/>
      <c r="H149" s="22"/>
      <c r="I149" s="22"/>
      <c r="J149" s="22"/>
    </row>
    <row r="150" spans="2:10" x14ac:dyDescent="0.3">
      <c r="B150" s="25"/>
      <c r="D150" s="26"/>
      <c r="F150" s="14"/>
      <c r="G150" s="47"/>
      <c r="H150" s="22"/>
      <c r="I150" s="22"/>
      <c r="J150" s="22"/>
    </row>
    <row r="151" spans="2:10" x14ac:dyDescent="0.3">
      <c r="B151" s="25"/>
      <c r="D151" s="26"/>
      <c r="F151" s="14" t="s">
        <v>267</v>
      </c>
      <c r="G151" s="47"/>
      <c r="H151" s="22"/>
      <c r="I151" s="22"/>
      <c r="J151" s="22"/>
    </row>
    <row r="152" spans="2:10" x14ac:dyDescent="0.3">
      <c r="B152" s="25"/>
      <c r="D152" s="26"/>
      <c r="F152" s="14"/>
      <c r="G152" s="47"/>
      <c r="H152" s="22"/>
      <c r="I152" s="22"/>
      <c r="J152" s="22"/>
    </row>
    <row r="153" spans="2:10" x14ac:dyDescent="0.3">
      <c r="B153" s="25" t="s">
        <v>5</v>
      </c>
      <c r="D153" s="26"/>
      <c r="F153" s="14" t="s">
        <v>258</v>
      </c>
      <c r="G153" s="47"/>
      <c r="H153" s="22"/>
      <c r="I153" s="22"/>
      <c r="J153" s="22"/>
    </row>
    <row r="154" spans="2:10" x14ac:dyDescent="0.3">
      <c r="B154" s="25"/>
      <c r="D154" s="26"/>
      <c r="F154" s="14" t="s">
        <v>253</v>
      </c>
      <c r="G154" s="47"/>
      <c r="H154" s="22"/>
      <c r="I154" s="22"/>
      <c r="J154" s="22"/>
    </row>
    <row r="155" spans="2:10" x14ac:dyDescent="0.3">
      <c r="B155" s="25"/>
      <c r="D155" s="26"/>
      <c r="F155" s="14" t="s">
        <v>592</v>
      </c>
      <c r="G155" s="47"/>
      <c r="H155" s="22"/>
      <c r="I155" s="22"/>
      <c r="J155" s="22"/>
    </row>
    <row r="156" spans="2:10" x14ac:dyDescent="0.3">
      <c r="B156" s="25"/>
      <c r="D156" s="26"/>
      <c r="F156" s="14" t="s">
        <v>268</v>
      </c>
      <c r="G156" s="47"/>
      <c r="H156" s="22"/>
      <c r="I156" s="22"/>
      <c r="J156" s="22"/>
    </row>
    <row r="157" spans="2:10" x14ac:dyDescent="0.3">
      <c r="B157" s="25"/>
      <c r="D157" s="26"/>
      <c r="F157" s="14" t="s">
        <v>255</v>
      </c>
      <c r="G157" s="47"/>
      <c r="H157" s="22"/>
      <c r="I157" s="22"/>
      <c r="J157" s="22"/>
    </row>
    <row r="158" spans="2:10" x14ac:dyDescent="0.3">
      <c r="B158" s="25"/>
      <c r="D158" s="26"/>
      <c r="F158" s="14" t="s">
        <v>269</v>
      </c>
      <c r="G158" s="47"/>
      <c r="H158" s="22"/>
      <c r="I158" s="22"/>
      <c r="J158" s="22"/>
    </row>
    <row r="159" spans="2:10" x14ac:dyDescent="0.3">
      <c r="B159" s="25"/>
      <c r="D159" s="26"/>
      <c r="F159" s="14"/>
      <c r="G159" s="47"/>
      <c r="H159" s="22"/>
      <c r="I159" s="22"/>
      <c r="J159" s="22"/>
    </row>
    <row r="160" spans="2:10" x14ac:dyDescent="0.3">
      <c r="B160" s="25"/>
      <c r="D160" s="26" t="s">
        <v>6</v>
      </c>
      <c r="F160" s="14" t="s">
        <v>2633</v>
      </c>
      <c r="G160" s="47"/>
      <c r="H160" s="22"/>
      <c r="I160" s="22"/>
      <c r="J160" s="22"/>
    </row>
    <row r="161" spans="2:10" x14ac:dyDescent="0.3">
      <c r="B161" s="25"/>
      <c r="D161" s="26"/>
      <c r="F161" s="14" t="s">
        <v>266</v>
      </c>
      <c r="G161" s="47"/>
      <c r="H161" s="22"/>
      <c r="I161" s="22"/>
      <c r="J161" s="22"/>
    </row>
    <row r="162" spans="2:10" x14ac:dyDescent="0.3">
      <c r="B162" s="25"/>
      <c r="D162" s="26"/>
      <c r="F162" s="14"/>
      <c r="G162" s="47"/>
      <c r="H162" s="22"/>
      <c r="I162" s="22"/>
      <c r="J162" s="22"/>
    </row>
    <row r="163" spans="2:10" x14ac:dyDescent="0.3">
      <c r="B163" s="25"/>
      <c r="D163" s="26"/>
      <c r="F163" s="14" t="s">
        <v>270</v>
      </c>
      <c r="G163" s="47"/>
      <c r="H163" s="22"/>
      <c r="I163" s="22"/>
      <c r="J163" s="22"/>
    </row>
    <row r="164" spans="2:10" x14ac:dyDescent="0.3">
      <c r="B164" s="25"/>
      <c r="D164" s="26"/>
      <c r="F164" s="14"/>
      <c r="G164" s="47"/>
      <c r="H164" s="22"/>
      <c r="I164" s="22"/>
      <c r="J164" s="22"/>
    </row>
    <row r="165" spans="2:10" x14ac:dyDescent="0.3">
      <c r="B165" s="25" t="s">
        <v>5</v>
      </c>
      <c r="D165" s="26"/>
      <c r="F165" s="14" t="s">
        <v>271</v>
      </c>
      <c r="G165" s="47"/>
      <c r="H165" s="22"/>
      <c r="I165" s="22"/>
      <c r="J165" s="22"/>
    </row>
    <row r="166" spans="2:10" x14ac:dyDescent="0.3">
      <c r="B166" s="25"/>
      <c r="D166" s="26"/>
      <c r="F166" s="14" t="s">
        <v>253</v>
      </c>
      <c r="G166" s="47"/>
      <c r="H166" s="22"/>
      <c r="I166" s="22"/>
      <c r="J166" s="22"/>
    </row>
    <row r="167" spans="2:10" x14ac:dyDescent="0.3">
      <c r="B167" s="25"/>
      <c r="D167" s="26"/>
      <c r="F167" s="14" t="s">
        <v>593</v>
      </c>
      <c r="G167" s="47"/>
      <c r="H167" s="22"/>
      <c r="I167" s="22"/>
      <c r="J167" s="22"/>
    </row>
    <row r="168" spans="2:10" x14ac:dyDescent="0.3">
      <c r="B168" s="25"/>
      <c r="D168" s="26"/>
      <c r="F168" s="14" t="s">
        <v>254</v>
      </c>
      <c r="G168" s="47"/>
      <c r="H168" s="22"/>
      <c r="I168" s="22"/>
      <c r="J168" s="22"/>
    </row>
    <row r="169" spans="2:10" x14ac:dyDescent="0.3">
      <c r="B169" s="25"/>
      <c r="D169" s="26"/>
      <c r="F169" s="14" t="s">
        <v>255</v>
      </c>
      <c r="G169" s="47"/>
      <c r="H169" s="22"/>
      <c r="I169" s="22"/>
      <c r="J169" s="22"/>
    </row>
    <row r="170" spans="2:10" x14ac:dyDescent="0.3">
      <c r="B170" s="25"/>
      <c r="D170" s="26"/>
      <c r="F170" s="14" t="s">
        <v>269</v>
      </c>
      <c r="G170" s="47"/>
      <c r="H170" s="22"/>
      <c r="I170" s="22"/>
      <c r="J170" s="22"/>
    </row>
    <row r="171" spans="2:10" x14ac:dyDescent="0.3">
      <c r="B171" s="25"/>
      <c r="D171" s="26"/>
      <c r="F171" s="14"/>
      <c r="G171" s="47"/>
      <c r="H171" s="22"/>
      <c r="I171" s="22"/>
      <c r="J171" s="22"/>
    </row>
    <row r="172" spans="2:10" x14ac:dyDescent="0.3">
      <c r="B172" s="25"/>
      <c r="D172" s="26" t="s">
        <v>6</v>
      </c>
      <c r="F172" s="14" t="s">
        <v>264</v>
      </c>
      <c r="G172" s="47"/>
      <c r="H172" s="22"/>
      <c r="I172" s="22"/>
      <c r="J172" s="22"/>
    </row>
    <row r="173" spans="2:10" x14ac:dyDescent="0.3">
      <c r="B173" s="25"/>
      <c r="D173" s="26"/>
      <c r="F173" s="14" t="s">
        <v>266</v>
      </c>
      <c r="G173" s="47"/>
      <c r="H173" s="22"/>
      <c r="I173" s="22"/>
      <c r="J173" s="22"/>
    </row>
    <row r="174" spans="2:10" x14ac:dyDescent="0.3">
      <c r="B174" s="25"/>
      <c r="D174" s="26"/>
      <c r="F174" s="14"/>
      <c r="G174" s="47"/>
      <c r="H174" s="22"/>
      <c r="I174" s="22"/>
      <c r="J174" s="22"/>
    </row>
    <row r="175" spans="2:10" x14ac:dyDescent="0.3">
      <c r="B175" s="25"/>
      <c r="D175" s="26"/>
      <c r="F175" s="14"/>
      <c r="G175" s="47"/>
      <c r="H175" s="22"/>
      <c r="I175" s="22"/>
      <c r="J175" s="22"/>
    </row>
    <row r="176" spans="2:10" x14ac:dyDescent="0.3">
      <c r="B176" s="394" t="s">
        <v>274</v>
      </c>
      <c r="C176" s="395"/>
      <c r="D176" s="396"/>
      <c r="F176" s="14" t="s">
        <v>275</v>
      </c>
      <c r="G176" s="47"/>
      <c r="H176" s="53" t="s">
        <v>70</v>
      </c>
      <c r="I176" s="53" t="s">
        <v>2972</v>
      </c>
      <c r="J176" s="53"/>
    </row>
    <row r="177" spans="2:12" x14ac:dyDescent="0.3">
      <c r="B177" s="25"/>
      <c r="D177" s="26"/>
      <c r="F177" s="14"/>
      <c r="G177" s="47"/>
      <c r="H177" s="22"/>
      <c r="I177" s="22"/>
      <c r="J177" s="22"/>
    </row>
    <row r="178" spans="2:12" x14ac:dyDescent="0.3">
      <c r="B178" s="25" t="s">
        <v>5</v>
      </c>
      <c r="D178" s="26"/>
      <c r="F178" s="14" t="s">
        <v>258</v>
      </c>
      <c r="G178" s="47"/>
      <c r="H178" s="22"/>
      <c r="I178" s="22"/>
      <c r="J178" s="22"/>
      <c r="L178" s="34"/>
    </row>
    <row r="179" spans="2:12" x14ac:dyDescent="0.3">
      <c r="B179" s="25"/>
      <c r="D179" s="26"/>
      <c r="F179" s="14" t="s">
        <v>253</v>
      </c>
      <c r="G179" s="47"/>
      <c r="H179" s="22"/>
      <c r="I179" s="22"/>
      <c r="J179" s="22"/>
    </row>
    <row r="180" spans="2:12" x14ac:dyDescent="0.3">
      <c r="B180" s="25"/>
      <c r="D180" s="26"/>
      <c r="F180" s="14" t="s">
        <v>427</v>
      </c>
      <c r="G180" s="47"/>
      <c r="H180" s="22"/>
      <c r="I180" s="22"/>
      <c r="J180" s="22"/>
    </row>
    <row r="181" spans="2:12" x14ac:dyDescent="0.3">
      <c r="B181" s="25"/>
      <c r="D181" s="26"/>
      <c r="F181" s="14" t="s">
        <v>254</v>
      </c>
      <c r="G181" s="47"/>
      <c r="H181" s="22"/>
      <c r="I181" s="22"/>
      <c r="J181" s="22"/>
    </row>
    <row r="182" spans="2:12" x14ac:dyDescent="0.3">
      <c r="B182" s="25"/>
      <c r="D182" s="26"/>
      <c r="F182" s="14" t="s">
        <v>255</v>
      </c>
      <c r="G182" s="47"/>
      <c r="H182" s="22"/>
      <c r="I182" s="22"/>
      <c r="J182" s="22"/>
    </row>
    <row r="183" spans="2:12" x14ac:dyDescent="0.3">
      <c r="B183" s="25"/>
      <c r="D183" s="26"/>
      <c r="F183" s="14" t="s">
        <v>276</v>
      </c>
      <c r="G183" s="47"/>
      <c r="H183" s="22"/>
      <c r="I183" s="22"/>
      <c r="J183" s="22"/>
    </row>
    <row r="184" spans="2:12" x14ac:dyDescent="0.3">
      <c r="B184" s="25"/>
      <c r="D184" s="26"/>
      <c r="F184" s="14"/>
      <c r="G184" s="47"/>
      <c r="H184" s="22"/>
      <c r="I184" s="22"/>
      <c r="J184" s="22"/>
    </row>
    <row r="185" spans="2:12" x14ac:dyDescent="0.3">
      <c r="B185" s="25"/>
      <c r="D185" s="26" t="s">
        <v>6</v>
      </c>
      <c r="F185" s="14"/>
      <c r="G185" s="47"/>
      <c r="H185" s="22"/>
      <c r="I185" s="22"/>
      <c r="J185" s="22"/>
    </row>
    <row r="186" spans="2:12" x14ac:dyDescent="0.3">
      <c r="B186" s="25"/>
      <c r="D186" s="26"/>
      <c r="F186" s="14"/>
      <c r="G186" s="47"/>
      <c r="H186" s="22"/>
      <c r="I186" s="22"/>
      <c r="J186" s="22"/>
    </row>
    <row r="187" spans="2:12" x14ac:dyDescent="0.3">
      <c r="B187" s="25"/>
      <c r="D187" s="26"/>
      <c r="F187" s="14"/>
      <c r="G187" s="47"/>
      <c r="H187" s="22"/>
      <c r="I187" s="22"/>
      <c r="J187" s="22"/>
    </row>
    <row r="188" spans="2:12" x14ac:dyDescent="0.3">
      <c r="B188" s="25"/>
      <c r="D188" s="26" t="s">
        <v>7</v>
      </c>
      <c r="F188" s="14" t="s">
        <v>259</v>
      </c>
      <c r="G188" s="47"/>
      <c r="H188" s="22"/>
      <c r="I188" s="22"/>
      <c r="J188" s="22"/>
    </row>
    <row r="189" spans="2:12" x14ac:dyDescent="0.3">
      <c r="B189" s="25"/>
      <c r="D189" s="26"/>
      <c r="F189" s="14" t="s">
        <v>260</v>
      </c>
      <c r="G189" s="47"/>
      <c r="H189" s="22"/>
      <c r="I189" s="22"/>
      <c r="J189" s="22"/>
    </row>
    <row r="190" spans="2:12" x14ac:dyDescent="0.3">
      <c r="B190" s="25"/>
      <c r="D190" s="26"/>
      <c r="F190" s="14"/>
      <c r="G190" s="47"/>
      <c r="H190" s="22"/>
      <c r="I190" s="22"/>
      <c r="J190" s="22"/>
    </row>
    <row r="191" spans="2:12" x14ac:dyDescent="0.3">
      <c r="B191" s="25"/>
      <c r="D191" s="26"/>
      <c r="F191" s="14" t="s">
        <v>277</v>
      </c>
      <c r="G191" s="47"/>
      <c r="H191" s="22"/>
      <c r="I191" s="22"/>
      <c r="J191" s="22"/>
    </row>
    <row r="192" spans="2:12" x14ac:dyDescent="0.3">
      <c r="B192" s="25"/>
      <c r="D192" s="26"/>
      <c r="F192" s="14"/>
      <c r="G192" s="47"/>
      <c r="H192" s="22"/>
      <c r="I192" s="22"/>
      <c r="J192" s="22"/>
    </row>
    <row r="193" spans="2:12" x14ac:dyDescent="0.3">
      <c r="B193" s="25" t="s">
        <v>5</v>
      </c>
      <c r="D193" s="26"/>
      <c r="F193" s="14" t="s">
        <v>258</v>
      </c>
      <c r="G193" s="47"/>
      <c r="H193" s="22"/>
      <c r="I193" s="22"/>
      <c r="J193" s="22"/>
      <c r="L193" s="34"/>
    </row>
    <row r="194" spans="2:12" x14ac:dyDescent="0.3">
      <c r="B194" s="25"/>
      <c r="D194" s="26"/>
      <c r="F194" s="14" t="s">
        <v>253</v>
      </c>
      <c r="G194" s="47"/>
      <c r="H194" s="22"/>
      <c r="I194" s="22"/>
      <c r="J194" s="22"/>
    </row>
    <row r="195" spans="2:12" x14ac:dyDescent="0.3">
      <c r="B195" s="25"/>
      <c r="D195" s="26"/>
      <c r="F195" s="14" t="s">
        <v>427</v>
      </c>
      <c r="G195" s="47"/>
      <c r="H195" s="22"/>
      <c r="I195" s="22"/>
      <c r="J195" s="22"/>
    </row>
    <row r="196" spans="2:12" x14ac:dyDescent="0.3">
      <c r="B196" s="25"/>
      <c r="D196" s="26"/>
      <c r="F196" s="14" t="s">
        <v>254</v>
      </c>
      <c r="G196" s="47"/>
      <c r="H196" s="22"/>
      <c r="I196" s="22"/>
      <c r="J196" s="22"/>
    </row>
    <row r="197" spans="2:12" x14ac:dyDescent="0.3">
      <c r="B197" s="25"/>
      <c r="D197" s="26"/>
      <c r="F197" s="14" t="s">
        <v>255</v>
      </c>
      <c r="G197" s="47"/>
      <c r="H197" s="22"/>
      <c r="I197" s="22"/>
      <c r="J197" s="22"/>
    </row>
    <row r="198" spans="2:12" x14ac:dyDescent="0.3">
      <c r="B198" s="25"/>
      <c r="D198" s="26"/>
      <c r="F198" s="14" t="s">
        <v>262</v>
      </c>
      <c r="G198" s="47"/>
      <c r="H198" s="22"/>
      <c r="I198" s="22"/>
      <c r="J198" s="22"/>
    </row>
    <row r="199" spans="2:12" x14ac:dyDescent="0.3">
      <c r="B199" s="25"/>
      <c r="D199" s="26"/>
      <c r="F199" s="14"/>
      <c r="G199" s="47"/>
      <c r="H199" s="22"/>
      <c r="I199" s="22"/>
      <c r="J199" s="22"/>
    </row>
    <row r="200" spans="2:12" x14ac:dyDescent="0.3">
      <c r="B200" s="25"/>
      <c r="D200" s="26" t="s">
        <v>6</v>
      </c>
      <c r="F200" s="14" t="s">
        <v>250</v>
      </c>
      <c r="G200" s="47"/>
      <c r="H200" s="22"/>
      <c r="I200" s="22"/>
      <c r="J200" s="22"/>
    </row>
    <row r="201" spans="2:12" x14ac:dyDescent="0.3">
      <c r="B201" s="25"/>
      <c r="D201" s="26"/>
      <c r="F201" s="14"/>
      <c r="G201" s="47"/>
      <c r="H201" s="22"/>
      <c r="I201" s="22"/>
      <c r="J201" s="22"/>
    </row>
    <row r="202" spans="2:12" x14ac:dyDescent="0.3">
      <c r="B202" s="25"/>
      <c r="D202" s="26"/>
      <c r="F202" s="14"/>
      <c r="G202" s="47"/>
      <c r="H202" s="22"/>
      <c r="I202" s="22"/>
      <c r="J202" s="22"/>
    </row>
    <row r="203" spans="2:12" x14ac:dyDescent="0.3">
      <c r="B203" s="391" t="s">
        <v>83</v>
      </c>
      <c r="C203" s="392"/>
      <c r="D203" s="393"/>
      <c r="F203" s="14" t="s">
        <v>278</v>
      </c>
      <c r="G203" s="47"/>
      <c r="H203" s="53" t="s">
        <v>70</v>
      </c>
      <c r="I203" s="53" t="s">
        <v>2972</v>
      </c>
      <c r="J203" s="53"/>
    </row>
    <row r="204" spans="2:12" x14ac:dyDescent="0.3">
      <c r="B204" s="25"/>
      <c r="D204" s="26"/>
      <c r="F204" s="14"/>
      <c r="G204" s="47"/>
      <c r="H204" s="22"/>
      <c r="I204" s="22"/>
      <c r="J204" s="22"/>
    </row>
    <row r="205" spans="2:12" x14ac:dyDescent="0.3">
      <c r="B205" s="25" t="s">
        <v>5</v>
      </c>
      <c r="D205" s="26"/>
      <c r="F205" s="14" t="s">
        <v>258</v>
      </c>
      <c r="G205" s="47"/>
      <c r="H205" s="22"/>
      <c r="I205" s="22"/>
      <c r="J205" s="22"/>
    </row>
    <row r="206" spans="2:12" x14ac:dyDescent="0.3">
      <c r="B206" s="25"/>
      <c r="D206" s="26"/>
      <c r="F206" s="14" t="s">
        <v>253</v>
      </c>
      <c r="G206" s="47"/>
      <c r="H206" s="22"/>
      <c r="I206" s="22"/>
      <c r="J206" s="22"/>
    </row>
    <row r="207" spans="2:12" x14ac:dyDescent="0.3">
      <c r="B207" s="25"/>
      <c r="D207" s="26"/>
      <c r="F207" s="14" t="s">
        <v>427</v>
      </c>
      <c r="G207" s="47"/>
      <c r="H207" s="22"/>
      <c r="I207" s="22"/>
      <c r="J207" s="22"/>
    </row>
    <row r="208" spans="2:12" x14ac:dyDescent="0.3">
      <c r="B208" s="25"/>
      <c r="D208" s="26"/>
      <c r="F208" s="14" t="s">
        <v>254</v>
      </c>
      <c r="G208" s="47"/>
      <c r="H208" s="22"/>
      <c r="I208" s="22"/>
      <c r="J208" s="22"/>
    </row>
    <row r="209" spans="2:12" x14ac:dyDescent="0.3">
      <c r="B209" s="25"/>
      <c r="D209" s="26"/>
      <c r="F209" s="14" t="s">
        <v>255</v>
      </c>
      <c r="G209" s="47"/>
      <c r="H209" s="22"/>
      <c r="I209" s="22"/>
      <c r="J209" s="22"/>
    </row>
    <row r="210" spans="2:12" x14ac:dyDescent="0.3">
      <c r="B210" s="25"/>
      <c r="D210" s="26"/>
      <c r="F210" s="14" t="s">
        <v>279</v>
      </c>
      <c r="G210" s="47"/>
      <c r="H210" s="22"/>
      <c r="I210" s="22"/>
      <c r="J210" s="22"/>
    </row>
    <row r="211" spans="2:12" x14ac:dyDescent="0.3">
      <c r="B211" s="25"/>
      <c r="D211" s="26"/>
      <c r="F211" s="14"/>
      <c r="G211" s="47"/>
      <c r="H211" s="22"/>
      <c r="I211" s="22"/>
      <c r="J211" s="22"/>
    </row>
    <row r="212" spans="2:12" x14ac:dyDescent="0.3">
      <c r="B212" s="25"/>
      <c r="D212" s="26" t="s">
        <v>6</v>
      </c>
      <c r="F212" s="14" t="s">
        <v>264</v>
      </c>
      <c r="G212" s="47"/>
      <c r="H212" s="22"/>
      <c r="I212" s="22"/>
      <c r="J212" s="22"/>
    </row>
    <row r="213" spans="2:12" x14ac:dyDescent="0.3">
      <c r="B213" s="25"/>
      <c r="D213" s="26"/>
      <c r="F213" s="14" t="s">
        <v>266</v>
      </c>
      <c r="G213" s="47"/>
      <c r="H213" s="22"/>
      <c r="I213" s="22"/>
      <c r="J213" s="22"/>
    </row>
    <row r="214" spans="2:12" x14ac:dyDescent="0.3">
      <c r="B214" s="25"/>
      <c r="D214" s="26"/>
      <c r="F214" s="14"/>
      <c r="G214" s="47"/>
      <c r="H214" s="22"/>
      <c r="I214" s="22"/>
      <c r="J214" s="22"/>
    </row>
    <row r="215" spans="2:12" x14ac:dyDescent="0.3">
      <c r="B215" s="25"/>
      <c r="D215" s="26"/>
      <c r="F215" s="14"/>
      <c r="G215" s="47"/>
      <c r="H215" s="22"/>
      <c r="I215" s="22"/>
      <c r="J215" s="22"/>
    </row>
    <row r="216" spans="2:12" x14ac:dyDescent="0.3">
      <c r="B216" s="394" t="s">
        <v>280</v>
      </c>
      <c r="C216" s="395"/>
      <c r="D216" s="396"/>
      <c r="F216" s="14" t="s">
        <v>281</v>
      </c>
      <c r="G216" s="47"/>
      <c r="H216" s="53"/>
      <c r="I216" s="23"/>
      <c r="J216" s="23"/>
    </row>
    <row r="217" spans="2:12" x14ac:dyDescent="0.3">
      <c r="B217" s="25"/>
      <c r="D217" s="26"/>
      <c r="F217" s="14"/>
      <c r="G217" s="47"/>
      <c r="H217" s="22"/>
      <c r="I217" s="22"/>
      <c r="J217" s="22"/>
    </row>
    <row r="218" spans="2:12" x14ac:dyDescent="0.3">
      <c r="B218" s="25" t="s">
        <v>5</v>
      </c>
      <c r="D218" s="26"/>
      <c r="F218" s="14" t="s">
        <v>258</v>
      </c>
      <c r="G218" s="47"/>
      <c r="H218" s="22"/>
      <c r="I218" s="22"/>
      <c r="J218" s="22"/>
      <c r="L218" s="34"/>
    </row>
    <row r="219" spans="2:12" x14ac:dyDescent="0.3">
      <c r="B219" s="25"/>
      <c r="D219" s="26"/>
      <c r="F219" s="14" t="s">
        <v>253</v>
      </c>
      <c r="G219" s="47"/>
      <c r="H219" s="22"/>
      <c r="I219" s="22"/>
      <c r="J219" s="22"/>
    </row>
    <row r="220" spans="2:12" x14ac:dyDescent="0.3">
      <c r="B220" s="25"/>
      <c r="D220" s="26"/>
      <c r="F220" s="14" t="s">
        <v>427</v>
      </c>
      <c r="G220" s="47"/>
      <c r="H220" s="22"/>
      <c r="I220" s="22"/>
      <c r="J220" s="22"/>
    </row>
    <row r="221" spans="2:12" x14ac:dyDescent="0.3">
      <c r="B221" s="25"/>
      <c r="D221" s="26"/>
      <c r="F221" s="14" t="s">
        <v>254</v>
      </c>
      <c r="G221" s="47"/>
      <c r="H221" s="22"/>
      <c r="I221" s="22"/>
      <c r="J221" s="22"/>
    </row>
    <row r="222" spans="2:12" x14ac:dyDescent="0.3">
      <c r="B222" s="25"/>
      <c r="D222" s="26"/>
      <c r="F222" s="14" t="s">
        <v>282</v>
      </c>
      <c r="G222" s="47"/>
      <c r="H222" s="22"/>
      <c r="I222" s="22"/>
      <c r="J222" s="22"/>
    </row>
    <row r="223" spans="2:12" x14ac:dyDescent="0.3">
      <c r="B223" s="25"/>
      <c r="D223" s="26"/>
      <c r="F223" s="14" t="s">
        <v>276</v>
      </c>
      <c r="G223" s="47"/>
      <c r="H223" s="22"/>
      <c r="I223" s="22"/>
      <c r="J223" s="22"/>
    </row>
    <row r="224" spans="2:12" x14ac:dyDescent="0.3">
      <c r="B224" s="25"/>
      <c r="D224" s="26"/>
      <c r="F224" s="14"/>
      <c r="G224" s="47"/>
      <c r="H224" s="22"/>
      <c r="I224" s="22"/>
      <c r="J224" s="22"/>
    </row>
    <row r="225" spans="2:12" x14ac:dyDescent="0.3">
      <c r="B225" s="25"/>
      <c r="D225" s="26" t="s">
        <v>6</v>
      </c>
      <c r="F225" s="14"/>
      <c r="G225" s="47"/>
      <c r="H225" s="22"/>
      <c r="I225" s="22"/>
      <c r="J225" s="22"/>
    </row>
    <row r="226" spans="2:12" x14ac:dyDescent="0.3">
      <c r="B226" s="25"/>
      <c r="D226" s="26"/>
      <c r="F226" s="14"/>
      <c r="G226" s="47"/>
      <c r="H226" s="22"/>
      <c r="I226" s="22"/>
      <c r="J226" s="22"/>
    </row>
    <row r="227" spans="2:12" x14ac:dyDescent="0.3">
      <c r="B227" s="25"/>
      <c r="D227" s="26"/>
      <c r="F227" s="14"/>
      <c r="G227" s="47"/>
      <c r="H227" s="22"/>
      <c r="I227" s="22"/>
      <c r="J227" s="22"/>
    </row>
    <row r="228" spans="2:12" x14ac:dyDescent="0.3">
      <c r="B228" s="25"/>
      <c r="D228" s="26" t="s">
        <v>7</v>
      </c>
      <c r="F228" s="14" t="s">
        <v>259</v>
      </c>
      <c r="G228" s="47"/>
      <c r="H228" s="22"/>
      <c r="I228" s="22"/>
      <c r="J228" s="22"/>
    </row>
    <row r="229" spans="2:12" x14ac:dyDescent="0.3">
      <c r="B229" s="25"/>
      <c r="D229" s="26"/>
      <c r="F229" s="14" t="s">
        <v>260</v>
      </c>
      <c r="G229" s="47"/>
      <c r="H229" s="22"/>
      <c r="I229" s="22"/>
      <c r="J229" s="22"/>
    </row>
    <row r="230" spans="2:12" x14ac:dyDescent="0.3">
      <c r="B230" s="25"/>
      <c r="D230" s="26"/>
      <c r="F230" s="14"/>
      <c r="G230" s="47"/>
      <c r="H230" s="22"/>
      <c r="I230" s="22"/>
      <c r="J230" s="22"/>
    </row>
    <row r="231" spans="2:12" x14ac:dyDescent="0.3">
      <c r="B231" s="25"/>
      <c r="D231" s="26"/>
      <c r="F231" s="14" t="s">
        <v>277</v>
      </c>
      <c r="G231" s="47"/>
      <c r="H231" s="22"/>
      <c r="I231" s="22"/>
      <c r="J231" s="22"/>
    </row>
    <row r="232" spans="2:12" x14ac:dyDescent="0.3">
      <c r="B232" s="25"/>
      <c r="D232" s="26"/>
      <c r="F232" s="14"/>
      <c r="G232" s="47"/>
      <c r="H232" s="22"/>
      <c r="I232" s="22"/>
      <c r="J232" s="22"/>
    </row>
    <row r="233" spans="2:12" x14ac:dyDescent="0.3">
      <c r="B233" s="25" t="s">
        <v>5</v>
      </c>
      <c r="D233" s="26"/>
      <c r="F233" s="14" t="s">
        <v>258</v>
      </c>
      <c r="G233" s="47"/>
      <c r="H233" s="22"/>
      <c r="I233" s="22"/>
      <c r="J233" s="22"/>
      <c r="L233" s="34"/>
    </row>
    <row r="234" spans="2:12" x14ac:dyDescent="0.3">
      <c r="B234" s="25"/>
      <c r="D234" s="26"/>
      <c r="F234" s="14" t="s">
        <v>253</v>
      </c>
      <c r="G234" s="47"/>
      <c r="H234" s="22"/>
      <c r="I234" s="22"/>
      <c r="J234" s="22"/>
    </row>
    <row r="235" spans="2:12" x14ac:dyDescent="0.3">
      <c r="B235" s="25"/>
      <c r="D235" s="26"/>
      <c r="F235" s="14" t="s">
        <v>427</v>
      </c>
      <c r="G235" s="47"/>
      <c r="H235" s="22"/>
      <c r="I235" s="22"/>
      <c r="J235" s="22"/>
    </row>
    <row r="236" spans="2:12" x14ac:dyDescent="0.3">
      <c r="B236" s="25"/>
      <c r="D236" s="26"/>
      <c r="F236" s="14" t="s">
        <v>254</v>
      </c>
      <c r="G236" s="47"/>
      <c r="H236" s="22"/>
      <c r="I236" s="22"/>
      <c r="J236" s="22"/>
    </row>
    <row r="237" spans="2:12" x14ac:dyDescent="0.3">
      <c r="B237" s="25"/>
      <c r="D237" s="26"/>
      <c r="F237" s="14" t="s">
        <v>282</v>
      </c>
      <c r="G237" s="47"/>
      <c r="H237" s="22"/>
      <c r="I237" s="22"/>
      <c r="J237" s="22"/>
    </row>
    <row r="238" spans="2:12" x14ac:dyDescent="0.3">
      <c r="B238" s="25"/>
      <c r="D238" s="26"/>
      <c r="F238" s="14" t="s">
        <v>262</v>
      </c>
      <c r="G238" s="47"/>
      <c r="H238" s="22"/>
      <c r="I238" s="22"/>
      <c r="J238" s="22"/>
    </row>
    <row r="239" spans="2:12" x14ac:dyDescent="0.3">
      <c r="B239" s="25"/>
      <c r="D239" s="26"/>
      <c r="F239" s="14"/>
      <c r="G239" s="47"/>
      <c r="H239" s="22"/>
      <c r="I239" s="22"/>
      <c r="J239" s="22"/>
    </row>
    <row r="240" spans="2:12" x14ac:dyDescent="0.3">
      <c r="B240" s="25"/>
      <c r="D240" s="26" t="s">
        <v>6</v>
      </c>
      <c r="F240" s="14" t="s">
        <v>250</v>
      </c>
      <c r="G240" s="47"/>
      <c r="H240" s="22"/>
      <c r="I240" s="22"/>
      <c r="J240" s="22"/>
    </row>
    <row r="241" spans="2:12" x14ac:dyDescent="0.3">
      <c r="B241" s="25"/>
      <c r="D241" s="26"/>
      <c r="F241" s="14"/>
      <c r="G241" s="47"/>
      <c r="H241" s="22"/>
      <c r="I241" s="22"/>
      <c r="J241" s="22"/>
    </row>
    <row r="242" spans="2:12" x14ac:dyDescent="0.3">
      <c r="B242" s="25"/>
      <c r="D242" s="26"/>
      <c r="F242" s="14"/>
      <c r="G242" s="47"/>
      <c r="H242" s="22"/>
      <c r="I242" s="22"/>
      <c r="J242" s="22"/>
    </row>
    <row r="243" spans="2:12" x14ac:dyDescent="0.3">
      <c r="B243" s="394" t="s">
        <v>283</v>
      </c>
      <c r="C243" s="395"/>
      <c r="D243" s="396"/>
      <c r="F243" s="14" t="s">
        <v>287</v>
      </c>
      <c r="G243" s="47"/>
      <c r="H243" s="53" t="s">
        <v>70</v>
      </c>
      <c r="I243" s="280" t="s">
        <v>2972</v>
      </c>
      <c r="J243" s="53"/>
    </row>
    <row r="244" spans="2:12" x14ac:dyDescent="0.3">
      <c r="B244" s="25"/>
      <c r="D244" s="26"/>
      <c r="F244" s="14"/>
      <c r="G244" s="47"/>
      <c r="H244" s="22"/>
      <c r="I244" s="22"/>
      <c r="J244" s="22"/>
    </row>
    <row r="245" spans="2:12" x14ac:dyDescent="0.3">
      <c r="B245" s="25" t="s">
        <v>5</v>
      </c>
      <c r="D245" s="26"/>
      <c r="F245" s="14" t="s">
        <v>258</v>
      </c>
      <c r="G245" s="47"/>
      <c r="H245" s="22"/>
      <c r="I245" s="22"/>
      <c r="J245" s="22"/>
      <c r="L245" s="34"/>
    </row>
    <row r="246" spans="2:12" x14ac:dyDescent="0.3">
      <c r="B246" s="25"/>
      <c r="D246" s="26"/>
      <c r="F246" s="14" t="s">
        <v>253</v>
      </c>
      <c r="G246" s="47"/>
      <c r="H246" s="22"/>
      <c r="I246" s="22"/>
      <c r="J246" s="22"/>
    </row>
    <row r="247" spans="2:12" x14ac:dyDescent="0.3">
      <c r="B247" s="25"/>
      <c r="D247" s="26"/>
      <c r="F247" s="14" t="s">
        <v>428</v>
      </c>
      <c r="G247" s="47"/>
      <c r="H247" s="22"/>
      <c r="I247" s="22"/>
      <c r="J247" s="22"/>
    </row>
    <row r="248" spans="2:12" x14ac:dyDescent="0.3">
      <c r="B248" s="25"/>
      <c r="D248" s="26"/>
      <c r="F248" s="14" t="s">
        <v>254</v>
      </c>
      <c r="G248" s="47"/>
      <c r="H248" s="22"/>
      <c r="I248" s="22"/>
      <c r="J248" s="22"/>
    </row>
    <row r="249" spans="2:12" x14ac:dyDescent="0.3">
      <c r="B249" s="25"/>
      <c r="D249" s="26"/>
      <c r="F249" s="14" t="s">
        <v>284</v>
      </c>
      <c r="G249" s="47"/>
      <c r="H249" s="22"/>
      <c r="I249" s="22"/>
      <c r="J249" s="22"/>
    </row>
    <row r="250" spans="2:12" x14ac:dyDescent="0.3">
      <c r="B250" s="25"/>
      <c r="D250" s="26"/>
      <c r="F250" s="14" t="s">
        <v>276</v>
      </c>
      <c r="G250" s="47"/>
      <c r="H250" s="22"/>
      <c r="I250" s="22"/>
      <c r="J250" s="22"/>
    </row>
    <row r="251" spans="2:12" x14ac:dyDescent="0.3">
      <c r="B251" s="25"/>
      <c r="D251" s="26"/>
      <c r="F251" s="14"/>
      <c r="G251" s="47"/>
      <c r="H251" s="22"/>
      <c r="I251" s="22"/>
      <c r="J251" s="22"/>
    </row>
    <row r="252" spans="2:12" x14ac:dyDescent="0.3">
      <c r="B252" s="25"/>
      <c r="D252" s="26" t="s">
        <v>6</v>
      </c>
      <c r="F252" s="14"/>
      <c r="G252" s="47"/>
      <c r="H252" s="22"/>
      <c r="I252" s="22"/>
      <c r="J252" s="22"/>
    </row>
    <row r="253" spans="2:12" x14ac:dyDescent="0.3">
      <c r="B253" s="25"/>
      <c r="D253" s="26"/>
      <c r="F253" s="14"/>
      <c r="G253" s="47"/>
      <c r="H253" s="22"/>
      <c r="I253" s="22"/>
      <c r="J253" s="22"/>
    </row>
    <row r="254" spans="2:12" x14ac:dyDescent="0.3">
      <c r="B254" s="25"/>
      <c r="D254" s="26"/>
      <c r="F254" s="14"/>
      <c r="G254" s="47"/>
      <c r="H254" s="22"/>
      <c r="I254" s="22"/>
      <c r="J254" s="22"/>
    </row>
    <row r="255" spans="2:12" x14ac:dyDescent="0.3">
      <c r="B255" s="25"/>
      <c r="D255" s="26" t="s">
        <v>7</v>
      </c>
      <c r="F255" s="14" t="s">
        <v>259</v>
      </c>
      <c r="G255" s="47"/>
      <c r="H255" s="22"/>
      <c r="I255" s="22"/>
      <c r="J255" s="22"/>
    </row>
    <row r="256" spans="2:12" x14ac:dyDescent="0.3">
      <c r="B256" s="25"/>
      <c r="D256" s="26"/>
      <c r="F256" s="14" t="s">
        <v>260</v>
      </c>
      <c r="G256" s="47"/>
      <c r="H256" s="22"/>
      <c r="I256" s="22"/>
      <c r="J256" s="22"/>
    </row>
    <row r="257" spans="2:12" x14ac:dyDescent="0.3">
      <c r="B257" s="25"/>
      <c r="D257" s="26"/>
      <c r="F257" s="14"/>
      <c r="G257" s="47"/>
      <c r="H257" s="22"/>
      <c r="I257" s="22"/>
      <c r="J257" s="22"/>
    </row>
    <row r="258" spans="2:12" x14ac:dyDescent="0.3">
      <c r="B258" s="25"/>
      <c r="D258" s="26"/>
      <c r="F258" s="14" t="s">
        <v>288</v>
      </c>
      <c r="G258" s="47"/>
      <c r="H258" s="22"/>
      <c r="I258" s="22"/>
      <c r="J258" s="22"/>
    </row>
    <row r="259" spans="2:12" x14ac:dyDescent="0.3">
      <c r="B259" s="25"/>
      <c r="D259" s="26"/>
      <c r="F259" s="14"/>
      <c r="G259" s="47"/>
      <c r="H259" s="22"/>
      <c r="I259" s="22"/>
      <c r="J259" s="22"/>
    </row>
    <row r="260" spans="2:12" x14ac:dyDescent="0.3">
      <c r="B260" s="25" t="s">
        <v>5</v>
      </c>
      <c r="D260" s="26"/>
      <c r="F260" s="14" t="s">
        <v>258</v>
      </c>
      <c r="G260" s="47"/>
      <c r="H260" s="22"/>
      <c r="I260" s="22"/>
      <c r="J260" s="22"/>
      <c r="L260" s="34"/>
    </row>
    <row r="261" spans="2:12" x14ac:dyDescent="0.3">
      <c r="B261" s="25"/>
      <c r="D261" s="26"/>
      <c r="F261" s="14" t="s">
        <v>285</v>
      </c>
      <c r="G261" s="47"/>
      <c r="H261" s="22"/>
      <c r="I261" s="22"/>
      <c r="J261" s="22"/>
    </row>
    <row r="262" spans="2:12" x14ac:dyDescent="0.3">
      <c r="B262" s="25"/>
      <c r="D262" s="26"/>
      <c r="F262" s="14" t="s">
        <v>429</v>
      </c>
      <c r="G262" s="47"/>
      <c r="H262" s="22"/>
      <c r="I262" s="22"/>
      <c r="J262" s="22"/>
    </row>
    <row r="263" spans="2:12" x14ac:dyDescent="0.3">
      <c r="B263" s="25"/>
      <c r="D263" s="26"/>
      <c r="F263" s="14" t="s">
        <v>254</v>
      </c>
      <c r="G263" s="47"/>
      <c r="H263" s="22"/>
      <c r="I263" s="22"/>
      <c r="J263" s="22"/>
    </row>
    <row r="264" spans="2:12" x14ac:dyDescent="0.3">
      <c r="B264" s="25"/>
      <c r="D264" s="26"/>
      <c r="F264" s="14" t="s">
        <v>284</v>
      </c>
      <c r="G264" s="47"/>
      <c r="H264" s="22"/>
      <c r="I264" s="22"/>
      <c r="J264" s="22"/>
    </row>
    <row r="265" spans="2:12" x14ac:dyDescent="0.3">
      <c r="B265" s="25"/>
      <c r="D265" s="26"/>
      <c r="F265" s="14" t="s">
        <v>286</v>
      </c>
      <c r="G265" s="47"/>
      <c r="H265" s="22"/>
      <c r="I265" s="22"/>
      <c r="J265" s="22"/>
    </row>
    <row r="266" spans="2:12" x14ac:dyDescent="0.3">
      <c r="B266" s="25"/>
      <c r="D266" s="26"/>
      <c r="F266" s="14"/>
      <c r="G266" s="47"/>
      <c r="H266" s="22"/>
      <c r="I266" s="22"/>
      <c r="J266" s="22"/>
    </row>
    <row r="267" spans="2:12" x14ac:dyDescent="0.3">
      <c r="B267" s="25"/>
      <c r="D267" s="26" t="s">
        <v>6</v>
      </c>
      <c r="F267" s="14"/>
      <c r="G267" s="47"/>
      <c r="H267" s="22"/>
      <c r="I267" s="22"/>
      <c r="J267" s="22"/>
    </row>
    <row r="268" spans="2:12" x14ac:dyDescent="0.3">
      <c r="B268" s="25"/>
      <c r="D268" s="26"/>
      <c r="F268" s="14"/>
      <c r="G268" s="47"/>
      <c r="H268" s="22"/>
      <c r="I268" s="22"/>
      <c r="J268" s="22"/>
    </row>
    <row r="269" spans="2:12" x14ac:dyDescent="0.3">
      <c r="B269" s="25"/>
      <c r="D269" s="26"/>
      <c r="F269" s="14"/>
      <c r="G269" s="47"/>
      <c r="H269" s="22"/>
      <c r="I269" s="22"/>
      <c r="J269" s="22"/>
    </row>
    <row r="270" spans="2:12" x14ac:dyDescent="0.3">
      <c r="B270" s="25"/>
      <c r="D270" s="26" t="s">
        <v>7</v>
      </c>
      <c r="F270" s="14" t="s">
        <v>259</v>
      </c>
      <c r="G270" s="47"/>
      <c r="H270" s="22"/>
      <c r="I270" s="22"/>
      <c r="J270" s="22"/>
    </row>
    <row r="271" spans="2:12" x14ac:dyDescent="0.3">
      <c r="B271" s="25"/>
      <c r="D271" s="26"/>
      <c r="F271" s="14" t="s">
        <v>260</v>
      </c>
      <c r="G271" s="47"/>
      <c r="H271" s="22"/>
      <c r="I271" s="22"/>
      <c r="J271" s="22"/>
    </row>
    <row r="272" spans="2:12" x14ac:dyDescent="0.3">
      <c r="B272" s="25"/>
      <c r="D272" s="26"/>
      <c r="F272" s="14"/>
      <c r="G272" s="47"/>
      <c r="H272" s="22"/>
      <c r="I272" s="22"/>
      <c r="J272" s="22"/>
    </row>
    <row r="273" spans="2:12" x14ac:dyDescent="0.3">
      <c r="B273" s="25"/>
      <c r="D273" s="26"/>
      <c r="F273" s="14"/>
      <c r="G273" s="47"/>
      <c r="H273" s="22"/>
      <c r="I273" s="22"/>
      <c r="J273" s="22"/>
    </row>
    <row r="274" spans="2:12" x14ac:dyDescent="0.3">
      <c r="B274" s="25"/>
      <c r="D274" s="26"/>
      <c r="F274" s="14" t="s">
        <v>291</v>
      </c>
      <c r="G274" s="47"/>
      <c r="H274" s="22"/>
      <c r="I274" s="22"/>
      <c r="J274" s="22"/>
    </row>
    <row r="275" spans="2:12" x14ac:dyDescent="0.3">
      <c r="B275" s="25"/>
      <c r="D275" s="26"/>
      <c r="F275" s="14"/>
      <c r="G275" s="47"/>
      <c r="H275" s="22"/>
      <c r="I275" s="22"/>
      <c r="J275" s="22"/>
    </row>
    <row r="276" spans="2:12" x14ac:dyDescent="0.3">
      <c r="B276" s="25" t="s">
        <v>5</v>
      </c>
      <c r="D276" s="26"/>
      <c r="F276" s="14" t="s">
        <v>258</v>
      </c>
      <c r="G276" s="47"/>
      <c r="H276" s="22"/>
      <c r="I276" s="22"/>
      <c r="J276" s="22"/>
      <c r="L276" s="34"/>
    </row>
    <row r="277" spans="2:12" x14ac:dyDescent="0.3">
      <c r="B277" s="25"/>
      <c r="D277" s="26"/>
      <c r="F277" s="14" t="s">
        <v>289</v>
      </c>
      <c r="G277" s="47"/>
      <c r="H277" s="22"/>
      <c r="I277" s="22"/>
      <c r="J277" s="22"/>
    </row>
    <row r="278" spans="2:12" x14ac:dyDescent="0.3">
      <c r="B278" s="25"/>
      <c r="D278" s="26"/>
      <c r="F278" s="14" t="s">
        <v>429</v>
      </c>
      <c r="G278" s="47"/>
      <c r="H278" s="22"/>
      <c r="I278" s="22"/>
      <c r="J278" s="22"/>
    </row>
    <row r="279" spans="2:12" x14ac:dyDescent="0.3">
      <c r="B279" s="25"/>
      <c r="D279" s="26"/>
      <c r="F279" s="14" t="s">
        <v>254</v>
      </c>
      <c r="G279" s="47"/>
      <c r="H279" s="22"/>
      <c r="I279" s="22"/>
      <c r="J279" s="22"/>
    </row>
    <row r="280" spans="2:12" x14ac:dyDescent="0.3">
      <c r="B280" s="25"/>
      <c r="D280" s="26"/>
      <c r="F280" s="14" t="s">
        <v>284</v>
      </c>
      <c r="G280" s="47"/>
      <c r="H280" s="22"/>
      <c r="I280" s="22"/>
      <c r="J280" s="22"/>
    </row>
    <row r="281" spans="2:12" x14ac:dyDescent="0.3">
      <c r="B281" s="25"/>
      <c r="D281" s="26"/>
      <c r="F281" s="14" t="s">
        <v>290</v>
      </c>
      <c r="G281" s="47"/>
      <c r="H281" s="22"/>
      <c r="I281" s="22"/>
      <c r="J281" s="22"/>
    </row>
    <row r="282" spans="2:12" x14ac:dyDescent="0.3">
      <c r="B282" s="25"/>
      <c r="D282" s="26"/>
      <c r="F282" s="14"/>
      <c r="G282" s="47"/>
      <c r="H282" s="22"/>
      <c r="I282" s="22"/>
      <c r="J282" s="22"/>
    </row>
    <row r="283" spans="2:12" x14ac:dyDescent="0.3">
      <c r="B283" s="25"/>
      <c r="D283" s="26" t="s">
        <v>6</v>
      </c>
      <c r="F283" s="14"/>
      <c r="G283" s="47"/>
      <c r="H283" s="22"/>
      <c r="I283" s="22"/>
      <c r="J283" s="22"/>
    </row>
    <row r="284" spans="2:12" x14ac:dyDescent="0.3">
      <c r="B284" s="25"/>
      <c r="D284" s="26"/>
      <c r="F284" s="14"/>
      <c r="G284" s="47"/>
      <c r="H284" s="22"/>
      <c r="I284" s="22"/>
      <c r="J284" s="22"/>
    </row>
    <row r="285" spans="2:12" x14ac:dyDescent="0.3">
      <c r="B285" s="25"/>
      <c r="D285" s="26"/>
      <c r="F285" s="14"/>
      <c r="G285" s="47"/>
      <c r="H285" s="22"/>
      <c r="I285" s="22"/>
      <c r="J285" s="22"/>
    </row>
    <row r="286" spans="2:12" x14ac:dyDescent="0.3">
      <c r="B286" s="25"/>
      <c r="D286" s="26" t="s">
        <v>7</v>
      </c>
      <c r="F286" s="14" t="s">
        <v>259</v>
      </c>
      <c r="G286" s="47"/>
      <c r="H286" s="22"/>
      <c r="I286" s="22"/>
      <c r="J286" s="22"/>
    </row>
    <row r="287" spans="2:12" x14ac:dyDescent="0.3">
      <c r="B287" s="25"/>
      <c r="D287" s="26"/>
      <c r="F287" s="14" t="s">
        <v>260</v>
      </c>
      <c r="G287" s="47"/>
      <c r="H287" s="22"/>
      <c r="I287" s="22"/>
      <c r="J287" s="22"/>
    </row>
    <row r="288" spans="2:12" x14ac:dyDescent="0.3">
      <c r="B288" s="25"/>
      <c r="D288" s="26"/>
      <c r="F288" s="14"/>
      <c r="G288" s="47"/>
      <c r="H288" s="22"/>
      <c r="I288" s="22"/>
      <c r="J288" s="22"/>
    </row>
    <row r="289" spans="2:12" x14ac:dyDescent="0.3">
      <c r="B289" s="25"/>
      <c r="D289" s="26"/>
      <c r="F289" s="14" t="s">
        <v>292</v>
      </c>
      <c r="G289" s="47"/>
      <c r="H289" s="22"/>
      <c r="I289" s="22"/>
      <c r="J289" s="22"/>
    </row>
    <row r="290" spans="2:12" x14ac:dyDescent="0.3">
      <c r="B290" s="25"/>
      <c r="D290" s="26"/>
      <c r="F290" s="14"/>
      <c r="G290" s="47"/>
      <c r="H290" s="22"/>
      <c r="I290" s="22"/>
      <c r="J290" s="22"/>
    </row>
    <row r="291" spans="2:12" x14ac:dyDescent="0.3">
      <c r="B291" s="25"/>
      <c r="D291" s="26"/>
      <c r="F291" s="14" t="s">
        <v>293</v>
      </c>
      <c r="G291" s="47"/>
      <c r="H291" s="22"/>
      <c r="I291" s="22"/>
      <c r="J291" s="22"/>
    </row>
    <row r="292" spans="2:12" x14ac:dyDescent="0.3">
      <c r="B292" s="25"/>
      <c r="D292" s="26"/>
      <c r="F292" s="14"/>
      <c r="G292" s="47"/>
      <c r="H292" s="22"/>
      <c r="I292" s="22"/>
      <c r="J292" s="22"/>
    </row>
    <row r="293" spans="2:12" x14ac:dyDescent="0.3">
      <c r="B293" s="25" t="s">
        <v>5</v>
      </c>
      <c r="D293" s="26"/>
      <c r="F293" s="14" t="s">
        <v>258</v>
      </c>
      <c r="G293" s="47"/>
      <c r="H293" s="22"/>
      <c r="I293" s="22"/>
      <c r="J293" s="22"/>
      <c r="L293" s="34"/>
    </row>
    <row r="294" spans="2:12" x14ac:dyDescent="0.3">
      <c r="B294" s="25"/>
      <c r="D294" s="26"/>
      <c r="F294" s="14" t="s">
        <v>289</v>
      </c>
      <c r="G294" s="47"/>
      <c r="H294" s="22"/>
      <c r="I294" s="22"/>
      <c r="J294" s="22"/>
    </row>
    <row r="295" spans="2:12" x14ac:dyDescent="0.3">
      <c r="B295" s="25"/>
      <c r="D295" s="26"/>
      <c r="F295" s="14" t="s">
        <v>429</v>
      </c>
      <c r="G295" s="47"/>
      <c r="H295" s="22"/>
      <c r="I295" s="22"/>
      <c r="J295" s="22"/>
    </row>
    <row r="296" spans="2:12" x14ac:dyDescent="0.3">
      <c r="B296" s="25"/>
      <c r="D296" s="26"/>
      <c r="F296" s="14" t="s">
        <v>254</v>
      </c>
      <c r="G296" s="47"/>
      <c r="H296" s="22"/>
      <c r="I296" s="22"/>
      <c r="J296" s="22"/>
    </row>
    <row r="297" spans="2:12" x14ac:dyDescent="0.3">
      <c r="B297" s="25"/>
      <c r="D297" s="26"/>
      <c r="F297" s="14" t="s">
        <v>284</v>
      </c>
      <c r="G297" s="47"/>
      <c r="H297" s="22"/>
      <c r="I297" s="22"/>
      <c r="J297" s="22"/>
    </row>
    <row r="298" spans="2:12" x14ac:dyDescent="0.3">
      <c r="B298" s="25"/>
      <c r="D298" s="26"/>
      <c r="F298" s="14" t="s">
        <v>262</v>
      </c>
      <c r="G298" s="47"/>
      <c r="H298" s="22"/>
      <c r="I298" s="22"/>
      <c r="J298" s="22"/>
    </row>
    <row r="299" spans="2:12" x14ac:dyDescent="0.3">
      <c r="B299" s="25"/>
      <c r="D299" s="26"/>
      <c r="F299" s="14"/>
      <c r="G299" s="47"/>
      <c r="H299" s="22"/>
      <c r="I299" s="22"/>
      <c r="J299" s="22"/>
    </row>
    <row r="300" spans="2:12" x14ac:dyDescent="0.3">
      <c r="B300" s="25"/>
      <c r="D300" s="26" t="s">
        <v>6</v>
      </c>
      <c r="F300" s="14"/>
      <c r="G300" s="47"/>
      <c r="H300" s="22"/>
      <c r="I300" s="22"/>
      <c r="J300" s="22"/>
    </row>
    <row r="301" spans="2:12" x14ac:dyDescent="0.3">
      <c r="B301" s="25"/>
      <c r="D301" s="26"/>
      <c r="F301" s="14"/>
      <c r="G301" s="47"/>
      <c r="H301" s="22"/>
      <c r="I301" s="22"/>
      <c r="J301" s="22"/>
    </row>
    <row r="302" spans="2:12" x14ac:dyDescent="0.3">
      <c r="B302" s="25"/>
      <c r="D302" s="26"/>
      <c r="F302" s="14" t="s">
        <v>294</v>
      </c>
      <c r="G302" s="47"/>
      <c r="H302" s="22"/>
      <c r="I302" s="22"/>
      <c r="J302" s="22"/>
    </row>
    <row r="303" spans="2:12" x14ac:dyDescent="0.3">
      <c r="B303" s="25"/>
      <c r="D303" s="26"/>
      <c r="F303" s="14"/>
      <c r="G303" s="47"/>
      <c r="H303" s="22"/>
      <c r="I303" s="22"/>
      <c r="J303" s="22"/>
    </row>
    <row r="304" spans="2:12" x14ac:dyDescent="0.3">
      <c r="B304" s="25"/>
      <c r="D304" s="26"/>
      <c r="F304" s="14" t="s">
        <v>295</v>
      </c>
      <c r="G304" s="47"/>
      <c r="H304" s="22"/>
      <c r="I304" s="22"/>
      <c r="J304" s="22"/>
    </row>
    <row r="305" spans="2:12" x14ac:dyDescent="0.3">
      <c r="B305" s="25"/>
      <c r="D305" s="26"/>
      <c r="F305" s="14"/>
      <c r="G305" s="47"/>
      <c r="H305" s="22"/>
      <c r="I305" s="22"/>
      <c r="J305" s="22"/>
    </row>
    <row r="306" spans="2:12" x14ac:dyDescent="0.3">
      <c r="B306" s="25" t="s">
        <v>5</v>
      </c>
      <c r="D306" s="26"/>
      <c r="F306" s="14" t="s">
        <v>257</v>
      </c>
      <c r="G306" s="47"/>
      <c r="H306" s="22"/>
      <c r="I306" s="22"/>
      <c r="J306" s="22"/>
      <c r="L306" s="34"/>
    </row>
    <row r="307" spans="2:12" x14ac:dyDescent="0.3">
      <c r="B307" s="25"/>
      <c r="D307" s="26"/>
      <c r="F307" s="14"/>
      <c r="G307" s="47"/>
      <c r="H307" s="22"/>
      <c r="I307" s="22"/>
      <c r="J307" s="22"/>
    </row>
    <row r="308" spans="2:12" x14ac:dyDescent="0.3">
      <c r="B308" s="25"/>
      <c r="D308" s="26" t="s">
        <v>6</v>
      </c>
      <c r="F308" s="14" t="s">
        <v>2114</v>
      </c>
      <c r="G308" s="47"/>
      <c r="H308" s="22"/>
      <c r="I308" s="22"/>
      <c r="J308" s="22"/>
    </row>
    <row r="309" spans="2:12" x14ac:dyDescent="0.3">
      <c r="B309" s="25"/>
      <c r="D309" s="26"/>
      <c r="F309" s="14"/>
      <c r="G309" s="47"/>
      <c r="H309" s="22"/>
      <c r="I309" s="22"/>
      <c r="J309" s="22"/>
    </row>
  </sheetData>
  <mergeCells count="17">
    <mergeCell ref="B107:D107"/>
    <mergeCell ref="H29:H30"/>
    <mergeCell ref="I29:J29"/>
    <mergeCell ref="H101:H102"/>
    <mergeCell ref="I101:J101"/>
    <mergeCell ref="B3:J3"/>
    <mergeCell ref="B34:D34"/>
    <mergeCell ref="B36:D36"/>
    <mergeCell ref="B71:D71"/>
    <mergeCell ref="B87:D87"/>
    <mergeCell ref="B42:D42"/>
    <mergeCell ref="B58:D58"/>
    <mergeCell ref="B139:D139"/>
    <mergeCell ref="B176:D176"/>
    <mergeCell ref="B203:D203"/>
    <mergeCell ref="B216:D216"/>
    <mergeCell ref="B243:D243"/>
  </mergeCells>
  <phoneticPr fontId="2" type="noConversion"/>
  <hyperlinks>
    <hyperlink ref="B5" location="'Scenario Check Summary'!A1" display="처음으로" xr:uid="{00000000-0004-0000-0D00-000000000000}"/>
    <hyperlink ref="F78" location="'FDC(S1F12) Log'!B5" display="※SVID 중복 점검표(Log →Sheet) 바로가기" xr:uid="{00000000-0004-0000-0D00-000001000000}"/>
  </hyperlinks>
  <pageMargins left="0.25" right="0.25" top="0.75" bottom="0.75" header="0.3" footer="0.3"/>
  <pageSetup paperSize="9" scale="74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rowBreaks count="1" manualBreakCount="1">
    <brk id="229" max="11" man="1"/>
  </rowBreaks>
  <colBreaks count="1" manualBreakCount="1">
    <brk id="11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B1:L311"/>
  <sheetViews>
    <sheetView showGridLines="0" view="pageBreakPreview" zoomScaleNormal="100" zoomScaleSheetLayoutView="100" workbookViewId="0">
      <pane xSplit="1" ySplit="7" topLeftCell="B78" activePane="bottomRight" state="frozen"/>
      <selection activeCell="M31" sqref="M31"/>
      <selection pane="topRight" activeCell="M31" sqref="M31"/>
      <selection pane="bottomLeft" activeCell="M31" sqref="M31"/>
      <selection pane="bottomRight" activeCell="I94" sqref="I94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5.625" style="33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296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336</v>
      </c>
      <c r="H6" s="74">
        <f>H12+H125+H201</f>
        <v>5</v>
      </c>
      <c r="I6" s="74">
        <f>I12+I125+I201</f>
        <v>5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5</v>
      </c>
      <c r="I7" s="77">
        <f>J12+J125+J201</f>
        <v>0</v>
      </c>
      <c r="J7" s="78">
        <f>I7/H7</f>
        <v>0</v>
      </c>
    </row>
    <row r="9" spans="2:10" ht="17.25" thickBot="1" x14ac:dyDescent="0.35">
      <c r="B9" s="18" t="s">
        <v>508</v>
      </c>
    </row>
    <row r="10" spans="2:10" x14ac:dyDescent="0.3">
      <c r="H10" s="398" t="s">
        <v>71</v>
      </c>
      <c r="I10" s="400" t="s">
        <v>74</v>
      </c>
      <c r="J10" s="401"/>
    </row>
    <row r="11" spans="2:10" x14ac:dyDescent="0.3">
      <c r="E11" s="15"/>
      <c r="H11" s="399"/>
      <c r="I11" s="79" t="s">
        <v>88</v>
      </c>
      <c r="J11" s="80" t="s">
        <v>1</v>
      </c>
    </row>
    <row r="12" spans="2:10" ht="12.75" thickBot="1" x14ac:dyDescent="0.35">
      <c r="E12" s="15"/>
      <c r="H12" s="81">
        <f>COUNTIF(H15:H120, "O")</f>
        <v>2</v>
      </c>
      <c r="I12" s="77">
        <f>COUNTIF(I15:I120, "O")</f>
        <v>2</v>
      </c>
      <c r="J12" s="82">
        <f>COUNTIF(J15:J120, "O")</f>
        <v>0</v>
      </c>
    </row>
    <row r="14" spans="2:10" x14ac:dyDescent="0.3">
      <c r="B14" s="19" t="s">
        <v>12</v>
      </c>
      <c r="C14" s="20"/>
      <c r="D14" s="21" t="s">
        <v>13</v>
      </c>
      <c r="E14" s="16"/>
      <c r="F14" s="27" t="s">
        <v>39</v>
      </c>
      <c r="G14" s="27"/>
      <c r="H14" s="30" t="s">
        <v>71</v>
      </c>
      <c r="I14" s="29" t="s">
        <v>348</v>
      </c>
      <c r="J14" s="29" t="s">
        <v>2</v>
      </c>
    </row>
    <row r="15" spans="2:10" x14ac:dyDescent="0.3">
      <c r="B15" s="25"/>
      <c r="D15" s="26"/>
      <c r="G15" s="47"/>
      <c r="H15" s="39"/>
      <c r="I15" s="39"/>
      <c r="J15" s="40"/>
    </row>
    <row r="16" spans="2:10" x14ac:dyDescent="0.3">
      <c r="B16" s="394" t="s">
        <v>2278</v>
      </c>
      <c r="C16" s="395"/>
      <c r="D16" s="396"/>
      <c r="F16" s="139" t="s">
        <v>2287</v>
      </c>
      <c r="G16" s="47"/>
      <c r="H16" s="39"/>
      <c r="I16" s="39"/>
      <c r="J16" s="40"/>
    </row>
    <row r="17" spans="2:10" x14ac:dyDescent="0.3">
      <c r="B17" s="25"/>
      <c r="D17" s="26"/>
      <c r="F17" s="155" t="s">
        <v>2273</v>
      </c>
      <c r="G17" s="47"/>
      <c r="H17" s="39"/>
      <c r="I17" s="39"/>
      <c r="J17" s="40"/>
    </row>
    <row r="18" spans="2:10" x14ac:dyDescent="0.3">
      <c r="B18" s="25"/>
      <c r="D18" s="26"/>
      <c r="F18" s="155"/>
      <c r="G18" s="47"/>
      <c r="H18" s="39"/>
      <c r="I18" s="39"/>
      <c r="J18" s="40"/>
    </row>
    <row r="19" spans="2:10" x14ac:dyDescent="0.3">
      <c r="B19" s="25"/>
      <c r="D19" s="26"/>
      <c r="F19" s="14" t="s">
        <v>2288</v>
      </c>
      <c r="G19" s="47"/>
      <c r="H19" s="39"/>
      <c r="I19" s="39"/>
      <c r="J19" s="40"/>
    </row>
    <row r="20" spans="2:10" x14ac:dyDescent="0.3">
      <c r="B20" s="25"/>
      <c r="D20" s="26"/>
      <c r="F20" s="230" t="s">
        <v>2289</v>
      </c>
      <c r="G20" s="47"/>
      <c r="H20" s="39"/>
      <c r="I20" s="39"/>
      <c r="J20" s="40"/>
    </row>
    <row r="21" spans="2:10" x14ac:dyDescent="0.3">
      <c r="B21" s="25"/>
      <c r="D21" s="26"/>
      <c r="F21" s="231" t="s">
        <v>2290</v>
      </c>
      <c r="G21" s="47"/>
      <c r="H21" s="39"/>
      <c r="I21" s="39"/>
      <c r="J21" s="40"/>
    </row>
    <row r="22" spans="2:10" ht="24" x14ac:dyDescent="0.3">
      <c r="B22" s="25"/>
      <c r="D22" s="26"/>
      <c r="F22" s="139" t="s">
        <v>2292</v>
      </c>
      <c r="G22" s="47"/>
      <c r="H22" s="39"/>
      <c r="I22" s="39"/>
      <c r="J22" s="40"/>
    </row>
    <row r="23" spans="2:10" x14ac:dyDescent="0.3">
      <c r="B23" s="25"/>
      <c r="D23" s="26"/>
      <c r="F23" s="14" t="s">
        <v>2291</v>
      </c>
      <c r="G23" s="47"/>
      <c r="H23" s="39"/>
      <c r="I23" s="39"/>
      <c r="J23" s="40"/>
    </row>
    <row r="24" spans="2:10" x14ac:dyDescent="0.3">
      <c r="B24" s="25"/>
      <c r="D24" s="26"/>
      <c r="F24" s="14" t="s">
        <v>2293</v>
      </c>
      <c r="G24" s="47"/>
      <c r="H24" s="39"/>
      <c r="I24" s="39"/>
      <c r="J24" s="40"/>
    </row>
    <row r="25" spans="2:10" x14ac:dyDescent="0.3">
      <c r="B25" s="25"/>
      <c r="D25" s="26"/>
      <c r="F25" s="14" t="s">
        <v>2294</v>
      </c>
      <c r="G25" s="47"/>
      <c r="H25" s="39"/>
      <c r="I25" s="39"/>
      <c r="J25" s="40"/>
    </row>
    <row r="26" spans="2:10" x14ac:dyDescent="0.3">
      <c r="B26" s="25"/>
      <c r="D26" s="26"/>
      <c r="F26" s="14" t="s">
        <v>2295</v>
      </c>
      <c r="G26" s="47"/>
      <c r="H26" s="39"/>
      <c r="I26" s="39"/>
      <c r="J26" s="40"/>
    </row>
    <row r="27" spans="2:10" x14ac:dyDescent="0.3">
      <c r="B27" s="25"/>
      <c r="D27" s="26"/>
      <c r="F27" s="14" t="s">
        <v>2296</v>
      </c>
      <c r="G27" s="47"/>
      <c r="H27" s="39"/>
      <c r="I27" s="39"/>
      <c r="J27" s="40"/>
    </row>
    <row r="28" spans="2:10" x14ac:dyDescent="0.3">
      <c r="B28" s="25"/>
      <c r="D28" s="26"/>
      <c r="F28" s="14" t="s">
        <v>2297</v>
      </c>
      <c r="G28" s="47"/>
      <c r="H28" s="39"/>
      <c r="I28" s="39"/>
      <c r="J28" s="40"/>
    </row>
    <row r="29" spans="2:10" x14ac:dyDescent="0.3">
      <c r="B29" s="25"/>
      <c r="D29" s="26"/>
      <c r="F29" s="14" t="s">
        <v>2298</v>
      </c>
      <c r="G29" s="47"/>
      <c r="H29" s="39"/>
      <c r="I29" s="39"/>
      <c r="J29" s="40"/>
    </row>
    <row r="30" spans="2:10" x14ac:dyDescent="0.3">
      <c r="B30" s="25"/>
      <c r="D30" s="26"/>
      <c r="F30" s="14" t="s">
        <v>2299</v>
      </c>
      <c r="G30" s="47"/>
      <c r="H30" s="39"/>
      <c r="I30" s="39"/>
      <c r="J30" s="40"/>
    </row>
    <row r="31" spans="2:10" x14ac:dyDescent="0.3">
      <c r="B31" s="25"/>
      <c r="D31" s="26"/>
      <c r="F31" s="14" t="s">
        <v>2300</v>
      </c>
      <c r="G31" s="47"/>
      <c r="H31" s="39"/>
      <c r="I31" s="39"/>
      <c r="J31" s="40"/>
    </row>
    <row r="32" spans="2:10" x14ac:dyDescent="0.3">
      <c r="B32" s="25"/>
      <c r="D32" s="26"/>
      <c r="F32" s="14" t="s">
        <v>2301</v>
      </c>
      <c r="G32" s="47"/>
      <c r="H32" s="39"/>
      <c r="I32" s="39"/>
      <c r="J32" s="40"/>
    </row>
    <row r="33" spans="2:10" x14ac:dyDescent="0.3">
      <c r="B33" s="25"/>
      <c r="D33" s="26"/>
      <c r="F33" s="14" t="s">
        <v>2302</v>
      </c>
      <c r="G33" s="47"/>
      <c r="H33" s="39"/>
      <c r="I33" s="39"/>
      <c r="J33" s="40"/>
    </row>
    <row r="34" spans="2:10" x14ac:dyDescent="0.3">
      <c r="B34" s="25"/>
      <c r="D34" s="26"/>
      <c r="G34" s="47"/>
      <c r="H34" s="39"/>
      <c r="I34" s="39"/>
      <c r="J34" s="40"/>
    </row>
    <row r="35" spans="2:10" x14ac:dyDescent="0.3">
      <c r="B35" s="25"/>
      <c r="D35" s="26"/>
      <c r="F35" s="14"/>
      <c r="G35" s="47"/>
      <c r="H35" s="39"/>
      <c r="I35" s="39"/>
      <c r="J35" s="40"/>
    </row>
    <row r="36" spans="2:10" x14ac:dyDescent="0.3">
      <c r="B36" s="25"/>
      <c r="D36" s="26"/>
      <c r="F36" s="14"/>
      <c r="G36" s="47"/>
      <c r="H36" s="39"/>
      <c r="I36" s="39"/>
      <c r="J36" s="40"/>
    </row>
    <row r="37" spans="2:10" x14ac:dyDescent="0.3">
      <c r="B37" s="25"/>
      <c r="D37" s="26"/>
      <c r="F37" s="14"/>
      <c r="G37" s="47"/>
      <c r="H37" s="39"/>
      <c r="I37" s="39"/>
      <c r="J37" s="40"/>
    </row>
    <row r="38" spans="2:10" x14ac:dyDescent="0.3">
      <c r="B38" s="25"/>
      <c r="D38" s="26"/>
      <c r="F38" s="14"/>
      <c r="G38" s="47"/>
      <c r="H38" s="39"/>
      <c r="I38" s="39"/>
      <c r="J38" s="40"/>
    </row>
    <row r="39" spans="2:10" x14ac:dyDescent="0.3">
      <c r="B39" s="25"/>
      <c r="D39" s="26"/>
      <c r="F39" s="14"/>
      <c r="G39" s="47"/>
      <c r="H39" s="39"/>
      <c r="I39" s="39"/>
      <c r="J39" s="40"/>
    </row>
    <row r="40" spans="2:10" x14ac:dyDescent="0.3">
      <c r="B40" s="25"/>
      <c r="D40" s="26"/>
      <c r="G40" s="47"/>
      <c r="H40" s="39"/>
      <c r="I40" s="39"/>
      <c r="J40" s="40"/>
    </row>
    <row r="41" spans="2:10" x14ac:dyDescent="0.3">
      <c r="B41" s="25"/>
      <c r="D41" s="26"/>
      <c r="G41" s="47"/>
      <c r="H41" s="39"/>
      <c r="I41" s="39"/>
      <c r="J41" s="40"/>
    </row>
    <row r="42" spans="2:10" x14ac:dyDescent="0.3">
      <c r="B42" s="25"/>
      <c r="D42" s="26"/>
      <c r="G42" s="47"/>
      <c r="H42" s="39"/>
      <c r="I42" s="39"/>
      <c r="J42" s="40"/>
    </row>
    <row r="43" spans="2:10" x14ac:dyDescent="0.3">
      <c r="B43" s="25"/>
      <c r="D43" s="26"/>
      <c r="G43" s="47"/>
      <c r="H43" s="39"/>
      <c r="I43" s="39"/>
      <c r="J43" s="40"/>
    </row>
    <row r="44" spans="2:10" x14ac:dyDescent="0.3">
      <c r="B44" s="25"/>
      <c r="D44" s="26"/>
      <c r="G44" s="47"/>
      <c r="H44" s="39"/>
      <c r="I44" s="39"/>
      <c r="J44" s="40"/>
    </row>
    <row r="45" spans="2:10" x14ac:dyDescent="0.3">
      <c r="B45" s="25"/>
      <c r="D45" s="26"/>
      <c r="G45" s="47"/>
      <c r="H45" s="39"/>
      <c r="I45" s="39"/>
      <c r="J45" s="40"/>
    </row>
    <row r="46" spans="2:10" x14ac:dyDescent="0.3">
      <c r="B46" s="25"/>
      <c r="D46" s="26"/>
      <c r="G46" s="47"/>
      <c r="H46" s="39"/>
      <c r="I46" s="39"/>
      <c r="J46" s="40"/>
    </row>
    <row r="47" spans="2:10" x14ac:dyDescent="0.3">
      <c r="B47" s="25"/>
      <c r="D47" s="26"/>
      <c r="G47" s="47"/>
      <c r="H47" s="39"/>
      <c r="I47" s="39"/>
      <c r="J47" s="40"/>
    </row>
    <row r="48" spans="2:10" x14ac:dyDescent="0.3">
      <c r="B48" s="25"/>
      <c r="D48" s="26"/>
      <c r="G48" s="47"/>
      <c r="H48" s="39"/>
      <c r="I48" s="39"/>
      <c r="J48" s="40"/>
    </row>
    <row r="49" spans="2:10" x14ac:dyDescent="0.3">
      <c r="B49" s="25"/>
      <c r="D49" s="26"/>
      <c r="G49" s="47"/>
      <c r="H49" s="39"/>
      <c r="I49" s="39"/>
      <c r="J49" s="40"/>
    </row>
    <row r="50" spans="2:10" x14ac:dyDescent="0.3">
      <c r="B50" s="25"/>
      <c r="D50" s="26"/>
      <c r="G50" s="47"/>
      <c r="H50" s="39"/>
      <c r="I50" s="39"/>
      <c r="J50" s="40"/>
    </row>
    <row r="51" spans="2:10" x14ac:dyDescent="0.3">
      <c r="B51" s="25"/>
      <c r="D51" s="26"/>
      <c r="G51" s="47"/>
      <c r="H51" s="39"/>
      <c r="I51" s="39"/>
      <c r="J51" s="40"/>
    </row>
    <row r="52" spans="2:10" x14ac:dyDescent="0.3">
      <c r="B52" s="25"/>
      <c r="D52" s="26"/>
      <c r="G52" s="47"/>
      <c r="H52" s="39"/>
      <c r="I52" s="39"/>
      <c r="J52" s="40"/>
    </row>
    <row r="53" spans="2:10" x14ac:dyDescent="0.3">
      <c r="B53" s="25"/>
      <c r="D53" s="26"/>
      <c r="G53" s="47"/>
      <c r="H53" s="39"/>
      <c r="I53" s="39"/>
      <c r="J53" s="40"/>
    </row>
    <row r="54" spans="2:10" x14ac:dyDescent="0.3">
      <c r="B54" s="25"/>
      <c r="D54" s="26"/>
      <c r="F54" s="24" t="s">
        <v>2277</v>
      </c>
      <c r="G54" s="47"/>
      <c r="H54" s="39"/>
      <c r="I54" s="39"/>
      <c r="J54" s="40"/>
    </row>
    <row r="55" spans="2:10" x14ac:dyDescent="0.3">
      <c r="B55" s="25"/>
      <c r="D55" s="26"/>
      <c r="F55" s="24" t="s">
        <v>2279</v>
      </c>
      <c r="G55" s="47"/>
      <c r="H55" s="39"/>
      <c r="I55" s="39"/>
      <c r="J55" s="40"/>
    </row>
    <row r="56" spans="2:10" x14ac:dyDescent="0.3">
      <c r="B56" s="25"/>
      <c r="D56" s="26"/>
      <c r="G56" s="47"/>
      <c r="H56" s="39"/>
      <c r="I56" s="39"/>
      <c r="J56" s="40"/>
    </row>
    <row r="57" spans="2:10" x14ac:dyDescent="0.3">
      <c r="B57" s="25"/>
      <c r="D57" s="26"/>
      <c r="F57" s="14"/>
      <c r="G57" s="47"/>
      <c r="H57" s="39"/>
      <c r="I57" s="39"/>
      <c r="J57" s="40"/>
    </row>
    <row r="58" spans="2:10" x14ac:dyDescent="0.3">
      <c r="B58" s="25"/>
      <c r="D58" s="26"/>
      <c r="G58" s="47"/>
      <c r="H58" s="39"/>
      <c r="I58" s="39"/>
      <c r="J58" s="40"/>
    </row>
    <row r="59" spans="2:10" x14ac:dyDescent="0.3">
      <c r="B59" s="25"/>
      <c r="D59" s="26"/>
      <c r="G59" s="47"/>
      <c r="H59" s="39"/>
      <c r="I59" s="39"/>
      <c r="J59" s="40"/>
    </row>
    <row r="60" spans="2:10" x14ac:dyDescent="0.3">
      <c r="B60" s="25"/>
      <c r="D60" s="26"/>
      <c r="G60" s="47"/>
      <c r="H60" s="39"/>
      <c r="I60" s="39"/>
      <c r="J60" s="40"/>
    </row>
    <row r="61" spans="2:10" x14ac:dyDescent="0.3">
      <c r="B61" s="25"/>
      <c r="D61" s="26"/>
      <c r="G61" s="47"/>
      <c r="H61" s="39"/>
      <c r="I61" s="39"/>
      <c r="J61" s="40"/>
    </row>
    <row r="62" spans="2:10" x14ac:dyDescent="0.3">
      <c r="B62" s="25"/>
      <c r="D62" s="26"/>
      <c r="G62" s="47"/>
      <c r="H62" s="39"/>
      <c r="I62" s="39"/>
      <c r="J62" s="40"/>
    </row>
    <row r="63" spans="2:10" x14ac:dyDescent="0.3">
      <c r="B63" s="25"/>
      <c r="D63" s="26"/>
      <c r="G63" s="47"/>
      <c r="H63" s="39"/>
      <c r="I63" s="39"/>
      <c r="J63" s="40"/>
    </row>
    <row r="64" spans="2:10" x14ac:dyDescent="0.3">
      <c r="B64" s="25"/>
      <c r="D64" s="26"/>
      <c r="G64" s="47"/>
      <c r="H64" s="39"/>
      <c r="I64" s="39"/>
      <c r="J64" s="40"/>
    </row>
    <row r="65" spans="2:12" x14ac:dyDescent="0.3">
      <c r="B65" s="25"/>
      <c r="D65" s="26"/>
      <c r="G65" s="47"/>
      <c r="H65" s="39"/>
      <c r="I65" s="39"/>
      <c r="J65" s="40"/>
    </row>
    <row r="66" spans="2:12" x14ac:dyDescent="0.3">
      <c r="B66" s="25"/>
      <c r="D66" s="26"/>
      <c r="G66" s="47"/>
      <c r="H66" s="39"/>
      <c r="I66" s="39"/>
      <c r="J66" s="40"/>
    </row>
    <row r="67" spans="2:12" x14ac:dyDescent="0.3">
      <c r="B67" s="25"/>
      <c r="D67" s="26"/>
      <c r="G67" s="47"/>
      <c r="H67" s="39"/>
      <c r="I67" s="39"/>
      <c r="J67" s="40"/>
    </row>
    <row r="68" spans="2:12" x14ac:dyDescent="0.3">
      <c r="B68" s="25"/>
      <c r="D68" s="26"/>
      <c r="G68" s="47"/>
      <c r="H68" s="39"/>
      <c r="I68" s="39"/>
      <c r="J68" s="40"/>
    </row>
    <row r="69" spans="2:12" x14ac:dyDescent="0.3">
      <c r="B69" s="25"/>
      <c r="D69" s="26"/>
      <c r="G69" s="47"/>
      <c r="H69" s="39"/>
      <c r="I69" s="39"/>
      <c r="J69" s="40"/>
    </row>
    <row r="70" spans="2:12" x14ac:dyDescent="0.3">
      <c r="B70" s="25"/>
      <c r="D70" s="26"/>
      <c r="G70" s="47"/>
      <c r="H70" s="39"/>
      <c r="I70" s="39"/>
      <c r="J70" s="40"/>
    </row>
    <row r="71" spans="2:12" x14ac:dyDescent="0.3">
      <c r="B71" s="25"/>
      <c r="D71" s="26"/>
      <c r="G71" s="47"/>
      <c r="H71" s="39"/>
      <c r="I71" s="39"/>
      <c r="J71" s="40"/>
    </row>
    <row r="72" spans="2:12" x14ac:dyDescent="0.3">
      <c r="B72" s="25"/>
      <c r="D72" s="26"/>
      <c r="G72" s="47"/>
      <c r="H72" s="39"/>
      <c r="I72" s="39"/>
      <c r="J72" s="40"/>
    </row>
    <row r="73" spans="2:12" x14ac:dyDescent="0.3">
      <c r="B73" s="25"/>
      <c r="D73" s="26"/>
      <c r="G73" s="47"/>
      <c r="H73" s="39"/>
      <c r="I73" s="39"/>
      <c r="J73" s="40"/>
    </row>
    <row r="74" spans="2:12" x14ac:dyDescent="0.3">
      <c r="B74" s="25"/>
      <c r="D74" s="26"/>
      <c r="G74" s="47"/>
      <c r="H74" s="39"/>
      <c r="I74" s="39"/>
      <c r="J74" s="40"/>
    </row>
    <row r="75" spans="2:12" x14ac:dyDescent="0.3">
      <c r="B75" s="25"/>
      <c r="D75" s="26"/>
      <c r="G75" s="47"/>
      <c r="H75" s="39"/>
      <c r="I75" s="39"/>
      <c r="J75" s="40"/>
    </row>
    <row r="76" spans="2:12" x14ac:dyDescent="0.3">
      <c r="B76" s="25"/>
      <c r="D76" s="26"/>
      <c r="G76" s="47"/>
      <c r="H76" s="39"/>
      <c r="I76" s="39"/>
      <c r="J76" s="40"/>
    </row>
    <row r="77" spans="2:12" x14ac:dyDescent="0.3">
      <c r="B77" s="25"/>
      <c r="D77" s="26"/>
      <c r="G77" s="47"/>
      <c r="H77" s="39"/>
      <c r="I77" s="39"/>
      <c r="J77" s="40"/>
    </row>
    <row r="78" spans="2:12" x14ac:dyDescent="0.3">
      <c r="B78" s="394" t="s">
        <v>298</v>
      </c>
      <c r="C78" s="395"/>
      <c r="D78" s="396"/>
      <c r="F78" s="14" t="s">
        <v>297</v>
      </c>
      <c r="G78" s="47"/>
      <c r="H78" s="53" t="s">
        <v>70</v>
      </c>
      <c r="I78" s="53" t="s">
        <v>2972</v>
      </c>
      <c r="J78" s="53"/>
      <c r="L78" s="14"/>
    </row>
    <row r="79" spans="2:12" x14ac:dyDescent="0.3">
      <c r="B79" s="25"/>
      <c r="D79" s="26"/>
      <c r="F79" s="14"/>
      <c r="G79" s="47"/>
      <c r="H79" s="39"/>
      <c r="I79" s="39"/>
      <c r="J79" s="40"/>
    </row>
    <row r="80" spans="2:12" x14ac:dyDescent="0.3">
      <c r="B80" s="25"/>
      <c r="D80" s="26" t="s">
        <v>299</v>
      </c>
      <c r="F80" s="14" t="s">
        <v>301</v>
      </c>
      <c r="G80" s="47"/>
      <c r="H80" s="39"/>
      <c r="I80" s="39"/>
      <c r="J80" s="40"/>
    </row>
    <row r="81" spans="2:12" x14ac:dyDescent="0.3">
      <c r="B81" s="25"/>
      <c r="D81" s="26"/>
      <c r="F81" s="14" t="s">
        <v>303</v>
      </c>
      <c r="G81" s="47"/>
      <c r="H81" s="39"/>
      <c r="I81" s="39"/>
      <c r="J81" s="40"/>
    </row>
    <row r="82" spans="2:12" x14ac:dyDescent="0.3">
      <c r="B82" s="25"/>
      <c r="D82" s="26"/>
      <c r="F82" s="14"/>
      <c r="G82" s="47"/>
      <c r="H82" s="39"/>
      <c r="I82" s="39"/>
      <c r="J82" s="40"/>
    </row>
    <row r="83" spans="2:12" x14ac:dyDescent="0.3">
      <c r="B83" s="25" t="s">
        <v>300</v>
      </c>
      <c r="D83" s="26"/>
      <c r="F83" s="14" t="s">
        <v>302</v>
      </c>
      <c r="G83" s="47"/>
      <c r="H83" s="39"/>
      <c r="I83" s="39"/>
      <c r="J83" s="40"/>
    </row>
    <row r="84" spans="2:12" x14ac:dyDescent="0.3">
      <c r="B84" s="25"/>
      <c r="D84" s="26"/>
      <c r="F84" s="14" t="s">
        <v>304</v>
      </c>
      <c r="G84" s="47"/>
      <c r="H84" s="39"/>
      <c r="I84" s="39"/>
      <c r="J84" s="40"/>
    </row>
    <row r="85" spans="2:12" x14ac:dyDescent="0.3">
      <c r="B85" s="25"/>
      <c r="D85" s="26"/>
      <c r="F85" s="14"/>
      <c r="G85" s="47"/>
      <c r="H85" s="39"/>
      <c r="I85" s="39"/>
      <c r="J85" s="40"/>
    </row>
    <row r="86" spans="2:12" x14ac:dyDescent="0.3">
      <c r="B86" s="25"/>
      <c r="D86" s="26"/>
      <c r="F86" s="14" t="s">
        <v>305</v>
      </c>
      <c r="G86" s="47"/>
      <c r="H86" s="39"/>
      <c r="I86" s="39"/>
      <c r="J86" s="40"/>
    </row>
    <row r="87" spans="2:12" x14ac:dyDescent="0.3">
      <c r="B87" s="25"/>
      <c r="D87" s="26"/>
      <c r="F87" s="14"/>
      <c r="G87" s="47"/>
      <c r="H87" s="39"/>
      <c r="I87" s="39"/>
      <c r="J87" s="40"/>
    </row>
    <row r="88" spans="2:12" x14ac:dyDescent="0.3">
      <c r="B88" s="25"/>
      <c r="D88" s="26" t="s">
        <v>299</v>
      </c>
      <c r="F88" s="14" t="s">
        <v>326</v>
      </c>
      <c r="G88" s="47"/>
      <c r="H88" s="39"/>
      <c r="I88" s="39"/>
      <c r="J88" s="40"/>
    </row>
    <row r="89" spans="2:12" x14ac:dyDescent="0.3">
      <c r="B89" s="25"/>
      <c r="D89" s="26"/>
      <c r="F89" s="14" t="s">
        <v>303</v>
      </c>
      <c r="G89" s="47"/>
      <c r="H89" s="39"/>
      <c r="I89" s="39"/>
      <c r="J89" s="40"/>
    </row>
    <row r="90" spans="2:12" x14ac:dyDescent="0.3">
      <c r="B90" s="25"/>
      <c r="D90" s="26"/>
      <c r="F90" s="14"/>
      <c r="G90" s="47"/>
      <c r="H90" s="39"/>
      <c r="I90" s="39"/>
      <c r="J90" s="40"/>
    </row>
    <row r="91" spans="2:12" x14ac:dyDescent="0.3">
      <c r="B91" s="25" t="s">
        <v>300</v>
      </c>
      <c r="D91" s="26"/>
      <c r="F91" s="14" t="s">
        <v>302</v>
      </c>
      <c r="G91" s="47"/>
      <c r="H91" s="39"/>
      <c r="I91" s="39"/>
      <c r="J91" s="40"/>
    </row>
    <row r="92" spans="2:12" x14ac:dyDescent="0.3">
      <c r="B92" s="25"/>
      <c r="D92" s="26"/>
      <c r="F92" s="14"/>
      <c r="G92" s="47"/>
      <c r="H92" s="39"/>
      <c r="I92" s="39"/>
      <c r="J92" s="40"/>
    </row>
    <row r="93" spans="2:12" x14ac:dyDescent="0.3">
      <c r="B93" s="25"/>
      <c r="D93" s="26"/>
      <c r="F93" s="14"/>
      <c r="G93" s="47"/>
      <c r="H93" s="39"/>
      <c r="I93" s="39"/>
      <c r="J93" s="40"/>
    </row>
    <row r="94" spans="2:12" x14ac:dyDescent="0.3">
      <c r="B94" s="394" t="s">
        <v>306</v>
      </c>
      <c r="C94" s="395"/>
      <c r="D94" s="396"/>
      <c r="F94" s="14" t="s">
        <v>307</v>
      </c>
      <c r="G94" s="47"/>
      <c r="H94" s="53" t="s">
        <v>70</v>
      </c>
      <c r="I94" s="53" t="s">
        <v>2972</v>
      </c>
      <c r="J94" s="53"/>
      <c r="L94" s="14"/>
    </row>
    <row r="95" spans="2:12" x14ac:dyDescent="0.3">
      <c r="B95" s="25"/>
      <c r="D95" s="26"/>
      <c r="F95" s="14"/>
      <c r="G95" s="47"/>
      <c r="H95" s="39"/>
      <c r="I95" s="39"/>
      <c r="J95" s="40"/>
    </row>
    <row r="96" spans="2:12" x14ac:dyDescent="0.3">
      <c r="B96" s="25"/>
      <c r="D96" s="26" t="s">
        <v>299</v>
      </c>
      <c r="F96" s="14" t="s">
        <v>301</v>
      </c>
      <c r="G96" s="47"/>
      <c r="H96" s="39"/>
      <c r="I96" s="39"/>
      <c r="J96" s="40"/>
    </row>
    <row r="97" spans="2:10" x14ac:dyDescent="0.3">
      <c r="B97" s="25"/>
      <c r="D97" s="26"/>
      <c r="F97" s="14" t="s">
        <v>303</v>
      </c>
      <c r="G97" s="47"/>
      <c r="H97" s="39"/>
      <c r="I97" s="39"/>
      <c r="J97" s="40"/>
    </row>
    <row r="98" spans="2:10" x14ac:dyDescent="0.3">
      <c r="B98" s="25"/>
      <c r="D98" s="26"/>
      <c r="F98" s="14"/>
      <c r="G98" s="47"/>
      <c r="H98" s="39"/>
      <c r="I98" s="39"/>
      <c r="J98" s="40"/>
    </row>
    <row r="99" spans="2:10" x14ac:dyDescent="0.3">
      <c r="B99" s="25" t="s">
        <v>300</v>
      </c>
      <c r="D99" s="26"/>
      <c r="F99" s="14" t="s">
        <v>302</v>
      </c>
      <c r="G99" s="47"/>
      <c r="H99" s="39"/>
      <c r="I99" s="39"/>
      <c r="J99" s="40"/>
    </row>
    <row r="100" spans="2:10" x14ac:dyDescent="0.3">
      <c r="B100" s="25"/>
      <c r="D100" s="26"/>
      <c r="F100" s="14"/>
      <c r="G100" s="47"/>
      <c r="H100" s="39"/>
      <c r="I100" s="39"/>
      <c r="J100" s="40"/>
    </row>
    <row r="101" spans="2:10" x14ac:dyDescent="0.3">
      <c r="B101" s="25"/>
      <c r="D101" s="26"/>
      <c r="F101" s="14"/>
      <c r="G101" s="47"/>
      <c r="H101" s="39"/>
      <c r="I101" s="39"/>
      <c r="J101" s="40"/>
    </row>
    <row r="102" spans="2:10" x14ac:dyDescent="0.3">
      <c r="B102" s="25"/>
      <c r="D102" s="26" t="s">
        <v>308</v>
      </c>
      <c r="F102" s="14" t="s">
        <v>310</v>
      </c>
      <c r="G102" s="47"/>
      <c r="H102" s="39"/>
      <c r="I102" s="39"/>
      <c r="J102" s="40"/>
    </row>
    <row r="103" spans="2:10" x14ac:dyDescent="0.3">
      <c r="B103" s="25"/>
      <c r="D103" s="26"/>
      <c r="F103" s="14" t="s">
        <v>311</v>
      </c>
      <c r="G103" s="47"/>
      <c r="H103" s="39"/>
      <c r="I103" s="39"/>
      <c r="J103" s="40"/>
    </row>
    <row r="104" spans="2:10" x14ac:dyDescent="0.3">
      <c r="B104" s="25"/>
      <c r="D104" s="26"/>
      <c r="F104" s="14"/>
      <c r="G104" s="47"/>
      <c r="H104" s="39"/>
      <c r="I104" s="39"/>
      <c r="J104" s="40"/>
    </row>
    <row r="105" spans="2:10" x14ac:dyDescent="0.3">
      <c r="B105" s="25" t="s">
        <v>309</v>
      </c>
      <c r="D105" s="26"/>
      <c r="F105" s="14"/>
      <c r="G105" s="47"/>
      <c r="H105" s="39"/>
      <c r="I105" s="39"/>
      <c r="J105" s="40"/>
    </row>
    <row r="106" spans="2:10" x14ac:dyDescent="0.3">
      <c r="B106" s="25"/>
      <c r="D106" s="26"/>
      <c r="F106" s="14"/>
      <c r="G106" s="47"/>
      <c r="H106" s="39"/>
      <c r="I106" s="39"/>
      <c r="J106" s="40"/>
    </row>
    <row r="107" spans="2:10" x14ac:dyDescent="0.3">
      <c r="B107" s="25"/>
      <c r="D107" s="26"/>
      <c r="F107" s="14" t="s">
        <v>312</v>
      </c>
      <c r="G107" s="47"/>
      <c r="H107" s="39"/>
      <c r="I107" s="39"/>
      <c r="J107" s="40"/>
    </row>
    <row r="108" spans="2:10" x14ac:dyDescent="0.3">
      <c r="B108" s="25"/>
      <c r="D108" s="26"/>
      <c r="F108" s="14"/>
      <c r="G108" s="47"/>
      <c r="H108" s="39"/>
      <c r="I108" s="39"/>
      <c r="J108" s="40"/>
    </row>
    <row r="109" spans="2:10" x14ac:dyDescent="0.3">
      <c r="B109" s="25"/>
      <c r="D109" s="26" t="s">
        <v>299</v>
      </c>
      <c r="F109" s="14" t="s">
        <v>327</v>
      </c>
      <c r="G109" s="47"/>
      <c r="H109" s="39"/>
      <c r="I109" s="39"/>
      <c r="J109" s="40"/>
    </row>
    <row r="110" spans="2:10" x14ac:dyDescent="0.3">
      <c r="B110" s="25"/>
      <c r="D110" s="26"/>
      <c r="F110" s="14" t="s">
        <v>303</v>
      </c>
      <c r="G110" s="47"/>
      <c r="H110" s="39"/>
      <c r="I110" s="39"/>
      <c r="J110" s="40"/>
    </row>
    <row r="111" spans="2:10" x14ac:dyDescent="0.3">
      <c r="B111" s="25"/>
      <c r="D111" s="26"/>
      <c r="F111" s="14"/>
      <c r="G111" s="47"/>
      <c r="H111" s="39"/>
      <c r="I111" s="39"/>
      <c r="J111" s="40"/>
    </row>
    <row r="112" spans="2:10" x14ac:dyDescent="0.3">
      <c r="B112" s="25" t="s">
        <v>300</v>
      </c>
      <c r="D112" s="26"/>
      <c r="F112" s="14" t="s">
        <v>302</v>
      </c>
      <c r="G112" s="47"/>
      <c r="H112" s="39"/>
      <c r="I112" s="39"/>
      <c r="J112" s="40"/>
    </row>
    <row r="113" spans="2:10" x14ac:dyDescent="0.3">
      <c r="B113" s="25"/>
      <c r="D113" s="26"/>
      <c r="F113" s="14"/>
      <c r="G113" s="47"/>
      <c r="H113" s="39"/>
      <c r="I113" s="39"/>
      <c r="J113" s="40"/>
    </row>
    <row r="114" spans="2:10" x14ac:dyDescent="0.3">
      <c r="B114" s="25"/>
      <c r="D114" s="26"/>
      <c r="F114" s="14" t="s">
        <v>313</v>
      </c>
      <c r="G114" s="47"/>
      <c r="H114" s="39"/>
      <c r="I114" s="39"/>
      <c r="J114" s="40"/>
    </row>
    <row r="115" spans="2:10" x14ac:dyDescent="0.3">
      <c r="B115" s="25"/>
      <c r="D115" s="26"/>
      <c r="F115" s="14"/>
      <c r="G115" s="47"/>
      <c r="H115" s="39"/>
      <c r="I115" s="39"/>
      <c r="J115" s="40"/>
    </row>
    <row r="116" spans="2:10" x14ac:dyDescent="0.3">
      <c r="B116" s="25"/>
      <c r="D116" s="26" t="s">
        <v>308</v>
      </c>
      <c r="F116" s="14" t="s">
        <v>310</v>
      </c>
      <c r="G116" s="47"/>
      <c r="H116" s="39"/>
      <c r="I116" s="39"/>
      <c r="J116" s="40"/>
    </row>
    <row r="117" spans="2:10" x14ac:dyDescent="0.3">
      <c r="B117" s="25"/>
      <c r="D117" s="26"/>
      <c r="F117" s="14" t="s">
        <v>314</v>
      </c>
      <c r="G117" s="47"/>
      <c r="H117" s="39"/>
      <c r="I117" s="39"/>
      <c r="J117" s="40"/>
    </row>
    <row r="118" spans="2:10" x14ac:dyDescent="0.3">
      <c r="B118" s="25"/>
      <c r="D118" s="26"/>
      <c r="F118" s="14"/>
      <c r="G118" s="47"/>
      <c r="H118" s="39"/>
      <c r="I118" s="39"/>
      <c r="J118" s="40"/>
    </row>
    <row r="119" spans="2:10" x14ac:dyDescent="0.3">
      <c r="B119" s="25" t="s">
        <v>309</v>
      </c>
      <c r="D119" s="26"/>
      <c r="F119" s="14"/>
      <c r="G119" s="47"/>
      <c r="H119" s="39"/>
      <c r="I119" s="39"/>
      <c r="J119" s="40"/>
    </row>
    <row r="120" spans="2:10" x14ac:dyDescent="0.3">
      <c r="B120" s="25"/>
      <c r="D120" s="26"/>
      <c r="F120" s="14"/>
      <c r="G120" s="47"/>
      <c r="H120" s="39"/>
      <c r="I120" s="39"/>
      <c r="J120" s="40"/>
    </row>
    <row r="122" spans="2:10" ht="17.25" thickBot="1" x14ac:dyDescent="0.35">
      <c r="B122" s="18" t="s">
        <v>509</v>
      </c>
    </row>
    <row r="123" spans="2:10" x14ac:dyDescent="0.3">
      <c r="H123" s="398" t="s">
        <v>71</v>
      </c>
      <c r="I123" s="400" t="s">
        <v>74</v>
      </c>
      <c r="J123" s="401"/>
    </row>
    <row r="124" spans="2:10" x14ac:dyDescent="0.3">
      <c r="E124" s="15"/>
      <c r="H124" s="399"/>
      <c r="I124" s="79" t="s">
        <v>337</v>
      </c>
      <c r="J124" s="80" t="s">
        <v>1</v>
      </c>
    </row>
    <row r="125" spans="2:10" ht="12.75" thickBot="1" x14ac:dyDescent="0.35">
      <c r="E125" s="15"/>
      <c r="H125" s="81">
        <f>COUNTIF(H128:H196, "O")</f>
        <v>3</v>
      </c>
      <c r="I125" s="77">
        <f>COUNTIF(I128:I196, "O")</f>
        <v>3</v>
      </c>
      <c r="J125" s="82">
        <f>COUNTIF(J128:J196, "O")</f>
        <v>0</v>
      </c>
    </row>
    <row r="127" spans="2:10" x14ac:dyDescent="0.3">
      <c r="B127" s="19" t="s">
        <v>12</v>
      </c>
      <c r="C127" s="20"/>
      <c r="D127" s="21" t="s">
        <v>13</v>
      </c>
      <c r="E127" s="16"/>
      <c r="F127" s="27" t="s">
        <v>39</v>
      </c>
      <c r="G127" s="27"/>
      <c r="H127" s="30" t="s">
        <v>0</v>
      </c>
      <c r="I127" s="29" t="s">
        <v>348</v>
      </c>
      <c r="J127" s="29" t="s">
        <v>1</v>
      </c>
    </row>
    <row r="128" spans="2:10" x14ac:dyDescent="0.3">
      <c r="B128" s="25"/>
      <c r="D128" s="26"/>
      <c r="F128" s="55" t="s">
        <v>315</v>
      </c>
      <c r="G128" s="47"/>
      <c r="H128" s="39"/>
      <c r="I128" s="39"/>
      <c r="J128" s="40"/>
    </row>
    <row r="129" spans="2:10" x14ac:dyDescent="0.3">
      <c r="B129" s="394" t="s">
        <v>316</v>
      </c>
      <c r="C129" s="395"/>
      <c r="D129" s="396"/>
      <c r="F129" s="14" t="s">
        <v>317</v>
      </c>
      <c r="G129" s="47"/>
      <c r="H129" s="53" t="s">
        <v>70</v>
      </c>
      <c r="I129" s="53" t="s">
        <v>2972</v>
      </c>
      <c r="J129" s="53"/>
    </row>
    <row r="130" spans="2:10" x14ac:dyDescent="0.3">
      <c r="B130" s="25"/>
      <c r="D130" s="26"/>
      <c r="F130" s="14"/>
      <c r="G130" s="47"/>
      <c r="H130" s="39"/>
      <c r="I130" s="39"/>
      <c r="J130" s="40"/>
    </row>
    <row r="131" spans="2:10" x14ac:dyDescent="0.3">
      <c r="B131" s="25"/>
      <c r="D131" s="26" t="s">
        <v>299</v>
      </c>
      <c r="F131" s="14" t="s">
        <v>301</v>
      </c>
      <c r="G131" s="47"/>
      <c r="H131" s="39"/>
      <c r="I131" s="39"/>
      <c r="J131" s="40"/>
    </row>
    <row r="132" spans="2:10" x14ac:dyDescent="0.3">
      <c r="B132" s="25"/>
      <c r="D132" s="26"/>
      <c r="F132" s="14" t="s">
        <v>303</v>
      </c>
      <c r="G132" s="47"/>
      <c r="H132" s="39"/>
      <c r="I132" s="39"/>
      <c r="J132" s="40"/>
    </row>
    <row r="133" spans="2:10" x14ac:dyDescent="0.3">
      <c r="B133" s="25"/>
      <c r="D133" s="26"/>
      <c r="F133" s="14"/>
      <c r="G133" s="47"/>
      <c r="H133" s="39"/>
      <c r="I133" s="39"/>
      <c r="J133" s="40"/>
    </row>
    <row r="134" spans="2:10" x14ac:dyDescent="0.3">
      <c r="B134" s="25" t="s">
        <v>300</v>
      </c>
      <c r="D134" s="26"/>
      <c r="F134" s="14" t="s">
        <v>302</v>
      </c>
      <c r="G134" s="47"/>
      <c r="H134" s="39"/>
      <c r="I134" s="39"/>
      <c r="J134" s="40"/>
    </row>
    <row r="135" spans="2:10" x14ac:dyDescent="0.3">
      <c r="B135" s="25"/>
      <c r="D135" s="26"/>
      <c r="F135" s="14"/>
      <c r="G135" s="47"/>
      <c r="H135" s="39"/>
      <c r="I135" s="39"/>
      <c r="J135" s="40"/>
    </row>
    <row r="136" spans="2:10" x14ac:dyDescent="0.3">
      <c r="B136" s="25"/>
      <c r="D136" s="26"/>
      <c r="F136" s="14" t="s">
        <v>318</v>
      </c>
      <c r="G136" s="47"/>
      <c r="H136" s="39"/>
      <c r="I136" s="39"/>
      <c r="J136" s="40"/>
    </row>
    <row r="137" spans="2:10" x14ac:dyDescent="0.3">
      <c r="B137" s="25"/>
      <c r="D137" s="26"/>
      <c r="F137" s="14"/>
      <c r="G137" s="47"/>
      <c r="H137" s="39"/>
      <c r="I137" s="39"/>
      <c r="J137" s="40"/>
    </row>
    <row r="138" spans="2:10" x14ac:dyDescent="0.3">
      <c r="B138" s="25"/>
      <c r="D138" s="26" t="s">
        <v>299</v>
      </c>
      <c r="F138" s="14" t="s">
        <v>301</v>
      </c>
      <c r="G138" s="47"/>
      <c r="H138" s="39"/>
      <c r="I138" s="39"/>
      <c r="J138" s="40"/>
    </row>
    <row r="139" spans="2:10" x14ac:dyDescent="0.3">
      <c r="B139" s="25"/>
      <c r="D139" s="26"/>
      <c r="F139" s="14" t="s">
        <v>303</v>
      </c>
      <c r="G139" s="47"/>
      <c r="H139" s="39"/>
      <c r="I139" s="39"/>
      <c r="J139" s="40"/>
    </row>
    <row r="140" spans="2:10" x14ac:dyDescent="0.3">
      <c r="B140" s="25"/>
      <c r="D140" s="26"/>
      <c r="F140" s="14"/>
      <c r="G140" s="47"/>
      <c r="H140" s="39"/>
      <c r="I140" s="39"/>
      <c r="J140" s="40"/>
    </row>
    <row r="141" spans="2:10" x14ac:dyDescent="0.3">
      <c r="B141" s="25" t="s">
        <v>300</v>
      </c>
      <c r="D141" s="26"/>
      <c r="F141" s="14" t="s">
        <v>302</v>
      </c>
      <c r="G141" s="47"/>
      <c r="H141" s="39"/>
      <c r="I141" s="39"/>
      <c r="J141" s="40"/>
    </row>
    <row r="142" spans="2:10" x14ac:dyDescent="0.3">
      <c r="B142" s="25"/>
      <c r="D142" s="26"/>
      <c r="F142" s="14"/>
      <c r="G142" s="47"/>
      <c r="H142" s="39"/>
      <c r="I142" s="39"/>
      <c r="J142" s="40"/>
    </row>
    <row r="143" spans="2:10" x14ac:dyDescent="0.3">
      <c r="B143" s="25"/>
      <c r="D143" s="26"/>
      <c r="F143" s="14" t="s">
        <v>319</v>
      </c>
      <c r="G143" s="47"/>
      <c r="H143" s="39"/>
      <c r="I143" s="39"/>
      <c r="J143" s="40"/>
    </row>
    <row r="144" spans="2:10" x14ac:dyDescent="0.3">
      <c r="B144" s="25"/>
      <c r="D144" s="26"/>
      <c r="F144" s="14"/>
      <c r="G144" s="47"/>
      <c r="H144" s="39"/>
      <c r="I144" s="39"/>
      <c r="J144" s="40"/>
    </row>
    <row r="145" spans="2:10" x14ac:dyDescent="0.3">
      <c r="B145" s="25"/>
      <c r="D145" s="26" t="s">
        <v>299</v>
      </c>
      <c r="F145" s="14" t="s">
        <v>301</v>
      </c>
      <c r="G145" s="47"/>
      <c r="H145" s="39"/>
      <c r="I145" s="39"/>
      <c r="J145" s="40"/>
    </row>
    <row r="146" spans="2:10" x14ac:dyDescent="0.3">
      <c r="B146" s="25"/>
      <c r="D146" s="26"/>
      <c r="F146" s="14" t="s">
        <v>303</v>
      </c>
      <c r="G146" s="47"/>
      <c r="H146" s="39"/>
      <c r="I146" s="39"/>
      <c r="J146" s="40"/>
    </row>
    <row r="147" spans="2:10" x14ac:dyDescent="0.3">
      <c r="B147" s="25"/>
      <c r="D147" s="26"/>
      <c r="F147" s="14"/>
      <c r="G147" s="47"/>
      <c r="H147" s="39"/>
      <c r="I147" s="39"/>
      <c r="J147" s="40"/>
    </row>
    <row r="148" spans="2:10" x14ac:dyDescent="0.3">
      <c r="B148" s="25" t="s">
        <v>300</v>
      </c>
      <c r="D148" s="26"/>
      <c r="F148" s="14" t="s">
        <v>302</v>
      </c>
      <c r="G148" s="47"/>
      <c r="H148" s="39"/>
      <c r="I148" s="39"/>
      <c r="J148" s="40"/>
    </row>
    <row r="149" spans="2:10" x14ac:dyDescent="0.3">
      <c r="B149" s="25"/>
      <c r="D149" s="26"/>
      <c r="F149" s="14"/>
      <c r="G149" s="47"/>
      <c r="H149" s="39"/>
      <c r="I149" s="39"/>
      <c r="J149" s="40"/>
    </row>
    <row r="150" spans="2:10" x14ac:dyDescent="0.3">
      <c r="B150" s="25"/>
      <c r="D150" s="26"/>
      <c r="F150" s="14"/>
      <c r="G150" s="47"/>
      <c r="H150" s="39"/>
      <c r="I150" s="39"/>
      <c r="J150" s="40"/>
    </row>
    <row r="151" spans="2:10" x14ac:dyDescent="0.3">
      <c r="B151" s="394" t="s">
        <v>320</v>
      </c>
      <c r="C151" s="395"/>
      <c r="D151" s="396"/>
      <c r="F151" s="14" t="s">
        <v>329</v>
      </c>
      <c r="G151" s="47"/>
      <c r="H151" s="53" t="s">
        <v>70</v>
      </c>
      <c r="I151" s="53" t="s">
        <v>2972</v>
      </c>
      <c r="J151" s="53"/>
    </row>
    <row r="152" spans="2:10" x14ac:dyDescent="0.3">
      <c r="B152" s="25"/>
      <c r="D152" s="26"/>
      <c r="F152" s="14"/>
      <c r="G152" s="47"/>
      <c r="H152" s="39"/>
      <c r="I152" s="39"/>
      <c r="J152" s="40"/>
    </row>
    <row r="153" spans="2:10" x14ac:dyDescent="0.3">
      <c r="B153" s="25" t="s">
        <v>321</v>
      </c>
      <c r="D153" s="26"/>
      <c r="F153" s="14" t="s">
        <v>323</v>
      </c>
      <c r="G153" s="47"/>
      <c r="H153" s="39"/>
      <c r="I153" s="39"/>
      <c r="J153" s="40"/>
    </row>
    <row r="154" spans="2:10" x14ac:dyDescent="0.3">
      <c r="B154" s="25"/>
      <c r="D154" s="26"/>
      <c r="F154" s="14"/>
      <c r="G154" s="47"/>
      <c r="H154" s="39"/>
      <c r="I154" s="39"/>
      <c r="J154" s="40"/>
    </row>
    <row r="155" spans="2:10" x14ac:dyDescent="0.3">
      <c r="B155" s="25"/>
      <c r="D155" s="26" t="s">
        <v>322</v>
      </c>
      <c r="F155" s="14" t="s">
        <v>324</v>
      </c>
      <c r="G155" s="47"/>
      <c r="H155" s="39"/>
      <c r="I155" s="39"/>
      <c r="J155" s="40"/>
    </row>
    <row r="156" spans="2:10" x14ac:dyDescent="0.3">
      <c r="B156" s="25"/>
      <c r="D156" s="26"/>
      <c r="F156" s="14" t="s">
        <v>303</v>
      </c>
      <c r="G156" s="47"/>
      <c r="H156" s="39"/>
      <c r="I156" s="39"/>
      <c r="J156" s="40"/>
    </row>
    <row r="157" spans="2:10" x14ac:dyDescent="0.3">
      <c r="B157" s="25"/>
      <c r="D157" s="26"/>
      <c r="F157" s="14"/>
      <c r="G157" s="47"/>
      <c r="H157" s="39"/>
      <c r="I157" s="39"/>
      <c r="J157" s="40"/>
    </row>
    <row r="158" spans="2:10" x14ac:dyDescent="0.3">
      <c r="B158" s="25"/>
      <c r="D158" s="26"/>
      <c r="F158" s="14" t="s">
        <v>325</v>
      </c>
      <c r="G158" s="47"/>
      <c r="H158" s="39"/>
      <c r="I158" s="39"/>
      <c r="J158" s="40"/>
    </row>
    <row r="159" spans="2:10" x14ac:dyDescent="0.3">
      <c r="B159" s="25"/>
      <c r="D159" s="26"/>
      <c r="F159" s="14"/>
      <c r="G159" s="47"/>
      <c r="H159" s="39"/>
      <c r="I159" s="39"/>
      <c r="J159" s="40"/>
    </row>
    <row r="160" spans="2:10" x14ac:dyDescent="0.3">
      <c r="B160" s="25"/>
      <c r="D160" s="26" t="s">
        <v>299</v>
      </c>
      <c r="F160" s="14" t="s">
        <v>326</v>
      </c>
      <c r="G160" s="47"/>
      <c r="H160" s="39"/>
      <c r="I160" s="39"/>
      <c r="J160" s="40"/>
    </row>
    <row r="161" spans="2:10" x14ac:dyDescent="0.3">
      <c r="B161" s="25"/>
      <c r="D161" s="26"/>
      <c r="F161" s="14" t="s">
        <v>303</v>
      </c>
      <c r="G161" s="47"/>
      <c r="H161" s="39"/>
      <c r="I161" s="39"/>
      <c r="J161" s="40"/>
    </row>
    <row r="162" spans="2:10" x14ac:dyDescent="0.3">
      <c r="B162" s="25"/>
      <c r="D162" s="26"/>
      <c r="F162" s="14"/>
      <c r="G162" s="47"/>
      <c r="H162" s="39"/>
      <c r="I162" s="39"/>
      <c r="J162" s="40"/>
    </row>
    <row r="163" spans="2:10" x14ac:dyDescent="0.3">
      <c r="B163" s="25" t="s">
        <v>300</v>
      </c>
      <c r="D163" s="26"/>
      <c r="F163" s="14" t="s">
        <v>302</v>
      </c>
      <c r="G163" s="47"/>
      <c r="H163" s="39"/>
      <c r="I163" s="39"/>
      <c r="J163" s="40"/>
    </row>
    <row r="164" spans="2:10" x14ac:dyDescent="0.3">
      <c r="B164" s="25"/>
      <c r="D164" s="26"/>
      <c r="F164" s="14"/>
      <c r="G164" s="47"/>
      <c r="H164" s="39"/>
      <c r="I164" s="39"/>
      <c r="J164" s="40"/>
    </row>
    <row r="165" spans="2:10" x14ac:dyDescent="0.3">
      <c r="B165" s="25"/>
      <c r="D165" s="26"/>
      <c r="F165" s="14"/>
      <c r="G165" s="47"/>
      <c r="H165" s="39"/>
      <c r="I165" s="39"/>
      <c r="J165" s="40"/>
    </row>
    <row r="166" spans="2:10" x14ac:dyDescent="0.3">
      <c r="B166" s="25"/>
      <c r="D166" s="26" t="s">
        <v>299</v>
      </c>
      <c r="F166" s="14" t="s">
        <v>326</v>
      </c>
      <c r="G166" s="47"/>
      <c r="H166" s="39"/>
      <c r="I166" s="39"/>
      <c r="J166" s="40"/>
    </row>
    <row r="167" spans="2:10" x14ac:dyDescent="0.3">
      <c r="B167" s="25"/>
      <c r="D167" s="26"/>
      <c r="F167" s="14" t="s">
        <v>303</v>
      </c>
      <c r="G167" s="47"/>
      <c r="H167" s="39"/>
      <c r="I167" s="39"/>
      <c r="J167" s="40"/>
    </row>
    <row r="168" spans="2:10" x14ac:dyDescent="0.3">
      <c r="B168" s="25"/>
      <c r="D168" s="26"/>
      <c r="F168" s="14"/>
      <c r="G168" s="47"/>
      <c r="H168" s="39"/>
      <c r="I168" s="39"/>
      <c r="J168" s="40"/>
    </row>
    <row r="169" spans="2:10" x14ac:dyDescent="0.3">
      <c r="B169" s="25" t="s">
        <v>300</v>
      </c>
      <c r="D169" s="26"/>
      <c r="F169" s="14" t="s">
        <v>302</v>
      </c>
      <c r="G169" s="47"/>
      <c r="H169" s="39"/>
      <c r="I169" s="39"/>
      <c r="J169" s="40"/>
    </row>
    <row r="170" spans="2:10" x14ac:dyDescent="0.3">
      <c r="B170" s="25"/>
      <c r="D170" s="26"/>
      <c r="F170" s="14"/>
      <c r="G170" s="47"/>
      <c r="H170" s="39"/>
      <c r="I170" s="39"/>
      <c r="J170" s="40"/>
    </row>
    <row r="171" spans="2:10" x14ac:dyDescent="0.3">
      <c r="B171" s="25"/>
      <c r="D171" s="26"/>
      <c r="F171" s="14" t="s">
        <v>328</v>
      </c>
      <c r="G171" s="47"/>
      <c r="H171" s="39"/>
      <c r="I171" s="39"/>
      <c r="J171" s="40"/>
    </row>
    <row r="172" spans="2:10" x14ac:dyDescent="0.3">
      <c r="B172" s="25"/>
      <c r="D172" s="26"/>
      <c r="F172" s="14"/>
      <c r="G172" s="47"/>
      <c r="H172" s="39"/>
      <c r="I172" s="39"/>
      <c r="J172" s="40"/>
    </row>
    <row r="173" spans="2:10" x14ac:dyDescent="0.3">
      <c r="B173" s="25" t="s">
        <v>321</v>
      </c>
      <c r="D173" s="26"/>
      <c r="F173" s="14" t="s">
        <v>323</v>
      </c>
      <c r="G173" s="47"/>
      <c r="H173" s="39"/>
      <c r="I173" s="39"/>
      <c r="J173" s="40"/>
    </row>
    <row r="174" spans="2:10" x14ac:dyDescent="0.3">
      <c r="B174" s="25"/>
      <c r="D174" s="26"/>
      <c r="F174" s="14"/>
      <c r="G174" s="47"/>
      <c r="H174" s="39"/>
      <c r="I174" s="39"/>
      <c r="J174" s="40"/>
    </row>
    <row r="175" spans="2:10" x14ac:dyDescent="0.3">
      <c r="B175" s="25"/>
      <c r="D175" s="26" t="s">
        <v>322</v>
      </c>
      <c r="F175" s="14" t="s">
        <v>330</v>
      </c>
      <c r="G175" s="47"/>
      <c r="H175" s="39"/>
      <c r="I175" s="39"/>
      <c r="J175" s="40"/>
    </row>
    <row r="176" spans="2:10" x14ac:dyDescent="0.3">
      <c r="B176" s="25"/>
      <c r="D176" s="26"/>
      <c r="F176" s="14" t="s">
        <v>303</v>
      </c>
      <c r="G176" s="47"/>
      <c r="H176" s="39"/>
      <c r="I176" s="39"/>
      <c r="J176" s="40"/>
    </row>
    <row r="177" spans="2:10" x14ac:dyDescent="0.3">
      <c r="B177" s="25"/>
      <c r="D177" s="26"/>
      <c r="F177" s="14"/>
      <c r="G177" s="47"/>
      <c r="H177" s="39"/>
      <c r="I177" s="39"/>
      <c r="J177" s="40"/>
    </row>
    <row r="178" spans="2:10" x14ac:dyDescent="0.3">
      <c r="B178" s="391" t="s">
        <v>1657</v>
      </c>
      <c r="C178" s="392"/>
      <c r="D178" s="393"/>
      <c r="F178" s="14" t="s">
        <v>331</v>
      </c>
      <c r="G178" s="47"/>
      <c r="H178" s="53" t="s">
        <v>70</v>
      </c>
      <c r="I178" s="53" t="s">
        <v>2972</v>
      </c>
      <c r="J178" s="53"/>
    </row>
    <row r="179" spans="2:10" x14ac:dyDescent="0.3">
      <c r="B179" s="25"/>
      <c r="D179" s="26"/>
      <c r="F179" s="14"/>
      <c r="G179" s="47"/>
      <c r="H179" s="39"/>
      <c r="I179" s="39"/>
      <c r="J179" s="40"/>
    </row>
    <row r="180" spans="2:10" x14ac:dyDescent="0.3">
      <c r="B180" s="25" t="s">
        <v>321</v>
      </c>
      <c r="D180" s="26"/>
      <c r="F180" s="14" t="s">
        <v>332</v>
      </c>
      <c r="G180" s="47"/>
      <c r="H180" s="39"/>
      <c r="I180" s="39"/>
      <c r="J180" s="40"/>
    </row>
    <row r="181" spans="2:10" x14ac:dyDescent="0.3">
      <c r="B181" s="25"/>
      <c r="D181" s="26"/>
      <c r="F181" s="14"/>
      <c r="G181" s="47"/>
      <c r="H181" s="39"/>
      <c r="I181" s="39"/>
      <c r="J181" s="40"/>
    </row>
    <row r="182" spans="2:10" x14ac:dyDescent="0.3">
      <c r="B182" s="25"/>
      <c r="D182" s="26" t="s">
        <v>322</v>
      </c>
      <c r="F182" s="14" t="s">
        <v>1654</v>
      </c>
      <c r="G182" s="47"/>
      <c r="H182" s="39"/>
      <c r="I182" s="39"/>
      <c r="J182" s="40"/>
    </row>
    <row r="183" spans="2:10" x14ac:dyDescent="0.3">
      <c r="B183" s="25"/>
      <c r="D183" s="26"/>
      <c r="F183" s="14"/>
      <c r="G183" s="47"/>
      <c r="H183" s="39"/>
      <c r="I183" s="39"/>
      <c r="J183" s="40"/>
    </row>
    <row r="184" spans="2:10" x14ac:dyDescent="0.3">
      <c r="B184" s="25"/>
      <c r="D184" s="26"/>
      <c r="F184" s="14" t="s">
        <v>333</v>
      </c>
      <c r="G184" s="47"/>
      <c r="H184" s="39"/>
      <c r="I184" s="39"/>
      <c r="J184" s="40"/>
    </row>
    <row r="185" spans="2:10" x14ac:dyDescent="0.3">
      <c r="B185" s="25"/>
      <c r="D185" s="26"/>
      <c r="F185" s="14"/>
      <c r="G185" s="47"/>
      <c r="H185" s="39"/>
      <c r="I185" s="39"/>
      <c r="J185" s="40"/>
    </row>
    <row r="186" spans="2:10" x14ac:dyDescent="0.3">
      <c r="B186" s="25"/>
      <c r="D186" s="26" t="s">
        <v>299</v>
      </c>
      <c r="F186" s="14" t="s">
        <v>326</v>
      </c>
      <c r="G186" s="47"/>
      <c r="H186" s="39"/>
      <c r="I186" s="39"/>
      <c r="J186" s="40"/>
    </row>
    <row r="187" spans="2:10" x14ac:dyDescent="0.3">
      <c r="B187" s="25"/>
      <c r="D187" s="26"/>
      <c r="F187" s="14" t="s">
        <v>303</v>
      </c>
      <c r="G187" s="47"/>
      <c r="H187" s="39"/>
      <c r="I187" s="39"/>
      <c r="J187" s="40"/>
    </row>
    <row r="188" spans="2:10" x14ac:dyDescent="0.3">
      <c r="B188" s="25"/>
      <c r="D188" s="26"/>
      <c r="F188" s="14"/>
      <c r="G188" s="47"/>
      <c r="H188" s="39"/>
      <c r="I188" s="39"/>
      <c r="J188" s="40"/>
    </row>
    <row r="189" spans="2:10" x14ac:dyDescent="0.3">
      <c r="B189" s="25" t="s">
        <v>300</v>
      </c>
      <c r="D189" s="26"/>
      <c r="F189" s="14" t="s">
        <v>302</v>
      </c>
      <c r="G189" s="47"/>
      <c r="H189" s="39"/>
      <c r="I189" s="39"/>
      <c r="J189" s="40"/>
    </row>
    <row r="190" spans="2:10" x14ac:dyDescent="0.3">
      <c r="B190" s="25"/>
      <c r="D190" s="26"/>
      <c r="F190" s="14"/>
      <c r="G190" s="47"/>
      <c r="H190" s="39"/>
      <c r="I190" s="39"/>
      <c r="J190" s="40"/>
    </row>
    <row r="191" spans="2:10" x14ac:dyDescent="0.3">
      <c r="B191" s="25"/>
      <c r="D191" s="26"/>
      <c r="F191" s="14" t="s">
        <v>334</v>
      </c>
      <c r="G191" s="47"/>
      <c r="H191" s="39"/>
      <c r="I191" s="39"/>
      <c r="J191" s="40"/>
    </row>
    <row r="192" spans="2:10" x14ac:dyDescent="0.3">
      <c r="B192" s="25"/>
      <c r="D192" s="26"/>
      <c r="F192" s="14"/>
      <c r="G192" s="47"/>
      <c r="H192" s="39"/>
      <c r="I192" s="39"/>
      <c r="J192" s="40"/>
    </row>
    <row r="193" spans="2:10" x14ac:dyDescent="0.3">
      <c r="B193" s="25" t="s">
        <v>321</v>
      </c>
      <c r="D193" s="26"/>
      <c r="F193" s="14" t="s">
        <v>335</v>
      </c>
      <c r="G193" s="47"/>
      <c r="H193" s="39"/>
      <c r="I193" s="39"/>
      <c r="J193" s="40"/>
    </row>
    <row r="194" spans="2:10" x14ac:dyDescent="0.3">
      <c r="B194" s="25"/>
      <c r="D194" s="26"/>
      <c r="F194" s="14"/>
      <c r="G194" s="47"/>
      <c r="H194" s="39"/>
      <c r="I194" s="39"/>
      <c r="J194" s="40"/>
    </row>
    <row r="195" spans="2:10" x14ac:dyDescent="0.3">
      <c r="B195" s="25"/>
      <c r="D195" s="26" t="s">
        <v>322</v>
      </c>
      <c r="F195" s="14" t="s">
        <v>1655</v>
      </c>
      <c r="G195" s="47"/>
      <c r="H195" s="39"/>
      <c r="I195" s="39"/>
      <c r="J195" s="40"/>
    </row>
    <row r="196" spans="2:10" x14ac:dyDescent="0.3">
      <c r="B196" s="25"/>
      <c r="D196" s="26"/>
      <c r="F196" s="14"/>
      <c r="G196" s="47"/>
      <c r="H196" s="39"/>
      <c r="I196" s="39"/>
      <c r="J196" s="40"/>
    </row>
    <row r="198" spans="2:10" ht="17.25" thickBot="1" x14ac:dyDescent="0.35">
      <c r="B198" s="18" t="s">
        <v>2795</v>
      </c>
    </row>
    <row r="199" spans="2:10" x14ac:dyDescent="0.3">
      <c r="H199" s="398" t="s">
        <v>71</v>
      </c>
      <c r="I199" s="400" t="s">
        <v>74</v>
      </c>
      <c r="J199" s="401"/>
    </row>
    <row r="200" spans="2:10" x14ac:dyDescent="0.3">
      <c r="E200" s="15"/>
      <c r="H200" s="399"/>
      <c r="I200" s="79" t="s">
        <v>88</v>
      </c>
      <c r="J200" s="80" t="s">
        <v>1</v>
      </c>
    </row>
    <row r="201" spans="2:10" ht="12.75" thickBot="1" x14ac:dyDescent="0.35">
      <c r="E201" s="15"/>
      <c r="H201" s="81">
        <f>COUNTIF(H204:H305, "O")</f>
        <v>0</v>
      </c>
      <c r="I201" s="77">
        <f>COUNTIF(I204:I305, "O")</f>
        <v>0</v>
      </c>
      <c r="J201" s="82">
        <f>COUNTIF(J204:J305, "O")</f>
        <v>0</v>
      </c>
    </row>
    <row r="203" spans="2:10" x14ac:dyDescent="0.3">
      <c r="B203" s="19" t="s">
        <v>12</v>
      </c>
      <c r="C203" s="20"/>
      <c r="D203" s="21" t="s">
        <v>13</v>
      </c>
      <c r="E203" s="16"/>
      <c r="F203" s="27" t="s">
        <v>39</v>
      </c>
      <c r="G203" s="27"/>
      <c r="H203" s="30" t="s">
        <v>71</v>
      </c>
      <c r="I203" s="29" t="s">
        <v>348</v>
      </c>
      <c r="J203" s="29" t="s">
        <v>1</v>
      </c>
    </row>
    <row r="204" spans="2:10" x14ac:dyDescent="0.3">
      <c r="B204" s="25"/>
      <c r="D204" s="26"/>
      <c r="F204" s="14"/>
      <c r="G204" s="47"/>
      <c r="H204" s="39"/>
      <c r="I204" s="39"/>
      <c r="J204" s="40"/>
    </row>
    <row r="205" spans="2:10" x14ac:dyDescent="0.3">
      <c r="B205" s="394" t="s">
        <v>2796</v>
      </c>
      <c r="C205" s="395"/>
      <c r="D205" s="396"/>
      <c r="F205" s="14" t="s">
        <v>2832</v>
      </c>
      <c r="G205" s="47"/>
      <c r="H205" s="53"/>
      <c r="I205" s="69"/>
      <c r="J205" s="53"/>
    </row>
    <row r="206" spans="2:10" x14ac:dyDescent="0.3">
      <c r="B206" s="25"/>
      <c r="D206" s="26"/>
      <c r="F206" s="14"/>
      <c r="G206" s="47"/>
      <c r="H206" s="39"/>
      <c r="I206" s="39"/>
      <c r="J206" s="40"/>
    </row>
    <row r="207" spans="2:10" x14ac:dyDescent="0.3">
      <c r="B207" s="25"/>
      <c r="D207" s="26" t="s">
        <v>2797</v>
      </c>
      <c r="F207" s="14" t="s">
        <v>2798</v>
      </c>
      <c r="G207" s="47"/>
      <c r="H207" s="39"/>
      <c r="I207" s="39"/>
      <c r="J207" s="40"/>
    </row>
    <row r="208" spans="2:10" x14ac:dyDescent="0.3">
      <c r="B208" s="25"/>
      <c r="D208" s="26"/>
      <c r="F208" s="14" t="s">
        <v>2799</v>
      </c>
      <c r="G208" s="47"/>
      <c r="H208" s="39"/>
      <c r="I208" s="39"/>
      <c r="J208" s="40"/>
    </row>
    <row r="209" spans="2:10" x14ac:dyDescent="0.3">
      <c r="B209" s="25"/>
      <c r="D209" s="26"/>
      <c r="F209" s="14"/>
      <c r="G209" s="47"/>
      <c r="H209" s="39"/>
      <c r="I209" s="39"/>
      <c r="J209" s="40"/>
    </row>
    <row r="210" spans="2:10" x14ac:dyDescent="0.3">
      <c r="B210" s="25" t="s">
        <v>2800</v>
      </c>
      <c r="D210" s="26"/>
      <c r="F210" s="14" t="s">
        <v>2801</v>
      </c>
      <c r="G210" s="47"/>
      <c r="H210" s="39"/>
      <c r="I210" s="39"/>
      <c r="J210" s="40"/>
    </row>
    <row r="211" spans="2:10" x14ac:dyDescent="0.3">
      <c r="B211" s="25"/>
      <c r="D211" s="26"/>
      <c r="F211" s="14" t="s">
        <v>304</v>
      </c>
      <c r="G211" s="47"/>
      <c r="H211" s="39"/>
      <c r="I211" s="39"/>
      <c r="J211" s="40"/>
    </row>
    <row r="212" spans="2:10" x14ac:dyDescent="0.3">
      <c r="B212" s="25"/>
      <c r="D212" s="26"/>
      <c r="F212" s="14"/>
      <c r="G212" s="47"/>
      <c r="H212" s="39"/>
      <c r="I212" s="39"/>
      <c r="J212" s="40"/>
    </row>
    <row r="213" spans="2:10" x14ac:dyDescent="0.3">
      <c r="B213" s="25"/>
      <c r="D213" s="26"/>
      <c r="F213" s="14" t="s">
        <v>305</v>
      </c>
      <c r="G213" s="47"/>
      <c r="H213" s="39"/>
      <c r="I213" s="39"/>
      <c r="J213" s="40"/>
    </row>
    <row r="214" spans="2:10" x14ac:dyDescent="0.3">
      <c r="B214" s="25"/>
      <c r="D214" s="26"/>
      <c r="F214" s="14"/>
      <c r="G214" s="47"/>
      <c r="H214" s="39"/>
      <c r="I214" s="39"/>
      <c r="J214" s="40"/>
    </row>
    <row r="215" spans="2:10" x14ac:dyDescent="0.3">
      <c r="B215" s="25"/>
      <c r="D215" s="26" t="s">
        <v>2797</v>
      </c>
      <c r="F215" s="14" t="s">
        <v>2802</v>
      </c>
      <c r="G215" s="47"/>
      <c r="H215" s="39"/>
      <c r="I215" s="39"/>
      <c r="J215" s="40"/>
    </row>
    <row r="216" spans="2:10" x14ac:dyDescent="0.3">
      <c r="B216" s="25"/>
      <c r="D216" s="26"/>
      <c r="F216" s="14" t="s">
        <v>303</v>
      </c>
      <c r="G216" s="47"/>
      <c r="H216" s="39"/>
      <c r="I216" s="39"/>
      <c r="J216" s="40"/>
    </row>
    <row r="217" spans="2:10" x14ac:dyDescent="0.3">
      <c r="B217" s="25"/>
      <c r="D217" s="26"/>
      <c r="F217" s="14"/>
      <c r="G217" s="47"/>
      <c r="H217" s="39"/>
      <c r="I217" s="39"/>
      <c r="J217" s="40"/>
    </row>
    <row r="218" spans="2:10" x14ac:dyDescent="0.3">
      <c r="B218" s="25" t="s">
        <v>2800</v>
      </c>
      <c r="D218" s="26"/>
      <c r="F218" s="14" t="s">
        <v>2801</v>
      </c>
      <c r="G218" s="47"/>
      <c r="H218" s="39"/>
      <c r="I218" s="39"/>
      <c r="J218" s="40"/>
    </row>
    <row r="219" spans="2:10" x14ac:dyDescent="0.3">
      <c r="B219" s="25"/>
      <c r="D219" s="26"/>
      <c r="F219" s="14"/>
      <c r="G219" s="47"/>
      <c r="H219" s="39"/>
      <c r="I219" s="39"/>
      <c r="J219" s="40"/>
    </row>
    <row r="220" spans="2:10" x14ac:dyDescent="0.3">
      <c r="B220" s="25"/>
      <c r="D220" s="26"/>
      <c r="F220" s="14"/>
      <c r="G220" s="47"/>
      <c r="H220" s="39"/>
      <c r="I220" s="39"/>
      <c r="J220" s="40"/>
    </row>
    <row r="221" spans="2:10" x14ac:dyDescent="0.3">
      <c r="B221" s="394" t="s">
        <v>2803</v>
      </c>
      <c r="C221" s="395"/>
      <c r="D221" s="396"/>
      <c r="F221" s="14" t="s">
        <v>2804</v>
      </c>
      <c r="G221" s="47"/>
      <c r="H221" s="53"/>
      <c r="I221" s="69"/>
      <c r="J221" s="53"/>
    </row>
    <row r="222" spans="2:10" x14ac:dyDescent="0.3">
      <c r="B222" s="25"/>
      <c r="D222" s="26"/>
      <c r="F222" s="14"/>
      <c r="G222" s="47"/>
      <c r="H222" s="39"/>
      <c r="I222" s="39"/>
      <c r="J222" s="40"/>
    </row>
    <row r="223" spans="2:10" x14ac:dyDescent="0.3">
      <c r="B223" s="25"/>
      <c r="D223" s="26" t="s">
        <v>2797</v>
      </c>
      <c r="F223" s="14" t="s">
        <v>2798</v>
      </c>
      <c r="G223" s="47"/>
      <c r="H223" s="39"/>
      <c r="I223" s="39"/>
      <c r="J223" s="40"/>
    </row>
    <row r="224" spans="2:10" x14ac:dyDescent="0.3">
      <c r="B224" s="25"/>
      <c r="D224" s="26"/>
      <c r="F224" s="14" t="s">
        <v>2805</v>
      </c>
      <c r="G224" s="47"/>
      <c r="H224" s="39"/>
      <c r="I224" s="39"/>
      <c r="J224" s="40"/>
    </row>
    <row r="225" spans="2:10" x14ac:dyDescent="0.3">
      <c r="B225" s="25"/>
      <c r="D225" s="26"/>
      <c r="F225" s="14"/>
      <c r="G225" s="47"/>
      <c r="H225" s="39"/>
      <c r="I225" s="39"/>
      <c r="J225" s="40"/>
    </row>
    <row r="226" spans="2:10" x14ac:dyDescent="0.3">
      <c r="B226" s="25" t="s">
        <v>2800</v>
      </c>
      <c r="D226" s="26"/>
      <c r="F226" s="14" t="s">
        <v>2801</v>
      </c>
      <c r="G226" s="47"/>
      <c r="H226" s="39"/>
      <c r="I226" s="39"/>
      <c r="J226" s="40"/>
    </row>
    <row r="227" spans="2:10" x14ac:dyDescent="0.3">
      <c r="B227" s="25"/>
      <c r="D227" s="26"/>
      <c r="F227" s="14"/>
      <c r="G227" s="47"/>
      <c r="H227" s="39"/>
      <c r="I227" s="39"/>
      <c r="J227" s="40"/>
    </row>
    <row r="228" spans="2:10" x14ac:dyDescent="0.3">
      <c r="B228" s="25"/>
      <c r="D228" s="26"/>
      <c r="F228" s="14"/>
      <c r="G228" s="47"/>
      <c r="H228" s="39"/>
      <c r="I228" s="39"/>
      <c r="J228" s="40"/>
    </row>
    <row r="229" spans="2:10" x14ac:dyDescent="0.3">
      <c r="B229" s="25"/>
      <c r="D229" s="26" t="s">
        <v>8</v>
      </c>
      <c r="F229" s="14" t="s">
        <v>1292</v>
      </c>
      <c r="G229" s="47"/>
      <c r="H229" s="39"/>
      <c r="I229" s="39"/>
      <c r="J229" s="40"/>
    </row>
    <row r="230" spans="2:10" x14ac:dyDescent="0.3">
      <c r="B230" s="25"/>
      <c r="D230" s="26"/>
      <c r="F230" s="14" t="s">
        <v>2806</v>
      </c>
      <c r="G230" s="47"/>
      <c r="H230" s="39"/>
      <c r="I230" s="39"/>
      <c r="J230" s="40"/>
    </row>
    <row r="231" spans="2:10" x14ac:dyDescent="0.3">
      <c r="B231" s="25"/>
      <c r="D231" s="26"/>
      <c r="F231" s="14"/>
      <c r="G231" s="47"/>
      <c r="H231" s="39"/>
      <c r="I231" s="39"/>
      <c r="J231" s="40"/>
    </row>
    <row r="232" spans="2:10" x14ac:dyDescent="0.3">
      <c r="B232" s="25" t="s">
        <v>9</v>
      </c>
      <c r="D232" s="26"/>
      <c r="F232" s="14"/>
      <c r="G232" s="47"/>
      <c r="H232" s="39"/>
      <c r="I232" s="39"/>
      <c r="J232" s="40"/>
    </row>
    <row r="233" spans="2:10" x14ac:dyDescent="0.3">
      <c r="B233" s="25"/>
      <c r="D233" s="26"/>
      <c r="F233" s="14"/>
      <c r="G233" s="47"/>
      <c r="H233" s="39"/>
      <c r="I233" s="39"/>
      <c r="J233" s="40"/>
    </row>
    <row r="234" spans="2:10" x14ac:dyDescent="0.3">
      <c r="B234" s="25"/>
      <c r="D234" s="26"/>
      <c r="F234" s="14" t="s">
        <v>2807</v>
      </c>
      <c r="G234" s="47"/>
      <c r="H234" s="39"/>
      <c r="I234" s="39"/>
      <c r="J234" s="40"/>
    </row>
    <row r="235" spans="2:10" x14ac:dyDescent="0.3">
      <c r="B235" s="25"/>
      <c r="D235" s="26"/>
      <c r="F235" s="14"/>
      <c r="G235" s="47"/>
      <c r="H235" s="39"/>
      <c r="I235" s="39"/>
      <c r="J235" s="40"/>
    </row>
    <row r="236" spans="2:10" x14ac:dyDescent="0.3">
      <c r="B236" s="25"/>
      <c r="D236" s="26" t="s">
        <v>2797</v>
      </c>
      <c r="F236" s="14" t="s">
        <v>326</v>
      </c>
      <c r="G236" s="47"/>
      <c r="H236" s="39"/>
      <c r="I236" s="39"/>
      <c r="J236" s="40"/>
    </row>
    <row r="237" spans="2:10" x14ac:dyDescent="0.3">
      <c r="B237" s="25"/>
      <c r="D237" s="26"/>
      <c r="F237" s="14" t="s">
        <v>303</v>
      </c>
      <c r="G237" s="47"/>
      <c r="H237" s="39"/>
      <c r="I237" s="39"/>
      <c r="J237" s="40"/>
    </row>
    <row r="238" spans="2:10" x14ac:dyDescent="0.3">
      <c r="B238" s="25"/>
      <c r="D238" s="26"/>
      <c r="F238" s="14"/>
      <c r="G238" s="47"/>
      <c r="H238" s="39"/>
      <c r="I238" s="39"/>
      <c r="J238" s="40"/>
    </row>
    <row r="239" spans="2:10" x14ac:dyDescent="0.3">
      <c r="B239" s="25" t="s">
        <v>2800</v>
      </c>
      <c r="D239" s="26"/>
      <c r="F239" s="14" t="s">
        <v>2801</v>
      </c>
      <c r="G239" s="47"/>
      <c r="H239" s="39"/>
      <c r="I239" s="39"/>
      <c r="J239" s="40"/>
    </row>
    <row r="240" spans="2:10" x14ac:dyDescent="0.3">
      <c r="B240" s="25"/>
      <c r="D240" s="26"/>
      <c r="F240" s="14"/>
      <c r="G240" s="47"/>
      <c r="H240" s="39"/>
      <c r="I240" s="39"/>
      <c r="J240" s="40"/>
    </row>
    <row r="241" spans="2:10" x14ac:dyDescent="0.3">
      <c r="B241" s="25"/>
      <c r="D241" s="26"/>
      <c r="F241" s="14" t="s">
        <v>2808</v>
      </c>
      <c r="G241" s="47"/>
      <c r="H241" s="39"/>
      <c r="I241" s="39"/>
      <c r="J241" s="40"/>
    </row>
    <row r="242" spans="2:10" x14ac:dyDescent="0.3">
      <c r="B242" s="25"/>
      <c r="D242" s="26"/>
      <c r="F242" s="14"/>
      <c r="G242" s="47"/>
      <c r="H242" s="39"/>
      <c r="I242" s="39"/>
      <c r="J242" s="40"/>
    </row>
    <row r="243" spans="2:10" x14ac:dyDescent="0.3">
      <c r="B243" s="25"/>
      <c r="D243" s="26" t="s">
        <v>8</v>
      </c>
      <c r="F243" s="14" t="s">
        <v>1292</v>
      </c>
      <c r="G243" s="47"/>
      <c r="H243" s="39"/>
      <c r="I243" s="39"/>
      <c r="J243" s="40"/>
    </row>
    <row r="244" spans="2:10" x14ac:dyDescent="0.3">
      <c r="B244" s="25"/>
      <c r="D244" s="26"/>
      <c r="F244" s="14" t="s">
        <v>1398</v>
      </c>
      <c r="G244" s="47"/>
      <c r="H244" s="39"/>
      <c r="I244" s="39"/>
      <c r="J244" s="40"/>
    </row>
    <row r="245" spans="2:10" x14ac:dyDescent="0.3">
      <c r="B245" s="25"/>
      <c r="D245" s="26"/>
      <c r="F245" s="14"/>
      <c r="G245" s="47"/>
      <c r="H245" s="39"/>
      <c r="I245" s="39"/>
      <c r="J245" s="40"/>
    </row>
    <row r="246" spans="2:10" x14ac:dyDescent="0.3">
      <c r="B246" s="25" t="s">
        <v>9</v>
      </c>
      <c r="D246" s="26"/>
      <c r="F246" s="14"/>
      <c r="G246" s="47"/>
      <c r="H246" s="39"/>
      <c r="I246" s="39"/>
      <c r="J246" s="40"/>
    </row>
    <row r="247" spans="2:10" x14ac:dyDescent="0.3">
      <c r="B247" s="25"/>
      <c r="D247" s="26"/>
      <c r="F247" s="14"/>
      <c r="G247" s="47"/>
      <c r="H247" s="39"/>
      <c r="I247" s="39"/>
      <c r="J247" s="40"/>
    </row>
    <row r="248" spans="2:10" x14ac:dyDescent="0.3">
      <c r="B248" s="25"/>
      <c r="D248" s="26"/>
      <c r="F248" s="14" t="s">
        <v>2809</v>
      </c>
      <c r="G248" s="47"/>
      <c r="H248" s="39"/>
      <c r="I248" s="39"/>
      <c r="J248" s="40"/>
    </row>
    <row r="249" spans="2:10" x14ac:dyDescent="0.3">
      <c r="B249" s="25"/>
      <c r="D249" s="26"/>
      <c r="F249" s="14" t="s">
        <v>2810</v>
      </c>
      <c r="G249" s="47"/>
      <c r="H249" s="39"/>
      <c r="I249" s="39"/>
      <c r="J249" s="40"/>
    </row>
    <row r="250" spans="2:10" x14ac:dyDescent="0.3">
      <c r="B250" s="25"/>
      <c r="D250" s="26"/>
      <c r="F250" s="14"/>
      <c r="G250" s="47"/>
      <c r="H250" s="39"/>
      <c r="I250" s="39"/>
      <c r="J250" s="40"/>
    </row>
    <row r="251" spans="2:10" x14ac:dyDescent="0.3">
      <c r="B251" s="25"/>
      <c r="D251" s="26" t="s">
        <v>8</v>
      </c>
      <c r="F251" s="14" t="s">
        <v>310</v>
      </c>
      <c r="G251" s="47"/>
      <c r="H251" s="39"/>
      <c r="I251" s="39"/>
      <c r="J251" s="40"/>
    </row>
    <row r="252" spans="2:10" x14ac:dyDescent="0.3">
      <c r="B252" s="25"/>
      <c r="D252" s="26"/>
      <c r="F252" s="14" t="s">
        <v>314</v>
      </c>
      <c r="G252" s="47"/>
      <c r="H252" s="39"/>
      <c r="I252" s="39"/>
      <c r="J252" s="40"/>
    </row>
    <row r="253" spans="2:10" x14ac:dyDescent="0.3">
      <c r="B253" s="25"/>
      <c r="D253" s="26"/>
      <c r="F253" s="14"/>
      <c r="G253" s="47"/>
      <c r="H253" s="39"/>
      <c r="I253" s="39"/>
      <c r="J253" s="40"/>
    </row>
    <row r="254" spans="2:10" x14ac:dyDescent="0.3">
      <c r="B254" s="25" t="s">
        <v>9</v>
      </c>
      <c r="D254" s="26"/>
      <c r="F254" s="14"/>
      <c r="G254" s="47"/>
      <c r="H254" s="39"/>
      <c r="I254" s="39"/>
      <c r="J254" s="40"/>
    </row>
    <row r="255" spans="2:10" x14ac:dyDescent="0.3">
      <c r="B255" s="25"/>
      <c r="D255" s="26"/>
      <c r="F255" s="14"/>
      <c r="G255" s="47"/>
      <c r="H255" s="39"/>
      <c r="I255" s="39"/>
      <c r="J255" s="40"/>
    </row>
    <row r="256" spans="2:10" x14ac:dyDescent="0.3">
      <c r="B256" s="25"/>
      <c r="D256" s="26"/>
      <c r="F256" s="14"/>
      <c r="G256" s="47"/>
      <c r="H256" s="39"/>
      <c r="I256" s="39"/>
      <c r="J256" s="40"/>
    </row>
    <row r="257" spans="2:10" x14ac:dyDescent="0.3">
      <c r="B257" s="394" t="s">
        <v>2811</v>
      </c>
      <c r="C257" s="395"/>
      <c r="D257" s="396"/>
      <c r="F257" s="14" t="s">
        <v>2812</v>
      </c>
      <c r="G257" s="47"/>
      <c r="H257" s="53"/>
      <c r="I257" s="69"/>
      <c r="J257" s="53"/>
    </row>
    <row r="258" spans="2:10" x14ac:dyDescent="0.3">
      <c r="B258" s="25"/>
      <c r="D258" s="26"/>
      <c r="F258" s="14" t="s">
        <v>2831</v>
      </c>
      <c r="G258" s="47"/>
      <c r="H258" s="39"/>
      <c r="I258" s="39"/>
      <c r="J258" s="40"/>
    </row>
    <row r="259" spans="2:10" x14ac:dyDescent="0.3">
      <c r="B259" s="25"/>
      <c r="D259" s="26"/>
      <c r="F259" s="14"/>
      <c r="G259" s="47"/>
      <c r="H259" s="39"/>
      <c r="I259" s="39"/>
      <c r="J259" s="40"/>
    </row>
    <row r="260" spans="2:10" x14ac:dyDescent="0.3">
      <c r="B260" s="25" t="s">
        <v>2813</v>
      </c>
      <c r="D260" s="26"/>
      <c r="F260" s="14" t="s">
        <v>2814</v>
      </c>
      <c r="G260" s="47"/>
      <c r="H260" s="39"/>
      <c r="I260" s="39"/>
      <c r="J260" s="40"/>
    </row>
    <row r="261" spans="2:10" x14ac:dyDescent="0.3">
      <c r="B261" s="25"/>
      <c r="D261" s="26"/>
      <c r="F261" s="14"/>
      <c r="G261" s="47"/>
      <c r="H261" s="39"/>
      <c r="I261" s="39"/>
      <c r="J261" s="40"/>
    </row>
    <row r="262" spans="2:10" x14ac:dyDescent="0.3">
      <c r="B262" s="25"/>
      <c r="D262" s="26" t="s">
        <v>2815</v>
      </c>
      <c r="F262" s="14" t="s">
        <v>2816</v>
      </c>
      <c r="G262" s="47"/>
      <c r="H262" s="39"/>
      <c r="I262" s="39"/>
      <c r="J262" s="40"/>
    </row>
    <row r="263" spans="2:10" x14ac:dyDescent="0.3">
      <c r="B263" s="25"/>
      <c r="D263" s="26"/>
      <c r="F263" s="14" t="s">
        <v>2817</v>
      </c>
      <c r="G263" s="47"/>
      <c r="H263" s="39"/>
      <c r="I263" s="39"/>
      <c r="J263" s="40"/>
    </row>
    <row r="264" spans="2:10" x14ac:dyDescent="0.3">
      <c r="B264" s="25"/>
      <c r="D264" s="26"/>
      <c r="F264" s="14"/>
      <c r="G264" s="47"/>
      <c r="H264" s="39"/>
      <c r="I264" s="39"/>
      <c r="J264" s="40"/>
    </row>
    <row r="265" spans="2:10" x14ac:dyDescent="0.3">
      <c r="B265" s="25"/>
      <c r="D265" s="26"/>
      <c r="F265" s="14" t="s">
        <v>2818</v>
      </c>
      <c r="G265" s="47"/>
      <c r="H265" s="39"/>
      <c r="I265" s="39"/>
      <c r="J265" s="40"/>
    </row>
    <row r="266" spans="2:10" x14ac:dyDescent="0.3">
      <c r="B266" s="25"/>
      <c r="D266" s="26"/>
      <c r="F266" s="14"/>
      <c r="G266" s="47"/>
      <c r="H266" s="39"/>
      <c r="I266" s="39"/>
      <c r="J266" s="40"/>
    </row>
    <row r="267" spans="2:10" x14ac:dyDescent="0.3">
      <c r="B267" s="25"/>
      <c r="D267" s="26" t="s">
        <v>2797</v>
      </c>
      <c r="F267" s="14" t="s">
        <v>2802</v>
      </c>
      <c r="G267" s="47"/>
      <c r="H267" s="39"/>
      <c r="I267" s="39"/>
      <c r="J267" s="40"/>
    </row>
    <row r="268" spans="2:10" x14ac:dyDescent="0.3">
      <c r="B268" s="25"/>
      <c r="D268" s="26"/>
      <c r="F268" s="14" t="s">
        <v>2819</v>
      </c>
      <c r="G268" s="47"/>
      <c r="H268" s="39"/>
      <c r="I268" s="39"/>
      <c r="J268" s="40"/>
    </row>
    <row r="269" spans="2:10" x14ac:dyDescent="0.3">
      <c r="B269" s="25"/>
      <c r="D269" s="26"/>
      <c r="F269" s="14"/>
      <c r="G269" s="47"/>
      <c r="H269" s="39"/>
      <c r="I269" s="39"/>
      <c r="J269" s="40"/>
    </row>
    <row r="270" spans="2:10" x14ac:dyDescent="0.3">
      <c r="B270" s="25" t="s">
        <v>2800</v>
      </c>
      <c r="D270" s="26"/>
      <c r="F270" s="14" t="s">
        <v>2801</v>
      </c>
      <c r="G270" s="47"/>
      <c r="H270" s="39"/>
      <c r="I270" s="39"/>
      <c r="J270" s="40"/>
    </row>
    <row r="271" spans="2:10" x14ac:dyDescent="0.3">
      <c r="B271" s="25"/>
      <c r="D271" s="26"/>
      <c r="F271" s="14"/>
      <c r="G271" s="47"/>
      <c r="H271" s="39"/>
      <c r="I271" s="39"/>
      <c r="J271" s="40"/>
    </row>
    <row r="272" spans="2:10" x14ac:dyDescent="0.3">
      <c r="B272" s="25"/>
      <c r="D272" s="26"/>
      <c r="F272" s="14"/>
      <c r="G272" s="47"/>
      <c r="H272" s="39"/>
      <c r="I272" s="39"/>
      <c r="J272" s="40"/>
    </row>
    <row r="273" spans="2:10" x14ac:dyDescent="0.3">
      <c r="B273" s="25" t="s">
        <v>2813</v>
      </c>
      <c r="D273" s="26"/>
      <c r="F273" s="14" t="s">
        <v>2814</v>
      </c>
      <c r="G273" s="47"/>
      <c r="H273" s="39"/>
      <c r="I273" s="39"/>
      <c r="J273" s="40"/>
    </row>
    <row r="274" spans="2:10" x14ac:dyDescent="0.3">
      <c r="B274" s="25"/>
      <c r="D274" s="26"/>
      <c r="F274" s="14"/>
      <c r="G274" s="47"/>
      <c r="H274" s="39"/>
      <c r="I274" s="39"/>
      <c r="J274" s="40"/>
    </row>
    <row r="275" spans="2:10" x14ac:dyDescent="0.3">
      <c r="B275" s="25"/>
      <c r="D275" s="26" t="s">
        <v>2815</v>
      </c>
      <c r="F275" s="14" t="s">
        <v>2820</v>
      </c>
      <c r="G275" s="47"/>
      <c r="H275" s="39"/>
      <c r="I275" s="39"/>
      <c r="J275" s="40"/>
    </row>
    <row r="276" spans="2:10" x14ac:dyDescent="0.3">
      <c r="B276" s="25"/>
      <c r="D276" s="26"/>
      <c r="F276" s="14" t="s">
        <v>2819</v>
      </c>
      <c r="G276" s="47"/>
      <c r="H276" s="39"/>
      <c r="I276" s="39"/>
      <c r="J276" s="40"/>
    </row>
    <row r="277" spans="2:10" x14ac:dyDescent="0.3">
      <c r="B277" s="25"/>
      <c r="D277" s="26"/>
      <c r="F277" s="14"/>
      <c r="G277" s="47"/>
      <c r="H277" s="39"/>
      <c r="I277" s="39"/>
      <c r="J277" s="40"/>
    </row>
    <row r="278" spans="2:10" x14ac:dyDescent="0.3">
      <c r="B278" s="25"/>
      <c r="D278" s="26"/>
      <c r="F278" s="14" t="s">
        <v>2821</v>
      </c>
      <c r="G278" s="47"/>
      <c r="H278" s="39"/>
      <c r="I278" s="39"/>
      <c r="J278" s="40"/>
    </row>
    <row r="279" spans="2:10" x14ac:dyDescent="0.3">
      <c r="B279" s="25"/>
      <c r="D279" s="26"/>
      <c r="F279" s="14"/>
      <c r="G279" s="47"/>
      <c r="H279" s="39"/>
      <c r="I279" s="39"/>
      <c r="J279" s="40"/>
    </row>
    <row r="280" spans="2:10" x14ac:dyDescent="0.3">
      <c r="B280" s="25"/>
      <c r="D280" s="26" t="s">
        <v>2797</v>
      </c>
      <c r="F280" s="14" t="s">
        <v>2822</v>
      </c>
      <c r="G280" s="47"/>
      <c r="H280" s="39"/>
      <c r="I280" s="39"/>
      <c r="J280" s="40"/>
    </row>
    <row r="281" spans="2:10" x14ac:dyDescent="0.3">
      <c r="B281" s="25"/>
      <c r="D281" s="26"/>
      <c r="F281" s="14" t="s">
        <v>2819</v>
      </c>
      <c r="G281" s="47"/>
      <c r="H281" s="39"/>
      <c r="I281" s="39"/>
      <c r="J281" s="40"/>
    </row>
    <row r="282" spans="2:10" x14ac:dyDescent="0.3">
      <c r="B282" s="25"/>
      <c r="D282" s="26"/>
      <c r="F282" s="14"/>
      <c r="G282" s="47"/>
      <c r="H282" s="39"/>
      <c r="I282" s="39"/>
      <c r="J282" s="40"/>
    </row>
    <row r="283" spans="2:10" x14ac:dyDescent="0.3">
      <c r="B283" s="25" t="s">
        <v>2800</v>
      </c>
      <c r="D283" s="26"/>
      <c r="F283" s="14" t="s">
        <v>302</v>
      </c>
      <c r="G283" s="47"/>
      <c r="H283" s="39"/>
      <c r="I283" s="39"/>
      <c r="J283" s="40"/>
    </row>
    <row r="284" spans="2:10" x14ac:dyDescent="0.3">
      <c r="B284" s="25"/>
      <c r="D284" s="26"/>
      <c r="F284" s="14"/>
      <c r="G284" s="47"/>
      <c r="H284" s="39"/>
      <c r="I284" s="39"/>
      <c r="J284" s="40"/>
    </row>
    <row r="285" spans="2:10" x14ac:dyDescent="0.3">
      <c r="B285" s="25"/>
      <c r="D285" s="26"/>
      <c r="F285" s="14" t="s">
        <v>2823</v>
      </c>
      <c r="G285" s="47"/>
      <c r="H285" s="39"/>
      <c r="I285" s="39"/>
      <c r="J285" s="40"/>
    </row>
    <row r="286" spans="2:10" x14ac:dyDescent="0.3">
      <c r="B286" s="25"/>
      <c r="D286" s="26"/>
      <c r="F286" s="14"/>
      <c r="G286" s="47"/>
      <c r="H286" s="39"/>
      <c r="I286" s="39"/>
      <c r="J286" s="40"/>
    </row>
    <row r="287" spans="2:10" x14ac:dyDescent="0.3">
      <c r="B287" s="25" t="s">
        <v>2813</v>
      </c>
      <c r="D287" s="26"/>
      <c r="F287" s="14" t="s">
        <v>2824</v>
      </c>
      <c r="G287" s="47"/>
      <c r="H287" s="39"/>
      <c r="I287" s="39"/>
      <c r="J287" s="40"/>
    </row>
    <row r="288" spans="2:10" x14ac:dyDescent="0.3">
      <c r="B288" s="25"/>
      <c r="D288" s="26"/>
      <c r="F288" s="14"/>
      <c r="G288" s="47"/>
      <c r="H288" s="39"/>
      <c r="I288" s="39"/>
      <c r="J288" s="40"/>
    </row>
    <row r="289" spans="2:10" x14ac:dyDescent="0.3">
      <c r="B289" s="25"/>
      <c r="D289" s="26" t="s">
        <v>2815</v>
      </c>
      <c r="F289" s="14" t="s">
        <v>2825</v>
      </c>
      <c r="G289" s="47"/>
      <c r="H289" s="39"/>
      <c r="I289" s="39"/>
      <c r="J289" s="40"/>
    </row>
    <row r="290" spans="2:10" x14ac:dyDescent="0.3">
      <c r="B290" s="25"/>
      <c r="D290" s="26"/>
      <c r="F290" s="14" t="s">
        <v>2819</v>
      </c>
      <c r="G290" s="47"/>
      <c r="H290" s="39"/>
      <c r="I290" s="39"/>
      <c r="J290" s="40"/>
    </row>
    <row r="291" spans="2:10" x14ac:dyDescent="0.3">
      <c r="B291" s="25"/>
      <c r="D291" s="26"/>
      <c r="F291" s="14"/>
      <c r="G291" s="47"/>
      <c r="H291" s="39"/>
      <c r="I291" s="39"/>
      <c r="J291" s="40"/>
    </row>
    <row r="292" spans="2:10" x14ac:dyDescent="0.3">
      <c r="B292" s="391" t="s">
        <v>83</v>
      </c>
      <c r="C292" s="392"/>
      <c r="D292" s="393"/>
      <c r="F292" s="14" t="s">
        <v>2826</v>
      </c>
      <c r="G292" s="47"/>
      <c r="H292" s="53"/>
      <c r="I292" s="69"/>
      <c r="J292" s="53"/>
    </row>
    <row r="293" spans="2:10" x14ac:dyDescent="0.3">
      <c r="B293" s="25"/>
      <c r="D293" s="26"/>
      <c r="F293" s="14"/>
      <c r="G293" s="47"/>
      <c r="H293" s="39"/>
      <c r="I293" s="39"/>
      <c r="J293" s="40"/>
    </row>
    <row r="294" spans="2:10" x14ac:dyDescent="0.3">
      <c r="B294" s="25" t="s">
        <v>2813</v>
      </c>
      <c r="D294" s="26"/>
      <c r="F294" s="14" t="s">
        <v>2827</v>
      </c>
      <c r="G294" s="47"/>
      <c r="H294" s="39"/>
      <c r="I294" s="39"/>
      <c r="J294" s="40"/>
    </row>
    <row r="295" spans="2:10" x14ac:dyDescent="0.3">
      <c r="B295" s="25"/>
      <c r="D295" s="26"/>
      <c r="F295" s="14"/>
      <c r="G295" s="47"/>
      <c r="H295" s="39"/>
      <c r="I295" s="39"/>
      <c r="J295" s="40"/>
    </row>
    <row r="296" spans="2:10" x14ac:dyDescent="0.3">
      <c r="B296" s="25"/>
      <c r="D296" s="26" t="s">
        <v>2815</v>
      </c>
      <c r="F296" s="14" t="s">
        <v>2828</v>
      </c>
      <c r="G296" s="47"/>
      <c r="H296" s="39"/>
      <c r="I296" s="39"/>
      <c r="J296" s="40"/>
    </row>
    <row r="297" spans="2:10" x14ac:dyDescent="0.3">
      <c r="B297" s="25"/>
      <c r="D297" s="26"/>
      <c r="F297" s="14"/>
      <c r="G297" s="47"/>
      <c r="H297" s="39"/>
      <c r="I297" s="39"/>
      <c r="J297" s="40"/>
    </row>
    <row r="298" spans="2:10" x14ac:dyDescent="0.3">
      <c r="B298" s="25"/>
      <c r="D298" s="26"/>
      <c r="F298" s="14" t="s">
        <v>2829</v>
      </c>
      <c r="G298" s="47"/>
      <c r="H298" s="39"/>
      <c r="I298" s="39"/>
      <c r="J298" s="40"/>
    </row>
    <row r="299" spans="2:10" x14ac:dyDescent="0.3">
      <c r="B299" s="25"/>
      <c r="D299" s="26"/>
      <c r="F299" s="14"/>
      <c r="G299" s="47"/>
      <c r="H299" s="39"/>
      <c r="I299" s="39"/>
      <c r="J299" s="40"/>
    </row>
    <row r="300" spans="2:10" x14ac:dyDescent="0.3">
      <c r="B300" s="25" t="s">
        <v>2813</v>
      </c>
      <c r="D300" s="26"/>
      <c r="F300" s="14" t="s">
        <v>2830</v>
      </c>
      <c r="G300" s="47"/>
      <c r="H300" s="39"/>
      <c r="I300" s="39"/>
      <c r="J300" s="40"/>
    </row>
    <row r="301" spans="2:10" x14ac:dyDescent="0.3">
      <c r="B301" s="25"/>
      <c r="D301" s="26"/>
      <c r="F301" s="14"/>
      <c r="G301" s="47"/>
      <c r="H301" s="39"/>
      <c r="I301" s="39"/>
      <c r="J301" s="40"/>
    </row>
    <row r="302" spans="2:10" x14ac:dyDescent="0.3">
      <c r="B302" s="25"/>
      <c r="D302" s="26" t="s">
        <v>2815</v>
      </c>
      <c r="F302" s="14" t="s">
        <v>2828</v>
      </c>
      <c r="G302" s="47"/>
      <c r="H302" s="39"/>
      <c r="I302" s="39"/>
      <c r="J302" s="40"/>
    </row>
    <row r="303" spans="2:10" x14ac:dyDescent="0.3">
      <c r="B303" s="25"/>
      <c r="D303" s="26"/>
      <c r="F303" s="14"/>
      <c r="G303" s="47"/>
      <c r="H303" s="39"/>
      <c r="I303" s="39"/>
      <c r="J303" s="40"/>
    </row>
    <row r="304" spans="2:10" x14ac:dyDescent="0.3">
      <c r="B304" s="25"/>
      <c r="D304" s="26"/>
      <c r="F304" s="14"/>
      <c r="G304" s="47"/>
      <c r="H304" s="39"/>
      <c r="I304" s="39"/>
      <c r="J304" s="40"/>
    </row>
    <row r="305" spans="2:10" x14ac:dyDescent="0.3">
      <c r="B305" s="25"/>
      <c r="D305" s="26"/>
      <c r="F305" s="14"/>
      <c r="G305" s="47"/>
      <c r="H305" s="39"/>
      <c r="I305" s="39"/>
      <c r="J305" s="40"/>
    </row>
    <row r="307" spans="2:10" x14ac:dyDescent="0.3">
      <c r="B307" s="24"/>
      <c r="C307" s="24"/>
      <c r="D307" s="24"/>
      <c r="E307" s="24"/>
      <c r="G307" s="24"/>
      <c r="H307" s="24"/>
      <c r="I307" s="24"/>
      <c r="J307" s="24"/>
    </row>
    <row r="308" spans="2:10" x14ac:dyDescent="0.3">
      <c r="B308" s="24"/>
      <c r="C308" s="24"/>
      <c r="D308" s="24"/>
      <c r="E308" s="24"/>
      <c r="G308" s="24"/>
      <c r="H308" s="24"/>
      <c r="I308" s="24"/>
      <c r="J308" s="24"/>
    </row>
    <row r="309" spans="2:10" x14ac:dyDescent="0.3">
      <c r="B309" s="24"/>
      <c r="C309" s="24"/>
      <c r="D309" s="24"/>
      <c r="E309" s="24"/>
      <c r="G309" s="24"/>
      <c r="H309" s="24"/>
      <c r="I309" s="24"/>
      <c r="J309" s="24"/>
    </row>
    <row r="310" spans="2:10" x14ac:dyDescent="0.3">
      <c r="B310" s="24"/>
      <c r="C310" s="24"/>
      <c r="D310" s="24"/>
      <c r="E310" s="24"/>
      <c r="G310" s="24"/>
      <c r="H310" s="24"/>
      <c r="I310" s="24"/>
      <c r="J310" s="24"/>
    </row>
    <row r="311" spans="2:10" x14ac:dyDescent="0.3">
      <c r="B311" s="24"/>
      <c r="C311" s="24"/>
      <c r="D311" s="24"/>
      <c r="E311" s="24"/>
      <c r="G311" s="24"/>
      <c r="H311" s="24"/>
      <c r="I311" s="24"/>
      <c r="J311" s="24"/>
    </row>
  </sheetData>
  <mergeCells count="17">
    <mergeCell ref="B129:D129"/>
    <mergeCell ref="B151:D151"/>
    <mergeCell ref="B178:D178"/>
    <mergeCell ref="B3:J3"/>
    <mergeCell ref="H10:H11"/>
    <mergeCell ref="I10:J10"/>
    <mergeCell ref="B78:D78"/>
    <mergeCell ref="B94:D94"/>
    <mergeCell ref="H123:H124"/>
    <mergeCell ref="I123:J123"/>
    <mergeCell ref="B16:D16"/>
    <mergeCell ref="B292:D292"/>
    <mergeCell ref="H199:H200"/>
    <mergeCell ref="I199:J199"/>
    <mergeCell ref="B205:D205"/>
    <mergeCell ref="B221:D221"/>
    <mergeCell ref="B257:D257"/>
  </mergeCells>
  <phoneticPr fontId="2" type="noConversion"/>
  <hyperlinks>
    <hyperlink ref="B5" location="'Scenario Check Summary'!A1" display="처음으로" xr:uid="{00000000-0004-0000-0E00-000000000000}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B1:L647"/>
  <sheetViews>
    <sheetView showGridLines="0" view="pageBreakPreview" zoomScaleNormal="100" zoomScaleSheetLayoutView="100" workbookViewId="0">
      <pane xSplit="1" ySplit="7" topLeftCell="B239" activePane="bottomRight" state="frozen"/>
      <selection activeCell="M31" sqref="M31"/>
      <selection pane="topRight" activeCell="M31" sqref="M31"/>
      <selection pane="bottomLeft" activeCell="M31" sqref="M31"/>
      <selection pane="bottomRight" activeCell="F254" sqref="F254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5.625" style="33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354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935</v>
      </c>
      <c r="I5" s="71" t="s">
        <v>936</v>
      </c>
      <c r="J5" s="72" t="s">
        <v>937</v>
      </c>
    </row>
    <row r="6" spans="2:10" x14ac:dyDescent="0.3">
      <c r="G6" s="73" t="s">
        <v>938</v>
      </c>
      <c r="H6" s="74">
        <f>H12+H502</f>
        <v>8</v>
      </c>
      <c r="I6" s="74">
        <f>I12+I502</f>
        <v>7</v>
      </c>
      <c r="J6" s="75">
        <f>I6/H6</f>
        <v>0.875</v>
      </c>
    </row>
    <row r="7" spans="2:10" ht="12.75" thickBot="1" x14ac:dyDescent="0.35">
      <c r="G7" s="76" t="s">
        <v>939</v>
      </c>
      <c r="H7" s="77">
        <f>H6</f>
        <v>8</v>
      </c>
      <c r="I7" s="77">
        <f>J12+J502</f>
        <v>0</v>
      </c>
      <c r="J7" s="78">
        <f>I7/H7</f>
        <v>0</v>
      </c>
    </row>
    <row r="9" spans="2:10" ht="17.25" thickBot="1" x14ac:dyDescent="0.35">
      <c r="B9" s="18" t="s">
        <v>510</v>
      </c>
    </row>
    <row r="10" spans="2:10" x14ac:dyDescent="0.3">
      <c r="H10" s="398" t="s">
        <v>935</v>
      </c>
      <c r="I10" s="400" t="s">
        <v>940</v>
      </c>
      <c r="J10" s="401"/>
    </row>
    <row r="11" spans="2:10" x14ac:dyDescent="0.3">
      <c r="E11" s="15"/>
      <c r="H11" s="399"/>
      <c r="I11" s="79" t="s">
        <v>938</v>
      </c>
      <c r="J11" s="80" t="s">
        <v>939</v>
      </c>
    </row>
    <row r="12" spans="2:10" ht="12.75" thickBot="1" x14ac:dyDescent="0.35">
      <c r="E12" s="15"/>
      <c r="H12" s="81">
        <f>COUNTIF(H15:H497, "O")</f>
        <v>8</v>
      </c>
      <c r="I12" s="77">
        <f>COUNTIF(I15:I497, "O")</f>
        <v>7</v>
      </c>
      <c r="J12" s="82">
        <f>COUNTIF(J15:J497, "O")</f>
        <v>0</v>
      </c>
    </row>
    <row r="14" spans="2:10" x14ac:dyDescent="0.3">
      <c r="B14" s="19" t="s">
        <v>12</v>
      </c>
      <c r="C14" s="20"/>
      <c r="D14" s="21" t="s">
        <v>13</v>
      </c>
      <c r="E14" s="16"/>
      <c r="F14" s="27" t="s">
        <v>941</v>
      </c>
      <c r="G14" s="27"/>
      <c r="H14" s="30" t="s">
        <v>935</v>
      </c>
      <c r="I14" s="29" t="s">
        <v>348</v>
      </c>
      <c r="J14" s="29" t="s">
        <v>939</v>
      </c>
    </row>
    <row r="15" spans="2:10" x14ac:dyDescent="0.3">
      <c r="B15" s="391" t="s">
        <v>114</v>
      </c>
      <c r="C15" s="392"/>
      <c r="D15" s="393"/>
      <c r="F15" s="55" t="s">
        <v>2207</v>
      </c>
      <c r="G15" s="47"/>
      <c r="H15" s="28"/>
      <c r="I15" s="28"/>
      <c r="J15" s="22"/>
    </row>
    <row r="16" spans="2:10" x14ac:dyDescent="0.3">
      <c r="B16" s="25"/>
      <c r="D16" s="26"/>
      <c r="F16" s="55" t="s">
        <v>943</v>
      </c>
      <c r="G16" s="47"/>
      <c r="H16" s="28"/>
      <c r="I16" s="28"/>
      <c r="J16" s="22"/>
    </row>
    <row r="17" spans="2:12" x14ac:dyDescent="0.3">
      <c r="B17" s="25"/>
      <c r="D17" s="26"/>
      <c r="F17" s="14" t="s">
        <v>944</v>
      </c>
      <c r="G17" s="47"/>
      <c r="H17" s="28"/>
      <c r="I17" s="28"/>
      <c r="J17" s="22"/>
    </row>
    <row r="18" spans="2:12" x14ac:dyDescent="0.3">
      <c r="B18" s="25"/>
      <c r="D18" s="26"/>
      <c r="F18" s="14" t="s">
        <v>945</v>
      </c>
      <c r="G18" s="47"/>
      <c r="H18" s="28"/>
      <c r="I18" s="28"/>
      <c r="J18" s="22"/>
    </row>
    <row r="19" spans="2:12" x14ac:dyDescent="0.3">
      <c r="B19" s="25"/>
      <c r="D19" s="26"/>
      <c r="F19" s="14"/>
      <c r="G19" s="47"/>
      <c r="H19" s="28"/>
      <c r="I19" s="28"/>
      <c r="J19" s="22"/>
    </row>
    <row r="20" spans="2:12" x14ac:dyDescent="0.3">
      <c r="B20" s="391" t="s">
        <v>349</v>
      </c>
      <c r="C20" s="392"/>
      <c r="D20" s="393"/>
      <c r="F20" s="14" t="s">
        <v>946</v>
      </c>
      <c r="G20" s="47"/>
      <c r="H20" s="28"/>
      <c r="I20" s="28"/>
      <c r="J20" s="22"/>
    </row>
    <row r="21" spans="2:12" x14ac:dyDescent="0.3">
      <c r="B21" s="25"/>
      <c r="D21" s="26"/>
      <c r="F21" s="14" t="s">
        <v>1687</v>
      </c>
      <c r="G21" s="47"/>
      <c r="H21" s="28"/>
      <c r="I21" s="28"/>
      <c r="J21" s="22"/>
    </row>
    <row r="22" spans="2:12" x14ac:dyDescent="0.3">
      <c r="B22" s="25"/>
      <c r="D22" s="26"/>
      <c r="F22" s="14" t="s">
        <v>1688</v>
      </c>
      <c r="G22" s="47"/>
      <c r="H22" s="28"/>
      <c r="I22" s="28"/>
      <c r="J22" s="22"/>
    </row>
    <row r="23" spans="2:12" x14ac:dyDescent="0.3">
      <c r="B23" s="25"/>
      <c r="D23" s="26"/>
      <c r="F23" s="14" t="s">
        <v>1689</v>
      </c>
      <c r="G23" s="47"/>
      <c r="H23" s="28"/>
      <c r="I23" s="28"/>
      <c r="J23" s="22"/>
    </row>
    <row r="24" spans="2:12" x14ac:dyDescent="0.3">
      <c r="B24" s="25"/>
      <c r="D24" s="26"/>
      <c r="F24" s="14" t="s">
        <v>1690</v>
      </c>
      <c r="G24" s="47"/>
      <c r="H24" s="28"/>
      <c r="I24" s="28"/>
      <c r="J24" s="22"/>
    </row>
    <row r="25" spans="2:12" x14ac:dyDescent="0.3">
      <c r="B25" s="25"/>
      <c r="D25" s="26"/>
      <c r="F25" s="14"/>
      <c r="G25" s="47"/>
      <c r="H25" s="28"/>
      <c r="I25" s="28"/>
      <c r="J25" s="22"/>
    </row>
    <row r="26" spans="2:12" x14ac:dyDescent="0.3">
      <c r="B26" s="25" t="s">
        <v>3</v>
      </c>
      <c r="D26" s="26"/>
      <c r="F26" s="14" t="s">
        <v>948</v>
      </c>
      <c r="G26" s="47"/>
      <c r="H26" s="22"/>
      <c r="I26" s="22"/>
      <c r="J26" s="22"/>
      <c r="L26" s="35"/>
    </row>
    <row r="27" spans="2:12" x14ac:dyDescent="0.3">
      <c r="B27" s="25"/>
      <c r="D27" s="26"/>
      <c r="F27" s="14"/>
      <c r="G27" s="47"/>
      <c r="H27" s="22"/>
      <c r="I27" s="22"/>
      <c r="J27" s="22"/>
    </row>
    <row r="28" spans="2:12" x14ac:dyDescent="0.3">
      <c r="B28" s="25"/>
      <c r="D28" s="26" t="s">
        <v>56</v>
      </c>
      <c r="F28" s="14" t="s">
        <v>949</v>
      </c>
      <c r="G28" s="47"/>
      <c r="H28" s="22"/>
      <c r="I28" s="22"/>
      <c r="J28" s="22"/>
    </row>
    <row r="29" spans="2:12" x14ac:dyDescent="0.3">
      <c r="B29" s="25"/>
      <c r="D29" s="26"/>
      <c r="F29" s="14"/>
      <c r="G29" s="47"/>
      <c r="H29" s="22"/>
      <c r="I29" s="22"/>
      <c r="J29" s="22"/>
    </row>
    <row r="30" spans="2:12" x14ac:dyDescent="0.3">
      <c r="B30" s="25"/>
      <c r="D30" s="26"/>
      <c r="F30" s="14"/>
      <c r="G30" s="47"/>
      <c r="H30" s="22"/>
      <c r="I30" s="22"/>
      <c r="J30" s="22"/>
    </row>
    <row r="31" spans="2:12" x14ac:dyDescent="0.3">
      <c r="B31" s="394" t="s">
        <v>2197</v>
      </c>
      <c r="C31" s="395"/>
      <c r="D31" s="396"/>
      <c r="F31" s="14" t="s">
        <v>625</v>
      </c>
      <c r="G31" s="47"/>
      <c r="H31" s="53" t="s">
        <v>950</v>
      </c>
      <c r="I31" s="53" t="s">
        <v>2972</v>
      </c>
      <c r="J31" s="53"/>
    </row>
    <row r="32" spans="2:12" x14ac:dyDescent="0.3">
      <c r="B32" s="25"/>
      <c r="D32" s="26"/>
      <c r="F32" s="14"/>
      <c r="G32" s="47"/>
      <c r="H32" s="22"/>
      <c r="I32" s="22"/>
      <c r="J32" s="22"/>
    </row>
    <row r="33" spans="2:10" x14ac:dyDescent="0.3">
      <c r="B33" s="25"/>
      <c r="D33" s="26" t="s">
        <v>299</v>
      </c>
      <c r="F33" s="14" t="s">
        <v>951</v>
      </c>
      <c r="G33" s="47"/>
      <c r="H33" s="39"/>
      <c r="I33" s="39"/>
      <c r="J33" s="40"/>
    </row>
    <row r="34" spans="2:10" x14ac:dyDescent="0.3">
      <c r="B34" s="25"/>
      <c r="D34" s="26"/>
      <c r="F34" s="14" t="s">
        <v>952</v>
      </c>
      <c r="G34" s="47"/>
      <c r="H34" s="39"/>
      <c r="I34" s="39"/>
      <c r="J34" s="40"/>
    </row>
    <row r="35" spans="2:10" x14ac:dyDescent="0.3">
      <c r="B35" s="25"/>
      <c r="D35" s="26"/>
      <c r="F35" s="14"/>
      <c r="G35" s="47"/>
      <c r="H35" s="39"/>
      <c r="I35" s="39"/>
      <c r="J35" s="40"/>
    </row>
    <row r="36" spans="2:10" x14ac:dyDescent="0.3">
      <c r="B36" s="25" t="s">
        <v>300</v>
      </c>
      <c r="D36" s="26"/>
      <c r="F36" s="14" t="s">
        <v>953</v>
      </c>
      <c r="G36" s="47"/>
      <c r="H36" s="39"/>
      <c r="I36" s="39"/>
      <c r="J36" s="40"/>
    </row>
    <row r="37" spans="2:10" x14ac:dyDescent="0.3">
      <c r="B37" s="25"/>
      <c r="D37" s="26"/>
      <c r="F37" s="14"/>
      <c r="G37" s="47"/>
      <c r="H37" s="39"/>
      <c r="I37" s="39"/>
      <c r="J37" s="40"/>
    </row>
    <row r="38" spans="2:10" x14ac:dyDescent="0.3">
      <c r="B38" s="25"/>
      <c r="D38" s="26"/>
      <c r="F38" s="14"/>
      <c r="G38" s="47"/>
      <c r="H38" s="39"/>
      <c r="I38" s="39"/>
      <c r="J38" s="40"/>
    </row>
    <row r="39" spans="2:10" x14ac:dyDescent="0.3">
      <c r="B39" s="25"/>
      <c r="D39" s="26" t="s">
        <v>308</v>
      </c>
      <c r="F39" s="14" t="s">
        <v>954</v>
      </c>
      <c r="G39" s="47"/>
      <c r="H39" s="39"/>
      <c r="I39" s="39"/>
      <c r="J39" s="40"/>
    </row>
    <row r="40" spans="2:10" x14ac:dyDescent="0.3">
      <c r="B40" s="25"/>
      <c r="D40" s="26"/>
      <c r="F40" s="14" t="s">
        <v>955</v>
      </c>
      <c r="G40" s="47"/>
      <c r="H40" s="39"/>
      <c r="I40" s="39"/>
      <c r="J40" s="40"/>
    </row>
    <row r="41" spans="2:10" x14ac:dyDescent="0.3">
      <c r="B41" s="25"/>
      <c r="D41" s="26"/>
      <c r="F41" s="14" t="s">
        <v>1691</v>
      </c>
      <c r="G41" s="47"/>
      <c r="H41" s="39"/>
      <c r="I41" s="39"/>
      <c r="J41" s="22"/>
    </row>
    <row r="42" spans="2:10" x14ac:dyDescent="0.3">
      <c r="B42" s="25"/>
      <c r="D42" s="26"/>
      <c r="F42" s="14" t="s">
        <v>1692</v>
      </c>
      <c r="G42" s="47"/>
      <c r="H42" s="39"/>
      <c r="I42" s="39"/>
      <c r="J42" s="40"/>
    </row>
    <row r="43" spans="2:10" x14ac:dyDescent="0.3">
      <c r="B43" s="25"/>
      <c r="D43" s="26"/>
      <c r="F43" s="14" t="s">
        <v>1693</v>
      </c>
      <c r="G43" s="47"/>
      <c r="H43" s="39"/>
      <c r="I43" s="39"/>
      <c r="J43" s="40"/>
    </row>
    <row r="44" spans="2:10" x14ac:dyDescent="0.3">
      <c r="B44" s="25"/>
      <c r="D44" s="26"/>
      <c r="F44" s="14" t="s">
        <v>1690</v>
      </c>
      <c r="G44" s="47"/>
      <c r="H44" s="39"/>
      <c r="I44" s="39"/>
      <c r="J44" s="22"/>
    </row>
    <row r="45" spans="2:10" x14ac:dyDescent="0.3">
      <c r="B45" s="25"/>
      <c r="D45" s="26"/>
      <c r="F45" s="14"/>
      <c r="G45" s="47"/>
      <c r="H45" s="39"/>
      <c r="I45" s="39"/>
      <c r="J45" s="40"/>
    </row>
    <row r="46" spans="2:10" x14ac:dyDescent="0.3">
      <c r="B46" s="25" t="s">
        <v>309</v>
      </c>
      <c r="D46" s="26"/>
      <c r="F46" s="14"/>
      <c r="G46" s="47"/>
      <c r="H46" s="39"/>
      <c r="I46" s="39"/>
      <c r="J46" s="40"/>
    </row>
    <row r="47" spans="2:10" x14ac:dyDescent="0.3">
      <c r="B47" s="25"/>
      <c r="D47" s="26"/>
      <c r="F47" s="14"/>
      <c r="G47" s="47"/>
      <c r="H47" s="39"/>
      <c r="I47" s="39"/>
      <c r="J47" s="40"/>
    </row>
    <row r="48" spans="2:10" x14ac:dyDescent="0.3">
      <c r="B48" s="25"/>
      <c r="D48" s="26"/>
      <c r="F48" s="14"/>
      <c r="G48" s="47"/>
      <c r="H48" s="22"/>
      <c r="I48" s="22"/>
      <c r="J48" s="22"/>
    </row>
    <row r="49" spans="2:10" x14ac:dyDescent="0.3">
      <c r="B49" s="25" t="s">
        <v>3</v>
      </c>
      <c r="D49" s="26"/>
      <c r="F49" s="14" t="s">
        <v>956</v>
      </c>
      <c r="G49" s="47"/>
      <c r="H49" s="22"/>
      <c r="I49" s="22"/>
      <c r="J49" s="22"/>
    </row>
    <row r="50" spans="2:10" x14ac:dyDescent="0.3">
      <c r="B50" s="25"/>
      <c r="D50" s="26"/>
      <c r="F50" s="14"/>
      <c r="G50" s="47"/>
      <c r="H50" s="22"/>
      <c r="I50" s="22"/>
      <c r="J50" s="22"/>
    </row>
    <row r="51" spans="2:10" x14ac:dyDescent="0.3">
      <c r="B51" s="25"/>
      <c r="D51" s="26" t="s">
        <v>4</v>
      </c>
      <c r="F51" s="14" t="s">
        <v>957</v>
      </c>
      <c r="G51" s="47"/>
      <c r="H51" s="22"/>
      <c r="I51" s="22"/>
      <c r="J51" s="22"/>
    </row>
    <row r="52" spans="2:10" x14ac:dyDescent="0.3">
      <c r="B52" s="25"/>
      <c r="D52" s="26"/>
      <c r="F52" s="14"/>
      <c r="G52" s="47"/>
      <c r="H52" s="22"/>
      <c r="I52" s="22"/>
      <c r="J52" s="22"/>
    </row>
    <row r="53" spans="2:10" x14ac:dyDescent="0.3">
      <c r="B53" s="25"/>
      <c r="D53" s="26"/>
      <c r="F53" s="14"/>
      <c r="G53" s="47"/>
      <c r="H53" s="22"/>
      <c r="I53" s="22"/>
      <c r="J53" s="22"/>
    </row>
    <row r="54" spans="2:10" x14ac:dyDescent="0.3">
      <c r="B54" s="25"/>
      <c r="D54" s="26"/>
      <c r="F54" s="14" t="s">
        <v>958</v>
      </c>
      <c r="G54" s="47"/>
      <c r="H54" s="39"/>
      <c r="I54" s="39"/>
      <c r="J54" s="40"/>
    </row>
    <row r="55" spans="2:10" x14ac:dyDescent="0.3">
      <c r="B55" s="25"/>
      <c r="D55" s="26"/>
      <c r="F55" s="14"/>
      <c r="G55" s="47"/>
      <c r="H55" s="39"/>
      <c r="I55" s="39"/>
      <c r="J55" s="40"/>
    </row>
    <row r="56" spans="2:10" x14ac:dyDescent="0.3">
      <c r="B56" s="25"/>
      <c r="D56" s="26" t="s">
        <v>299</v>
      </c>
      <c r="F56" s="14" t="s">
        <v>959</v>
      </c>
      <c r="G56" s="47"/>
      <c r="H56" s="39"/>
      <c r="I56" s="39"/>
      <c r="J56" s="40"/>
    </row>
    <row r="57" spans="2:10" x14ac:dyDescent="0.3">
      <c r="B57" s="25"/>
      <c r="D57" s="26"/>
      <c r="F57" s="14" t="s">
        <v>960</v>
      </c>
      <c r="G57" s="47"/>
      <c r="H57" s="39"/>
      <c r="I57" s="39"/>
      <c r="J57" s="40"/>
    </row>
    <row r="58" spans="2:10" x14ac:dyDescent="0.3">
      <c r="B58" s="25"/>
      <c r="D58" s="26"/>
      <c r="F58" s="14"/>
      <c r="G58" s="47"/>
      <c r="H58" s="39"/>
      <c r="I58" s="39"/>
      <c r="J58" s="40"/>
    </row>
    <row r="59" spans="2:10" x14ac:dyDescent="0.3">
      <c r="B59" s="25" t="s">
        <v>300</v>
      </c>
      <c r="D59" s="26"/>
      <c r="F59" s="14" t="s">
        <v>961</v>
      </c>
      <c r="G59" s="47"/>
      <c r="H59" s="39"/>
      <c r="I59" s="39"/>
      <c r="J59" s="40"/>
    </row>
    <row r="60" spans="2:10" x14ac:dyDescent="0.3">
      <c r="B60" s="25"/>
      <c r="D60" s="26"/>
      <c r="F60" s="14"/>
      <c r="G60" s="47"/>
      <c r="H60" s="39"/>
      <c r="I60" s="39"/>
      <c r="J60" s="40"/>
    </row>
    <row r="61" spans="2:10" x14ac:dyDescent="0.3">
      <c r="B61" s="25"/>
      <c r="D61" s="26"/>
      <c r="F61" s="14"/>
      <c r="G61" s="47"/>
      <c r="H61" s="39"/>
      <c r="I61" s="39"/>
      <c r="J61" s="40"/>
    </row>
    <row r="62" spans="2:10" x14ac:dyDescent="0.3">
      <c r="B62" s="25"/>
      <c r="D62" s="26"/>
      <c r="F62" s="14" t="s">
        <v>2231</v>
      </c>
      <c r="G62" s="47"/>
      <c r="H62" s="39"/>
      <c r="I62" s="39"/>
      <c r="J62" s="40"/>
    </row>
    <row r="63" spans="2:10" x14ac:dyDescent="0.3">
      <c r="B63" s="25"/>
      <c r="D63" s="26"/>
      <c r="F63" s="14"/>
      <c r="G63" s="47"/>
      <c r="H63" s="39"/>
      <c r="I63" s="39"/>
      <c r="J63" s="40"/>
    </row>
    <row r="64" spans="2:10" x14ac:dyDescent="0.3">
      <c r="B64" s="25"/>
      <c r="D64" s="26" t="s">
        <v>148</v>
      </c>
      <c r="F64" s="159" t="s">
        <v>310</v>
      </c>
      <c r="G64" s="47"/>
      <c r="H64" s="39"/>
      <c r="I64" s="39"/>
      <c r="J64" s="40"/>
    </row>
    <row r="65" spans="2:10" x14ac:dyDescent="0.3">
      <c r="B65" s="25"/>
      <c r="D65" s="26"/>
      <c r="F65" s="14" t="s">
        <v>314</v>
      </c>
      <c r="G65" s="47"/>
      <c r="H65" s="39"/>
      <c r="I65" s="39"/>
      <c r="J65" s="40"/>
    </row>
    <row r="66" spans="2:10" x14ac:dyDescent="0.3">
      <c r="B66" s="25"/>
      <c r="D66" s="26"/>
      <c r="F66" s="14" t="s">
        <v>616</v>
      </c>
      <c r="G66" s="47"/>
      <c r="H66" s="39"/>
      <c r="I66" s="39"/>
      <c r="J66" s="40"/>
    </row>
    <row r="67" spans="2:10" x14ac:dyDescent="0.3">
      <c r="B67" s="25"/>
      <c r="D67" s="26"/>
      <c r="F67" s="14" t="s">
        <v>617</v>
      </c>
      <c r="G67" s="47"/>
      <c r="H67" s="39"/>
      <c r="I67" s="39"/>
      <c r="J67" s="40"/>
    </row>
    <row r="68" spans="2:10" x14ac:dyDescent="0.3">
      <c r="B68" s="25"/>
      <c r="D68" s="26"/>
      <c r="F68" s="14" t="s">
        <v>618</v>
      </c>
      <c r="G68" s="47"/>
      <c r="H68" s="39"/>
      <c r="I68" s="39"/>
      <c r="J68" s="40"/>
    </row>
    <row r="69" spans="2:10" x14ac:dyDescent="0.3">
      <c r="B69" s="25"/>
      <c r="D69" s="26"/>
      <c r="F69" s="14" t="s">
        <v>1690</v>
      </c>
      <c r="G69" s="47"/>
      <c r="H69" s="39"/>
      <c r="I69" s="39"/>
      <c r="J69" s="40"/>
    </row>
    <row r="70" spans="2:10" x14ac:dyDescent="0.3">
      <c r="B70" s="25"/>
      <c r="D70" s="26"/>
      <c r="F70" s="14"/>
      <c r="G70" s="47"/>
      <c r="H70" s="39"/>
      <c r="I70" s="39"/>
      <c r="J70" s="40"/>
    </row>
    <row r="71" spans="2:10" x14ac:dyDescent="0.3">
      <c r="B71" s="25" t="s">
        <v>9</v>
      </c>
      <c r="D71" s="26"/>
      <c r="F71" s="14"/>
      <c r="G71" s="47"/>
      <c r="H71" s="39"/>
      <c r="I71" s="39"/>
      <c r="J71" s="40"/>
    </row>
    <row r="72" spans="2:10" x14ac:dyDescent="0.3">
      <c r="B72" s="25"/>
      <c r="D72" s="26"/>
      <c r="F72" s="14"/>
      <c r="G72" s="47"/>
      <c r="H72" s="39"/>
      <c r="I72" s="39"/>
      <c r="J72" s="40"/>
    </row>
    <row r="73" spans="2:10" x14ac:dyDescent="0.3">
      <c r="B73" s="25"/>
      <c r="D73" s="26"/>
      <c r="F73" s="14"/>
      <c r="G73" s="47"/>
      <c r="H73" s="39"/>
      <c r="I73" s="39"/>
      <c r="J73" s="40"/>
    </row>
    <row r="74" spans="2:10" x14ac:dyDescent="0.3">
      <c r="B74" s="25" t="s">
        <v>3</v>
      </c>
      <c r="D74" s="26"/>
      <c r="F74" s="14" t="s">
        <v>621</v>
      </c>
      <c r="G74" s="47"/>
      <c r="H74" s="22"/>
      <c r="I74" s="22"/>
      <c r="J74" s="22"/>
    </row>
    <row r="75" spans="2:10" x14ac:dyDescent="0.3">
      <c r="B75" s="25"/>
      <c r="D75" s="26"/>
      <c r="F75" s="14"/>
      <c r="G75" s="47"/>
      <c r="H75" s="22"/>
      <c r="I75" s="22"/>
      <c r="J75" s="22"/>
    </row>
    <row r="76" spans="2:10" x14ac:dyDescent="0.3">
      <c r="B76" s="25"/>
      <c r="D76" s="26" t="s">
        <v>4</v>
      </c>
      <c r="F76" s="14" t="s">
        <v>152</v>
      </c>
      <c r="G76" s="47"/>
      <c r="H76" s="22"/>
      <c r="I76" s="22"/>
      <c r="J76" s="22"/>
    </row>
    <row r="77" spans="2:10" x14ac:dyDescent="0.3">
      <c r="D77" s="26"/>
      <c r="F77" s="14"/>
      <c r="G77" s="47"/>
      <c r="H77" s="39"/>
      <c r="I77" s="39"/>
      <c r="J77" s="40"/>
    </row>
    <row r="78" spans="2:10" x14ac:dyDescent="0.3">
      <c r="B78" s="404" t="s">
        <v>2203</v>
      </c>
      <c r="C78" s="405"/>
      <c r="D78" s="406"/>
      <c r="F78" s="14" t="s">
        <v>2229</v>
      </c>
      <c r="G78" s="47"/>
      <c r="H78" s="53" t="s">
        <v>70</v>
      </c>
      <c r="I78" s="53" t="s">
        <v>2972</v>
      </c>
      <c r="J78" s="53"/>
    </row>
    <row r="79" spans="2:10" x14ac:dyDescent="0.3">
      <c r="D79" s="26"/>
      <c r="F79" s="14"/>
      <c r="G79" s="47"/>
      <c r="H79" s="39"/>
      <c r="I79" s="39"/>
      <c r="J79" s="40"/>
    </row>
    <row r="80" spans="2:10" x14ac:dyDescent="0.3">
      <c r="B80" s="25"/>
      <c r="D80" s="26" t="s">
        <v>8</v>
      </c>
      <c r="F80" s="14" t="s">
        <v>310</v>
      </c>
      <c r="G80" s="47"/>
      <c r="H80" s="39"/>
      <c r="I80" s="39"/>
      <c r="J80" s="40"/>
    </row>
    <row r="81" spans="2:10" x14ac:dyDescent="0.3">
      <c r="B81" s="25"/>
      <c r="D81" s="26"/>
      <c r="F81" s="14" t="s">
        <v>314</v>
      </c>
      <c r="G81" s="47"/>
      <c r="H81" s="39"/>
      <c r="I81" s="39"/>
      <c r="J81" s="40"/>
    </row>
    <row r="82" spans="2:10" x14ac:dyDescent="0.3">
      <c r="B82" s="25"/>
      <c r="D82" s="26"/>
      <c r="F82" s="14" t="s">
        <v>2230</v>
      </c>
      <c r="G82" s="47"/>
      <c r="H82" s="39"/>
      <c r="I82" s="39"/>
      <c r="J82" s="40"/>
    </row>
    <row r="83" spans="2:10" x14ac:dyDescent="0.3">
      <c r="B83" s="25"/>
      <c r="D83" s="26"/>
      <c r="F83" s="14" t="s">
        <v>617</v>
      </c>
      <c r="G83" s="47"/>
      <c r="H83" s="39"/>
      <c r="I83" s="39"/>
      <c r="J83" s="40"/>
    </row>
    <row r="84" spans="2:10" x14ac:dyDescent="0.3">
      <c r="B84" s="25"/>
      <c r="D84" s="26"/>
      <c r="F84" s="14" t="s">
        <v>618</v>
      </c>
      <c r="G84" s="47"/>
      <c r="H84" s="39"/>
      <c r="I84" s="39"/>
      <c r="J84" s="40"/>
    </row>
    <row r="85" spans="2:10" x14ac:dyDescent="0.3">
      <c r="B85" s="25"/>
      <c r="D85" s="26"/>
      <c r="F85" s="14" t="s">
        <v>2198</v>
      </c>
      <c r="G85" s="47"/>
      <c r="H85" s="39"/>
      <c r="I85" s="39"/>
      <c r="J85" s="40"/>
    </row>
    <row r="86" spans="2:10" x14ac:dyDescent="0.3">
      <c r="B86" s="25"/>
      <c r="D86" s="26"/>
      <c r="F86" s="14"/>
      <c r="G86" s="47"/>
      <c r="H86" s="39"/>
      <c r="I86" s="39"/>
      <c r="J86" s="40"/>
    </row>
    <row r="87" spans="2:10" x14ac:dyDescent="0.3">
      <c r="B87" s="25" t="s">
        <v>9</v>
      </c>
      <c r="D87" s="26"/>
      <c r="F87" s="14"/>
      <c r="G87" s="47"/>
      <c r="H87" s="39"/>
      <c r="I87" s="39"/>
      <c r="J87" s="40"/>
    </row>
    <row r="88" spans="2:10" x14ac:dyDescent="0.3">
      <c r="B88" s="25"/>
      <c r="D88" s="26"/>
      <c r="F88" s="14"/>
      <c r="G88" s="47"/>
      <c r="H88" s="39"/>
      <c r="I88" s="39"/>
      <c r="J88" s="40"/>
    </row>
    <row r="89" spans="2:10" x14ac:dyDescent="0.3">
      <c r="B89" s="25"/>
      <c r="D89" s="26"/>
      <c r="F89" s="14" t="s">
        <v>2228</v>
      </c>
      <c r="G89" s="47"/>
      <c r="H89" s="39"/>
      <c r="I89" s="39"/>
      <c r="J89" s="40"/>
    </row>
    <row r="90" spans="2:10" x14ac:dyDescent="0.3">
      <c r="B90" s="25"/>
      <c r="D90" s="26"/>
      <c r="F90" s="14"/>
      <c r="G90" s="47"/>
      <c r="H90" s="39"/>
      <c r="I90" s="39"/>
      <c r="J90" s="40"/>
    </row>
    <row r="91" spans="2:10" x14ac:dyDescent="0.3">
      <c r="B91" s="25"/>
      <c r="D91" s="26" t="s">
        <v>299</v>
      </c>
      <c r="F91" s="14" t="s">
        <v>301</v>
      </c>
      <c r="G91" s="47"/>
      <c r="H91" s="39"/>
      <c r="I91" s="39"/>
      <c r="J91" s="40"/>
    </row>
    <row r="92" spans="2:10" x14ac:dyDescent="0.3">
      <c r="B92" s="25"/>
      <c r="D92" s="26"/>
      <c r="F92" s="14" t="s">
        <v>303</v>
      </c>
      <c r="G92" s="47"/>
      <c r="H92" s="39"/>
      <c r="I92" s="39"/>
      <c r="J92" s="40"/>
    </row>
    <row r="93" spans="2:10" x14ac:dyDescent="0.3">
      <c r="B93" s="25"/>
      <c r="D93" s="26"/>
      <c r="F93" s="14"/>
      <c r="G93" s="47"/>
      <c r="H93" s="39"/>
      <c r="I93" s="39"/>
      <c r="J93" s="40"/>
    </row>
    <row r="94" spans="2:10" x14ac:dyDescent="0.3">
      <c r="B94" s="25" t="s">
        <v>300</v>
      </c>
      <c r="D94" s="26"/>
      <c r="F94" s="14" t="s">
        <v>302</v>
      </c>
      <c r="G94" s="47"/>
      <c r="H94" s="39"/>
      <c r="I94" s="39"/>
      <c r="J94" s="40"/>
    </row>
    <row r="95" spans="2:10" x14ac:dyDescent="0.3">
      <c r="B95" s="25"/>
      <c r="D95" s="26"/>
      <c r="F95" s="14"/>
      <c r="G95" s="47"/>
      <c r="H95" s="39"/>
      <c r="I95" s="39"/>
      <c r="J95" s="40"/>
    </row>
    <row r="96" spans="2:10" x14ac:dyDescent="0.3">
      <c r="B96" s="25"/>
      <c r="D96" s="26"/>
      <c r="F96" s="14"/>
      <c r="G96" s="47"/>
      <c r="H96" s="39"/>
      <c r="I96" s="39"/>
      <c r="J96" s="40"/>
    </row>
    <row r="97" spans="2:10" x14ac:dyDescent="0.3">
      <c r="B97" s="25"/>
      <c r="D97" s="26" t="s">
        <v>8</v>
      </c>
      <c r="F97" s="14" t="s">
        <v>310</v>
      </c>
      <c r="G97" s="47"/>
      <c r="H97" s="39"/>
      <c r="I97" s="39"/>
      <c r="J97" s="40"/>
    </row>
    <row r="98" spans="2:10" x14ac:dyDescent="0.3">
      <c r="B98" s="25"/>
      <c r="D98" s="26"/>
      <c r="F98" s="14" t="s">
        <v>311</v>
      </c>
      <c r="G98" s="47"/>
      <c r="H98" s="39"/>
      <c r="I98" s="39"/>
      <c r="J98" s="40"/>
    </row>
    <row r="99" spans="2:10" x14ac:dyDescent="0.3">
      <c r="B99" s="25"/>
      <c r="D99" s="26"/>
      <c r="F99" s="14" t="s">
        <v>626</v>
      </c>
      <c r="G99" s="47"/>
      <c r="H99" s="39"/>
      <c r="I99" s="39"/>
      <c r="J99" s="40"/>
    </row>
    <row r="100" spans="2:10" x14ac:dyDescent="0.3">
      <c r="B100" s="25"/>
      <c r="D100" s="26"/>
      <c r="F100" s="14" t="s">
        <v>617</v>
      </c>
      <c r="G100" s="47"/>
      <c r="H100" s="39"/>
      <c r="I100" s="39"/>
      <c r="J100" s="40"/>
    </row>
    <row r="101" spans="2:10" x14ac:dyDescent="0.3">
      <c r="B101" s="25"/>
      <c r="D101" s="26"/>
      <c r="F101" s="14" t="s">
        <v>628</v>
      </c>
      <c r="G101" s="47"/>
      <c r="H101" s="39"/>
      <c r="I101" s="39"/>
      <c r="J101" s="40"/>
    </row>
    <row r="102" spans="2:10" x14ac:dyDescent="0.3">
      <c r="B102" s="25"/>
      <c r="D102" s="26"/>
      <c r="F102" s="14" t="s">
        <v>1695</v>
      </c>
      <c r="G102" s="47"/>
      <c r="H102" s="39"/>
      <c r="I102" s="39"/>
      <c r="J102" s="40"/>
    </row>
    <row r="103" spans="2:10" x14ac:dyDescent="0.3">
      <c r="B103" s="25"/>
      <c r="D103" s="26"/>
      <c r="F103" s="14"/>
      <c r="G103" s="47"/>
      <c r="H103" s="39"/>
      <c r="I103" s="39"/>
      <c r="J103" s="40"/>
    </row>
    <row r="104" spans="2:10" x14ac:dyDescent="0.3">
      <c r="B104" s="25" t="s">
        <v>9</v>
      </c>
      <c r="D104" s="26"/>
      <c r="F104" s="14"/>
      <c r="G104" s="47"/>
      <c r="H104" s="39"/>
      <c r="I104" s="39"/>
      <c r="J104" s="40"/>
    </row>
    <row r="105" spans="2:10" x14ac:dyDescent="0.3">
      <c r="B105" s="25"/>
      <c r="D105" s="26"/>
      <c r="F105" s="14"/>
      <c r="G105" s="47"/>
      <c r="H105" s="39"/>
      <c r="I105" s="39"/>
      <c r="J105" s="40"/>
    </row>
    <row r="106" spans="2:10" x14ac:dyDescent="0.3">
      <c r="B106" s="25"/>
      <c r="D106" s="26"/>
      <c r="F106" s="14" t="s">
        <v>2233</v>
      </c>
      <c r="G106" s="47"/>
      <c r="H106" s="39"/>
      <c r="I106" s="39"/>
      <c r="J106" s="40"/>
    </row>
    <row r="107" spans="2:10" x14ac:dyDescent="0.3">
      <c r="B107" s="25"/>
      <c r="D107" s="26"/>
      <c r="F107" s="14"/>
      <c r="G107" s="47"/>
      <c r="H107" s="39"/>
      <c r="I107" s="39"/>
      <c r="J107" s="40"/>
    </row>
    <row r="108" spans="2:10" x14ac:dyDescent="0.3">
      <c r="B108" s="25"/>
      <c r="D108" s="26" t="s">
        <v>299</v>
      </c>
      <c r="F108" s="14" t="s">
        <v>326</v>
      </c>
      <c r="G108" s="47"/>
      <c r="H108" s="39"/>
      <c r="I108" s="39"/>
      <c r="J108" s="40"/>
    </row>
    <row r="109" spans="2:10" x14ac:dyDescent="0.3">
      <c r="B109" s="25"/>
      <c r="D109" s="26"/>
      <c r="F109" s="14" t="s">
        <v>303</v>
      </c>
      <c r="G109" s="47"/>
      <c r="H109" s="39"/>
      <c r="I109" s="39"/>
      <c r="J109" s="40"/>
    </row>
    <row r="110" spans="2:10" x14ac:dyDescent="0.3">
      <c r="B110" s="25"/>
      <c r="D110" s="26"/>
      <c r="F110" s="14"/>
      <c r="G110" s="47"/>
      <c r="H110" s="39"/>
      <c r="I110" s="39"/>
      <c r="J110" s="40"/>
    </row>
    <row r="111" spans="2:10" x14ac:dyDescent="0.3">
      <c r="B111" s="25" t="s">
        <v>300</v>
      </c>
      <c r="D111" s="26"/>
      <c r="F111" s="14" t="s">
        <v>302</v>
      </c>
      <c r="G111" s="47"/>
      <c r="H111" s="39"/>
      <c r="I111" s="39"/>
      <c r="J111" s="40"/>
    </row>
    <row r="112" spans="2:10" x14ac:dyDescent="0.3">
      <c r="B112" s="25"/>
      <c r="D112" s="26"/>
      <c r="F112" s="14"/>
      <c r="G112" s="47"/>
      <c r="H112" s="39"/>
      <c r="I112" s="39"/>
      <c r="J112" s="40"/>
    </row>
    <row r="113" spans="2:10" x14ac:dyDescent="0.3">
      <c r="B113" s="25"/>
      <c r="D113" s="26"/>
      <c r="F113" s="14"/>
      <c r="G113" s="47"/>
      <c r="H113" s="39"/>
      <c r="I113" s="39"/>
      <c r="J113" s="40"/>
    </row>
    <row r="114" spans="2:10" x14ac:dyDescent="0.3">
      <c r="B114" s="25"/>
      <c r="D114" s="26"/>
      <c r="F114" s="14" t="s">
        <v>2234</v>
      </c>
      <c r="G114" s="47"/>
      <c r="H114" s="39"/>
      <c r="I114" s="39"/>
      <c r="J114" s="40"/>
    </row>
    <row r="115" spans="2:10" x14ac:dyDescent="0.3">
      <c r="B115" s="25"/>
      <c r="D115" s="26"/>
      <c r="F115" s="14"/>
      <c r="G115" s="47"/>
      <c r="H115" s="39"/>
      <c r="I115" s="39"/>
      <c r="J115" s="40"/>
    </row>
    <row r="116" spans="2:10" x14ac:dyDescent="0.3">
      <c r="B116" s="25"/>
      <c r="D116" s="26" t="s">
        <v>8</v>
      </c>
      <c r="F116" s="14" t="s">
        <v>310</v>
      </c>
      <c r="G116" s="47"/>
      <c r="H116" s="39"/>
      <c r="I116" s="39"/>
      <c r="J116" s="40"/>
    </row>
    <row r="117" spans="2:10" x14ac:dyDescent="0.3">
      <c r="B117" s="25"/>
      <c r="D117" s="26"/>
      <c r="F117" s="14" t="s">
        <v>314</v>
      </c>
      <c r="G117" s="47"/>
      <c r="H117" s="39"/>
      <c r="I117" s="39"/>
      <c r="J117" s="40"/>
    </row>
    <row r="118" spans="2:10" x14ac:dyDescent="0.3">
      <c r="B118" s="25"/>
      <c r="D118" s="26"/>
      <c r="F118" s="14" t="s">
        <v>626</v>
      </c>
      <c r="G118" s="47"/>
      <c r="H118" s="39"/>
      <c r="I118" s="39"/>
      <c r="J118" s="40"/>
    </row>
    <row r="119" spans="2:10" x14ac:dyDescent="0.3">
      <c r="B119" s="25"/>
      <c r="D119" s="26"/>
      <c r="F119" s="14" t="s">
        <v>617</v>
      </c>
      <c r="G119" s="47"/>
      <c r="H119" s="39"/>
      <c r="I119" s="39"/>
      <c r="J119" s="40"/>
    </row>
    <row r="120" spans="2:10" x14ac:dyDescent="0.3">
      <c r="B120" s="25"/>
      <c r="D120" s="26"/>
      <c r="F120" s="14" t="s">
        <v>628</v>
      </c>
      <c r="G120" s="47"/>
      <c r="H120" s="39"/>
      <c r="I120" s="39"/>
      <c r="J120" s="40"/>
    </row>
    <row r="121" spans="2:10" x14ac:dyDescent="0.3">
      <c r="B121" s="25"/>
      <c r="D121" s="26"/>
      <c r="F121" s="14" t="s">
        <v>1690</v>
      </c>
      <c r="G121" s="47"/>
      <c r="H121" s="39"/>
      <c r="I121" s="39"/>
      <c r="J121" s="40"/>
    </row>
    <row r="122" spans="2:10" x14ac:dyDescent="0.3">
      <c r="B122" s="25"/>
      <c r="D122" s="26"/>
      <c r="F122" s="14"/>
      <c r="G122" s="47"/>
      <c r="H122" s="39"/>
      <c r="I122" s="39"/>
      <c r="J122" s="40"/>
    </row>
    <row r="123" spans="2:10" x14ac:dyDescent="0.3">
      <c r="B123" s="25" t="s">
        <v>9</v>
      </c>
      <c r="D123" s="26"/>
      <c r="F123" s="14"/>
      <c r="G123" s="47"/>
      <c r="H123" s="39"/>
      <c r="I123" s="39"/>
      <c r="J123" s="40"/>
    </row>
    <row r="124" spans="2:10" x14ac:dyDescent="0.3">
      <c r="B124" s="25"/>
      <c r="D124" s="26"/>
      <c r="F124" s="14"/>
      <c r="G124" s="47"/>
      <c r="H124" s="39"/>
      <c r="I124" s="39"/>
      <c r="J124" s="40"/>
    </row>
    <row r="125" spans="2:10" x14ac:dyDescent="0.3">
      <c r="B125" s="25" t="s">
        <v>3</v>
      </c>
      <c r="D125" s="26"/>
      <c r="F125" s="14" t="s">
        <v>621</v>
      </c>
      <c r="G125" s="47"/>
      <c r="H125" s="39"/>
      <c r="I125" s="39"/>
      <c r="J125" s="40"/>
    </row>
    <row r="126" spans="2:10" x14ac:dyDescent="0.3">
      <c r="B126" s="25"/>
      <c r="D126" s="26"/>
      <c r="F126" s="14"/>
      <c r="G126" s="47"/>
      <c r="H126" s="39"/>
      <c r="I126" s="39"/>
      <c r="J126" s="40"/>
    </row>
    <row r="127" spans="2:10" x14ac:dyDescent="0.3">
      <c r="B127" s="25"/>
      <c r="D127" s="26" t="s">
        <v>4</v>
      </c>
      <c r="F127" s="14" t="s">
        <v>152</v>
      </c>
      <c r="G127" s="47"/>
      <c r="H127" s="39"/>
      <c r="I127" s="39"/>
      <c r="J127" s="40"/>
    </row>
    <row r="128" spans="2:10" x14ac:dyDescent="0.3">
      <c r="B128" s="25"/>
      <c r="D128" s="26"/>
      <c r="F128" s="14"/>
      <c r="G128" s="47"/>
      <c r="H128" s="39"/>
      <c r="I128" s="39"/>
      <c r="J128" s="40"/>
    </row>
    <row r="129" spans="2:10" x14ac:dyDescent="0.3">
      <c r="B129" s="25"/>
      <c r="D129" s="26"/>
      <c r="F129" s="14"/>
      <c r="G129" s="47"/>
      <c r="H129" s="39"/>
      <c r="I129" s="39"/>
      <c r="J129" s="40"/>
    </row>
    <row r="130" spans="2:10" x14ac:dyDescent="0.3">
      <c r="B130" s="25"/>
      <c r="D130" s="26"/>
      <c r="F130" s="14" t="s">
        <v>2251</v>
      </c>
      <c r="G130" s="47"/>
      <c r="H130" s="39"/>
      <c r="I130" s="39"/>
      <c r="J130" s="40"/>
    </row>
    <row r="131" spans="2:10" x14ac:dyDescent="0.3">
      <c r="B131" s="25"/>
      <c r="D131" s="26"/>
      <c r="F131" s="14"/>
      <c r="G131" s="47"/>
      <c r="H131" s="39"/>
      <c r="I131" s="39"/>
      <c r="J131" s="40"/>
    </row>
    <row r="132" spans="2:10" x14ac:dyDescent="0.3">
      <c r="B132" s="25"/>
      <c r="D132" s="26" t="s">
        <v>2235</v>
      </c>
      <c r="F132" s="159" t="s">
        <v>2236</v>
      </c>
      <c r="G132" s="47"/>
      <c r="H132" s="39"/>
      <c r="I132" s="39"/>
      <c r="J132" s="40"/>
    </row>
    <row r="133" spans="2:10" x14ac:dyDescent="0.3">
      <c r="B133" s="25"/>
      <c r="D133" s="26"/>
      <c r="F133" s="14" t="s">
        <v>314</v>
      </c>
      <c r="G133" s="47"/>
      <c r="H133" s="39"/>
      <c r="I133" s="39"/>
      <c r="J133" s="40"/>
    </row>
    <row r="134" spans="2:10" x14ac:dyDescent="0.3">
      <c r="B134" s="25"/>
      <c r="D134" s="26"/>
      <c r="F134" s="14" t="s">
        <v>2237</v>
      </c>
      <c r="G134" s="47"/>
      <c r="H134" s="39"/>
      <c r="I134" s="39"/>
      <c r="J134" s="40"/>
    </row>
    <row r="135" spans="2:10" x14ac:dyDescent="0.3">
      <c r="B135" s="25"/>
      <c r="D135" s="26"/>
      <c r="F135" s="14" t="s">
        <v>2238</v>
      </c>
      <c r="G135" s="47"/>
      <c r="H135" s="39"/>
      <c r="I135" s="39"/>
      <c r="J135" s="40"/>
    </row>
    <row r="136" spans="2:10" x14ac:dyDescent="0.3">
      <c r="B136" s="25"/>
      <c r="D136" s="26"/>
      <c r="F136" s="14" t="s">
        <v>2239</v>
      </c>
      <c r="G136" s="47"/>
      <c r="H136" s="39"/>
      <c r="I136" s="39"/>
      <c r="J136" s="40"/>
    </row>
    <row r="137" spans="2:10" x14ac:dyDescent="0.3">
      <c r="B137" s="25"/>
      <c r="D137" s="26"/>
      <c r="F137" s="14" t="s">
        <v>2240</v>
      </c>
      <c r="G137" s="47"/>
      <c r="H137" s="39"/>
      <c r="I137" s="39"/>
      <c r="J137" s="40"/>
    </row>
    <row r="138" spans="2:10" x14ac:dyDescent="0.3">
      <c r="B138" s="25"/>
      <c r="D138" s="26"/>
      <c r="F138" s="14"/>
      <c r="G138" s="47"/>
      <c r="H138" s="39"/>
      <c r="I138" s="39"/>
      <c r="J138" s="40"/>
    </row>
    <row r="139" spans="2:10" x14ac:dyDescent="0.3">
      <c r="B139" s="25" t="s">
        <v>2241</v>
      </c>
      <c r="D139" s="26"/>
      <c r="F139" s="14"/>
      <c r="G139" s="47"/>
      <c r="H139" s="39"/>
      <c r="I139" s="39"/>
      <c r="J139" s="40"/>
    </row>
    <row r="140" spans="2:10" x14ac:dyDescent="0.3">
      <c r="B140" s="25"/>
      <c r="D140" s="26"/>
      <c r="F140" s="14"/>
      <c r="G140" s="47"/>
      <c r="H140" s="39"/>
      <c r="I140" s="39"/>
      <c r="J140" s="40"/>
    </row>
    <row r="141" spans="2:10" x14ac:dyDescent="0.3">
      <c r="B141" s="25"/>
      <c r="D141" s="26"/>
      <c r="F141" s="14"/>
      <c r="G141" s="47"/>
      <c r="H141" s="39"/>
      <c r="I141" s="39"/>
      <c r="J141" s="40"/>
    </row>
    <row r="142" spans="2:10" x14ac:dyDescent="0.3">
      <c r="B142" s="25" t="s">
        <v>2242</v>
      </c>
      <c r="D142" s="26"/>
      <c r="F142" s="14" t="s">
        <v>2243</v>
      </c>
      <c r="G142" s="47"/>
      <c r="H142" s="22"/>
      <c r="I142" s="22"/>
      <c r="J142" s="22"/>
    </row>
    <row r="143" spans="2:10" x14ac:dyDescent="0.3">
      <c r="B143" s="25"/>
      <c r="D143" s="26"/>
      <c r="F143" s="14"/>
      <c r="G143" s="47"/>
      <c r="H143" s="22"/>
      <c r="I143" s="22"/>
      <c r="J143" s="22"/>
    </row>
    <row r="144" spans="2:10" x14ac:dyDescent="0.3">
      <c r="B144" s="25"/>
      <c r="D144" s="26" t="s">
        <v>2244</v>
      </c>
      <c r="F144" s="14" t="s">
        <v>2245</v>
      </c>
      <c r="G144" s="47"/>
      <c r="H144" s="22"/>
      <c r="I144" s="22"/>
      <c r="J144" s="22"/>
    </row>
    <row r="145" spans="2:12" x14ac:dyDescent="0.3">
      <c r="B145" s="25"/>
      <c r="D145" s="26"/>
      <c r="F145" s="14"/>
      <c r="G145" s="47"/>
      <c r="H145" s="22"/>
      <c r="I145" s="22"/>
      <c r="J145" s="22"/>
    </row>
    <row r="146" spans="2:12" x14ac:dyDescent="0.3">
      <c r="B146" s="25"/>
      <c r="D146" s="26"/>
      <c r="F146" s="14"/>
      <c r="G146" s="47"/>
      <c r="H146" s="39"/>
      <c r="I146" s="39"/>
      <c r="J146" s="40"/>
    </row>
    <row r="147" spans="2:12" x14ac:dyDescent="0.3">
      <c r="B147" s="394" t="s">
        <v>2206</v>
      </c>
      <c r="C147" s="395"/>
      <c r="D147" s="396"/>
      <c r="F147" s="14" t="s">
        <v>963</v>
      </c>
      <c r="G147" s="47"/>
      <c r="H147" s="53" t="s">
        <v>70</v>
      </c>
      <c r="I147" s="53" t="s">
        <v>2972</v>
      </c>
      <c r="J147" s="53"/>
    </row>
    <row r="148" spans="2:12" x14ac:dyDescent="0.3">
      <c r="B148" s="25"/>
      <c r="D148" s="26"/>
      <c r="F148" s="14" t="s">
        <v>964</v>
      </c>
      <c r="G148" s="47"/>
      <c r="H148" s="22"/>
      <c r="I148" s="22"/>
      <c r="J148" s="22"/>
      <c r="L148" s="35"/>
    </row>
    <row r="149" spans="2:12" x14ac:dyDescent="0.3">
      <c r="B149" s="25" t="s">
        <v>350</v>
      </c>
      <c r="D149" s="26"/>
      <c r="F149" s="14" t="s">
        <v>1402</v>
      </c>
      <c r="G149" s="47"/>
      <c r="H149" s="22"/>
      <c r="I149" s="22"/>
      <c r="J149" s="22"/>
      <c r="L149" s="35"/>
    </row>
    <row r="150" spans="2:12" ht="11.25" customHeight="1" x14ac:dyDescent="0.3">
      <c r="B150" s="25"/>
      <c r="D150" s="26"/>
      <c r="F150" s="14"/>
      <c r="G150" s="47"/>
      <c r="H150" s="22"/>
      <c r="I150" s="22"/>
      <c r="J150" s="22"/>
      <c r="L150" s="35"/>
    </row>
    <row r="151" spans="2:12" x14ac:dyDescent="0.3">
      <c r="B151" s="25"/>
      <c r="D151" s="26" t="s">
        <v>351</v>
      </c>
      <c r="F151" s="14" t="s">
        <v>965</v>
      </c>
      <c r="G151" s="47"/>
      <c r="H151" s="22"/>
      <c r="I151" s="22"/>
      <c r="J151" s="22"/>
      <c r="L151" s="35"/>
    </row>
    <row r="152" spans="2:12" x14ac:dyDescent="0.3">
      <c r="B152" s="25"/>
      <c r="D152" s="26"/>
      <c r="F152" s="14" t="s">
        <v>966</v>
      </c>
      <c r="G152" s="47"/>
      <c r="H152" s="22"/>
      <c r="I152" s="22"/>
      <c r="J152" s="22"/>
      <c r="L152" s="35"/>
    </row>
    <row r="153" spans="2:12" x14ac:dyDescent="0.3">
      <c r="B153" s="25"/>
      <c r="D153" s="26"/>
      <c r="F153" s="14" t="s">
        <v>967</v>
      </c>
      <c r="G153" s="47"/>
      <c r="H153" s="22"/>
      <c r="I153" s="22"/>
      <c r="J153" s="22"/>
      <c r="L153" s="35"/>
    </row>
    <row r="154" spans="2:12" x14ac:dyDescent="0.3">
      <c r="B154" s="25"/>
      <c r="D154" s="26"/>
      <c r="F154" s="14"/>
      <c r="G154" s="47"/>
      <c r="H154" s="22"/>
      <c r="I154" s="22"/>
      <c r="J154" s="22"/>
      <c r="L154" s="35"/>
    </row>
    <row r="155" spans="2:12" x14ac:dyDescent="0.3">
      <c r="B155" s="25"/>
      <c r="D155" s="26" t="s">
        <v>308</v>
      </c>
      <c r="F155" s="159" t="s">
        <v>2208</v>
      </c>
      <c r="G155" s="47"/>
      <c r="H155" s="39"/>
      <c r="I155" s="39"/>
      <c r="J155" s="40"/>
    </row>
    <row r="156" spans="2:12" x14ac:dyDescent="0.3">
      <c r="B156" s="25"/>
      <c r="D156" s="26"/>
      <c r="F156" s="14" t="s">
        <v>962</v>
      </c>
      <c r="G156" s="47"/>
      <c r="H156" s="39"/>
      <c r="I156" s="39"/>
      <c r="J156" s="40"/>
    </row>
    <row r="157" spans="2:12" x14ac:dyDescent="0.3">
      <c r="B157" s="25"/>
      <c r="D157" s="26"/>
      <c r="F157" s="14" t="s">
        <v>1687</v>
      </c>
      <c r="G157" s="47"/>
      <c r="H157" s="39"/>
      <c r="I157" s="39"/>
      <c r="J157" s="40"/>
    </row>
    <row r="158" spans="2:12" x14ac:dyDescent="0.3">
      <c r="B158" s="25"/>
      <c r="D158" s="26"/>
      <c r="F158" s="14" t="s">
        <v>1694</v>
      </c>
      <c r="G158" s="47"/>
      <c r="H158" s="39"/>
      <c r="I158" s="39"/>
      <c r="J158" s="40"/>
    </row>
    <row r="159" spans="2:12" x14ac:dyDescent="0.3">
      <c r="B159" s="25"/>
      <c r="D159" s="26"/>
      <c r="F159" s="14" t="s">
        <v>1693</v>
      </c>
      <c r="G159" s="47"/>
      <c r="H159" s="39"/>
      <c r="I159" s="39"/>
      <c r="J159" s="40"/>
    </row>
    <row r="160" spans="2:12" x14ac:dyDescent="0.3">
      <c r="B160" s="25"/>
      <c r="D160" s="26"/>
      <c r="F160" s="14" t="s">
        <v>2210</v>
      </c>
      <c r="G160" s="47"/>
      <c r="H160" s="39"/>
      <c r="I160" s="39"/>
      <c r="J160" s="40"/>
    </row>
    <row r="161" spans="2:12" x14ac:dyDescent="0.3">
      <c r="B161" s="25"/>
      <c r="D161" s="26"/>
      <c r="F161" s="14"/>
      <c r="G161" s="47"/>
      <c r="H161" s="39"/>
      <c r="I161" s="39"/>
      <c r="J161" s="40"/>
    </row>
    <row r="162" spans="2:12" x14ac:dyDescent="0.3">
      <c r="B162" s="25" t="s">
        <v>309</v>
      </c>
      <c r="D162" s="26"/>
      <c r="F162" s="14"/>
      <c r="G162" s="47"/>
      <c r="H162" s="39"/>
      <c r="I162" s="39"/>
      <c r="J162" s="40"/>
    </row>
    <row r="163" spans="2:12" x14ac:dyDescent="0.3">
      <c r="B163" s="25"/>
      <c r="D163" s="26"/>
      <c r="F163" s="14"/>
      <c r="G163" s="47"/>
      <c r="H163" s="39"/>
      <c r="I163" s="39"/>
      <c r="J163" s="40"/>
    </row>
    <row r="164" spans="2:12" x14ac:dyDescent="0.3">
      <c r="B164" s="25"/>
      <c r="D164" s="26"/>
      <c r="F164" s="14" t="s">
        <v>968</v>
      </c>
      <c r="G164" s="47"/>
      <c r="H164" s="22"/>
      <c r="I164" s="22"/>
      <c r="J164" s="22"/>
      <c r="L164" s="35"/>
    </row>
    <row r="165" spans="2:12" x14ac:dyDescent="0.3">
      <c r="B165" s="25"/>
      <c r="D165" s="26"/>
      <c r="F165" s="14"/>
      <c r="G165" s="47"/>
      <c r="H165" s="22"/>
      <c r="I165" s="22"/>
      <c r="J165" s="22"/>
      <c r="L165" s="35"/>
    </row>
    <row r="166" spans="2:12" x14ac:dyDescent="0.3">
      <c r="B166" s="25"/>
      <c r="D166" s="26" t="s">
        <v>308</v>
      </c>
      <c r="F166" s="159" t="s">
        <v>2209</v>
      </c>
      <c r="G166" s="47"/>
      <c r="H166" s="22"/>
      <c r="I166" s="22"/>
      <c r="J166" s="22"/>
      <c r="L166" s="35"/>
    </row>
    <row r="167" spans="2:12" x14ac:dyDescent="0.3">
      <c r="B167" s="25"/>
      <c r="D167" s="26"/>
      <c r="F167" s="14"/>
      <c r="G167" s="47"/>
      <c r="H167" s="22"/>
      <c r="I167" s="22"/>
      <c r="J167" s="22"/>
      <c r="L167" s="35"/>
    </row>
    <row r="168" spans="2:12" x14ac:dyDescent="0.3">
      <c r="B168" s="25" t="s">
        <v>309</v>
      </c>
      <c r="D168" s="26"/>
      <c r="F168" s="14"/>
      <c r="G168" s="47"/>
      <c r="H168" s="22"/>
      <c r="I168" s="22"/>
      <c r="J168" s="22"/>
      <c r="L168" s="35"/>
    </row>
    <row r="169" spans="2:12" x14ac:dyDescent="0.3">
      <c r="B169" s="25"/>
      <c r="D169" s="26"/>
      <c r="F169" s="14"/>
      <c r="G169" s="47"/>
      <c r="H169" s="22"/>
      <c r="I169" s="22"/>
      <c r="J169" s="22"/>
      <c r="L169" s="35"/>
    </row>
    <row r="170" spans="2:12" x14ac:dyDescent="0.3">
      <c r="B170" s="25"/>
      <c r="D170" s="26"/>
      <c r="F170" s="14"/>
      <c r="G170" s="47"/>
      <c r="H170" s="22"/>
      <c r="I170" s="22"/>
      <c r="J170" s="22"/>
      <c r="L170" s="35"/>
    </row>
    <row r="171" spans="2:12" x14ac:dyDescent="0.3">
      <c r="B171" s="25" t="s">
        <v>3</v>
      </c>
      <c r="D171" s="26"/>
      <c r="F171" s="14" t="s">
        <v>970</v>
      </c>
      <c r="G171" s="47"/>
      <c r="H171" s="22"/>
      <c r="I171" s="22"/>
      <c r="J171" s="22"/>
    </row>
    <row r="172" spans="2:12" x14ac:dyDescent="0.3">
      <c r="B172" s="25"/>
      <c r="D172" s="26"/>
      <c r="F172" s="14"/>
      <c r="G172" s="47"/>
      <c r="H172" s="22"/>
      <c r="I172" s="22"/>
      <c r="J172" s="22"/>
    </row>
    <row r="173" spans="2:12" x14ac:dyDescent="0.3">
      <c r="B173" s="25"/>
      <c r="D173" s="26" t="s">
        <v>4</v>
      </c>
      <c r="F173" s="14" t="s">
        <v>971</v>
      </c>
      <c r="G173" s="47"/>
      <c r="H173" s="22"/>
      <c r="I173" s="22"/>
      <c r="J173" s="22"/>
    </row>
    <row r="174" spans="2:12" x14ac:dyDescent="0.3">
      <c r="B174" s="25"/>
      <c r="D174" s="26"/>
      <c r="F174" s="14"/>
      <c r="G174" s="47"/>
      <c r="H174" s="22"/>
      <c r="I174" s="22"/>
      <c r="J174" s="22"/>
    </row>
    <row r="175" spans="2:12" x14ac:dyDescent="0.3">
      <c r="B175" s="25"/>
      <c r="D175" s="26"/>
      <c r="F175" s="14"/>
      <c r="G175" s="47"/>
      <c r="H175" s="22"/>
      <c r="I175" s="22"/>
      <c r="J175" s="22"/>
    </row>
    <row r="176" spans="2:12" x14ac:dyDescent="0.3">
      <c r="B176" s="25"/>
      <c r="D176" s="26"/>
      <c r="F176" s="14" t="s">
        <v>972</v>
      </c>
      <c r="G176" s="47"/>
      <c r="H176" s="22"/>
      <c r="I176" s="22"/>
      <c r="J176" s="22"/>
    </row>
    <row r="177" spans="2:10" x14ac:dyDescent="0.3">
      <c r="B177" s="25"/>
      <c r="D177" s="26"/>
      <c r="F177" s="14"/>
      <c r="G177" s="47"/>
      <c r="H177" s="22"/>
      <c r="I177" s="22"/>
      <c r="J177" s="22"/>
    </row>
    <row r="178" spans="2:10" x14ac:dyDescent="0.3">
      <c r="B178" s="25"/>
      <c r="D178" s="26" t="s">
        <v>308</v>
      </c>
      <c r="F178" s="159" t="s">
        <v>2213</v>
      </c>
      <c r="G178" s="47"/>
      <c r="H178" s="39"/>
      <c r="I178" s="39"/>
      <c r="J178" s="40"/>
    </row>
    <row r="179" spans="2:10" x14ac:dyDescent="0.3">
      <c r="B179" s="25"/>
      <c r="D179" s="26"/>
      <c r="F179" s="14" t="s">
        <v>974</v>
      </c>
      <c r="G179" s="47"/>
      <c r="H179" s="39"/>
      <c r="I179" s="39"/>
      <c r="J179" s="40"/>
    </row>
    <row r="180" spans="2:10" x14ac:dyDescent="0.3">
      <c r="B180" s="25"/>
      <c r="D180" s="26"/>
      <c r="F180" s="14" t="s">
        <v>1687</v>
      </c>
      <c r="G180" s="47"/>
      <c r="H180" s="39"/>
      <c r="I180" s="39"/>
      <c r="J180" s="40"/>
    </row>
    <row r="181" spans="2:10" x14ac:dyDescent="0.3">
      <c r="B181" s="25"/>
      <c r="D181" s="26"/>
      <c r="F181" s="14" t="s">
        <v>1692</v>
      </c>
      <c r="G181" s="47"/>
      <c r="H181" s="39"/>
      <c r="I181" s="39"/>
      <c r="J181" s="40"/>
    </row>
    <row r="182" spans="2:10" x14ac:dyDescent="0.3">
      <c r="B182" s="25"/>
      <c r="D182" s="26"/>
      <c r="F182" s="14" t="s">
        <v>1689</v>
      </c>
      <c r="G182" s="47"/>
      <c r="H182" s="39"/>
      <c r="I182" s="39"/>
      <c r="J182" s="40"/>
    </row>
    <row r="183" spans="2:10" x14ac:dyDescent="0.3">
      <c r="B183" s="25"/>
      <c r="D183" s="26"/>
      <c r="F183" s="14" t="s">
        <v>2211</v>
      </c>
      <c r="G183" s="47"/>
      <c r="H183" s="39"/>
      <c r="I183" s="39"/>
      <c r="J183" s="40"/>
    </row>
    <row r="184" spans="2:10" x14ac:dyDescent="0.3">
      <c r="B184" s="25" t="s">
        <v>309</v>
      </c>
      <c r="D184" s="26"/>
      <c r="F184" s="14"/>
      <c r="G184" s="47"/>
      <c r="H184" s="39"/>
      <c r="I184" s="39"/>
      <c r="J184" s="40"/>
    </row>
    <row r="185" spans="2:10" x14ac:dyDescent="0.3">
      <c r="B185" s="25"/>
      <c r="D185" s="26"/>
      <c r="F185" s="14"/>
      <c r="G185" s="47"/>
      <c r="H185" s="39"/>
      <c r="I185" s="39"/>
      <c r="J185" s="40"/>
    </row>
    <row r="186" spans="2:10" x14ac:dyDescent="0.3">
      <c r="B186" s="404" t="s">
        <v>2203</v>
      </c>
      <c r="C186" s="405"/>
      <c r="D186" s="406"/>
      <c r="F186" s="14" t="s">
        <v>2229</v>
      </c>
      <c r="G186" s="47"/>
      <c r="H186" s="53" t="s">
        <v>70</v>
      </c>
      <c r="I186" s="53" t="s">
        <v>2972</v>
      </c>
      <c r="J186" s="53"/>
    </row>
    <row r="187" spans="2:10" x14ac:dyDescent="0.3">
      <c r="D187" s="26"/>
      <c r="F187" s="14"/>
      <c r="G187" s="47"/>
      <c r="H187" s="39"/>
      <c r="I187" s="39"/>
      <c r="J187" s="40"/>
    </row>
    <row r="188" spans="2:10" x14ac:dyDescent="0.3">
      <c r="B188" s="25"/>
      <c r="D188" s="26" t="s">
        <v>8</v>
      </c>
      <c r="F188" s="14" t="s">
        <v>310</v>
      </c>
      <c r="G188" s="47"/>
      <c r="H188" s="39"/>
      <c r="I188" s="39"/>
      <c r="J188" s="40"/>
    </row>
    <row r="189" spans="2:10" x14ac:dyDescent="0.3">
      <c r="B189" s="25"/>
      <c r="D189" s="26"/>
      <c r="F189" s="14" t="s">
        <v>314</v>
      </c>
      <c r="G189" s="47"/>
      <c r="H189" s="39"/>
      <c r="I189" s="39"/>
      <c r="J189" s="40"/>
    </row>
    <row r="190" spans="2:10" x14ac:dyDescent="0.3">
      <c r="B190" s="25"/>
      <c r="D190" s="26"/>
      <c r="F190" s="14" t="s">
        <v>616</v>
      </c>
      <c r="G190" s="47"/>
      <c r="H190" s="39"/>
      <c r="I190" s="39"/>
      <c r="J190" s="40"/>
    </row>
    <row r="191" spans="2:10" x14ac:dyDescent="0.3">
      <c r="B191" s="25"/>
      <c r="D191" s="26"/>
      <c r="F191" s="14" t="s">
        <v>617</v>
      </c>
      <c r="G191" s="47"/>
      <c r="H191" s="39"/>
      <c r="I191" s="39"/>
      <c r="J191" s="40"/>
    </row>
    <row r="192" spans="2:10" x14ac:dyDescent="0.3">
      <c r="B192" s="25"/>
      <c r="D192" s="26"/>
      <c r="F192" s="14" t="s">
        <v>618</v>
      </c>
      <c r="G192" s="47"/>
      <c r="H192" s="39"/>
      <c r="I192" s="39"/>
      <c r="J192" s="40"/>
    </row>
    <row r="193" spans="2:10" x14ac:dyDescent="0.3">
      <c r="B193" s="25"/>
      <c r="D193" s="26"/>
      <c r="F193" s="14" t="s">
        <v>1695</v>
      </c>
      <c r="G193" s="47"/>
      <c r="H193" s="39"/>
      <c r="I193" s="39"/>
      <c r="J193" s="40"/>
    </row>
    <row r="194" spans="2:10" x14ac:dyDescent="0.3">
      <c r="B194" s="25"/>
      <c r="D194" s="26"/>
      <c r="F194" s="14"/>
      <c r="G194" s="47"/>
      <c r="H194" s="39"/>
      <c r="I194" s="39"/>
      <c r="J194" s="40"/>
    </row>
    <row r="195" spans="2:10" x14ac:dyDescent="0.3">
      <c r="B195" s="25" t="s">
        <v>9</v>
      </c>
      <c r="D195" s="26"/>
      <c r="F195" s="14"/>
      <c r="G195" s="47"/>
      <c r="H195" s="39"/>
      <c r="I195" s="39"/>
      <c r="J195" s="40"/>
    </row>
    <row r="196" spans="2:10" x14ac:dyDescent="0.3">
      <c r="B196" s="25"/>
      <c r="D196" s="26"/>
      <c r="F196" s="14"/>
      <c r="G196" s="47"/>
      <c r="H196" s="39"/>
      <c r="I196" s="39"/>
      <c r="J196" s="40"/>
    </row>
    <row r="197" spans="2:10" x14ac:dyDescent="0.3">
      <c r="D197" s="26"/>
      <c r="F197" s="14" t="s">
        <v>2246</v>
      </c>
      <c r="G197" s="47"/>
      <c r="H197" s="39"/>
      <c r="I197" s="39"/>
      <c r="J197" s="40"/>
    </row>
    <row r="198" spans="2:10" x14ac:dyDescent="0.3">
      <c r="B198" s="25"/>
      <c r="D198" s="26"/>
      <c r="F198" s="14" t="s">
        <v>964</v>
      </c>
      <c r="G198" s="47"/>
      <c r="H198" s="39"/>
      <c r="I198" s="39"/>
      <c r="J198" s="40"/>
    </row>
    <row r="199" spans="2:10" x14ac:dyDescent="0.3">
      <c r="B199" s="25" t="s">
        <v>350</v>
      </c>
      <c r="D199" s="26"/>
      <c r="F199" s="14" t="s">
        <v>1402</v>
      </c>
      <c r="G199" s="47"/>
      <c r="H199" s="39"/>
      <c r="I199" s="39"/>
      <c r="J199" s="40"/>
    </row>
    <row r="200" spans="2:10" x14ac:dyDescent="0.3">
      <c r="B200" s="25"/>
      <c r="D200" s="26"/>
      <c r="F200" s="14"/>
      <c r="G200" s="47"/>
      <c r="H200" s="39"/>
      <c r="I200" s="39"/>
      <c r="J200" s="40"/>
    </row>
    <row r="201" spans="2:10" x14ac:dyDescent="0.3">
      <c r="B201" s="25"/>
      <c r="D201" s="26" t="s">
        <v>351</v>
      </c>
      <c r="F201" s="14" t="s">
        <v>965</v>
      </c>
      <c r="G201" s="47"/>
      <c r="H201" s="39"/>
      <c r="I201" s="39"/>
      <c r="J201" s="40"/>
    </row>
    <row r="202" spans="2:10" x14ac:dyDescent="0.3">
      <c r="B202" s="25"/>
      <c r="D202" s="26"/>
      <c r="F202" s="14" t="s">
        <v>966</v>
      </c>
      <c r="G202" s="47"/>
      <c r="H202" s="39"/>
      <c r="I202" s="39"/>
      <c r="J202" s="40"/>
    </row>
    <row r="203" spans="2:10" x14ac:dyDescent="0.3">
      <c r="B203" s="25"/>
      <c r="D203" s="26"/>
      <c r="F203" s="14" t="s">
        <v>967</v>
      </c>
      <c r="G203" s="47"/>
      <c r="H203" s="39"/>
      <c r="I203" s="39"/>
      <c r="J203" s="40"/>
    </row>
    <row r="204" spans="2:10" x14ac:dyDescent="0.3">
      <c r="D204" s="26"/>
      <c r="F204" s="14"/>
      <c r="G204" s="47"/>
      <c r="H204" s="39"/>
      <c r="I204" s="39"/>
      <c r="J204" s="40"/>
    </row>
    <row r="205" spans="2:10" x14ac:dyDescent="0.3">
      <c r="B205" s="25"/>
      <c r="D205" s="26" t="s">
        <v>8</v>
      </c>
      <c r="F205" s="159" t="s">
        <v>2208</v>
      </c>
      <c r="G205" s="47"/>
      <c r="H205" s="39"/>
      <c r="I205" s="39"/>
      <c r="J205" s="40"/>
    </row>
    <row r="206" spans="2:10" x14ac:dyDescent="0.3">
      <c r="B206" s="25"/>
      <c r="D206" s="26"/>
      <c r="F206" s="14" t="s">
        <v>314</v>
      </c>
      <c r="G206" s="47"/>
      <c r="H206" s="39"/>
      <c r="I206" s="39"/>
      <c r="J206" s="40"/>
    </row>
    <row r="207" spans="2:10" x14ac:dyDescent="0.3">
      <c r="B207" s="25"/>
      <c r="D207" s="26"/>
      <c r="F207" s="14" t="s">
        <v>616</v>
      </c>
      <c r="G207" s="47"/>
      <c r="H207" s="39"/>
      <c r="I207" s="39"/>
      <c r="J207" s="40"/>
    </row>
    <row r="208" spans="2:10" x14ac:dyDescent="0.3">
      <c r="B208" s="25"/>
      <c r="D208" s="26"/>
      <c r="F208" s="14" t="s">
        <v>639</v>
      </c>
      <c r="G208" s="47"/>
      <c r="H208" s="39"/>
      <c r="I208" s="39"/>
      <c r="J208" s="40"/>
    </row>
    <row r="209" spans="2:10" x14ac:dyDescent="0.3">
      <c r="B209" s="25"/>
      <c r="D209" s="26"/>
      <c r="F209" s="14" t="s">
        <v>628</v>
      </c>
      <c r="G209" s="47"/>
      <c r="H209" s="39"/>
      <c r="I209" s="39"/>
      <c r="J209" s="40"/>
    </row>
    <row r="210" spans="2:10" x14ac:dyDescent="0.3">
      <c r="B210" s="25"/>
      <c r="D210" s="26"/>
      <c r="F210" s="14" t="s">
        <v>2212</v>
      </c>
      <c r="G210" s="47"/>
      <c r="H210" s="39"/>
      <c r="I210" s="39"/>
      <c r="J210" s="40"/>
    </row>
    <row r="211" spans="2:10" x14ac:dyDescent="0.3">
      <c r="B211" s="25"/>
      <c r="D211" s="26"/>
      <c r="F211" s="14"/>
      <c r="G211" s="47"/>
      <c r="H211" s="39"/>
      <c r="I211" s="39"/>
      <c r="J211" s="40"/>
    </row>
    <row r="212" spans="2:10" x14ac:dyDescent="0.3">
      <c r="B212" s="25" t="s">
        <v>9</v>
      </c>
      <c r="D212" s="26"/>
      <c r="F212" s="14"/>
      <c r="G212" s="47"/>
      <c r="H212" s="39"/>
      <c r="I212" s="39"/>
      <c r="J212" s="40"/>
    </row>
    <row r="213" spans="2:10" x14ac:dyDescent="0.3">
      <c r="B213" s="25"/>
      <c r="D213" s="26"/>
      <c r="F213" s="14"/>
      <c r="G213" s="47"/>
      <c r="H213" s="39"/>
      <c r="I213" s="39"/>
      <c r="J213" s="40"/>
    </row>
    <row r="214" spans="2:10" x14ac:dyDescent="0.3">
      <c r="B214" s="25"/>
      <c r="D214" s="26"/>
      <c r="F214" s="14" t="s">
        <v>968</v>
      </c>
      <c r="G214" s="47"/>
      <c r="H214" s="39"/>
      <c r="I214" s="39"/>
      <c r="J214" s="40"/>
    </row>
    <row r="215" spans="2:10" x14ac:dyDescent="0.3">
      <c r="B215" s="25"/>
      <c r="D215" s="26"/>
      <c r="F215" s="14"/>
      <c r="G215" s="47"/>
      <c r="H215" s="39"/>
      <c r="I215" s="39"/>
      <c r="J215" s="40"/>
    </row>
    <row r="216" spans="2:10" x14ac:dyDescent="0.3">
      <c r="B216" s="25"/>
      <c r="D216" s="26" t="s">
        <v>8</v>
      </c>
      <c r="F216" s="159" t="s">
        <v>969</v>
      </c>
      <c r="G216" s="47"/>
      <c r="H216" s="39"/>
      <c r="I216" s="39"/>
      <c r="J216" s="40"/>
    </row>
    <row r="217" spans="2:10" x14ac:dyDescent="0.3">
      <c r="B217" s="25"/>
      <c r="D217" s="26"/>
      <c r="F217" s="14"/>
      <c r="G217" s="47"/>
      <c r="H217" s="39"/>
      <c r="I217" s="39"/>
      <c r="J217" s="40"/>
    </row>
    <row r="218" spans="2:10" x14ac:dyDescent="0.3">
      <c r="B218" s="25" t="s">
        <v>9</v>
      </c>
      <c r="D218" s="26"/>
      <c r="F218" s="14"/>
      <c r="G218" s="47"/>
      <c r="H218" s="39"/>
      <c r="I218" s="39"/>
      <c r="J218" s="40"/>
    </row>
    <row r="219" spans="2:10" x14ac:dyDescent="0.3">
      <c r="B219" s="25"/>
      <c r="D219" s="26"/>
      <c r="F219" s="14"/>
      <c r="G219" s="47"/>
      <c r="H219" s="39"/>
      <c r="I219" s="39"/>
      <c r="J219" s="40"/>
    </row>
    <row r="220" spans="2:10" x14ac:dyDescent="0.3">
      <c r="B220" s="25"/>
      <c r="D220" s="26"/>
      <c r="F220" s="14"/>
      <c r="G220" s="47"/>
      <c r="H220" s="39"/>
      <c r="I220" s="39"/>
      <c r="J220" s="40"/>
    </row>
    <row r="221" spans="2:10" x14ac:dyDescent="0.3">
      <c r="B221" s="25"/>
      <c r="D221" s="26"/>
      <c r="F221" s="14" t="s">
        <v>2247</v>
      </c>
      <c r="G221" s="47"/>
      <c r="H221" s="39"/>
      <c r="I221" s="39"/>
      <c r="J221" s="40"/>
    </row>
    <row r="222" spans="2:10" x14ac:dyDescent="0.3">
      <c r="B222" s="25"/>
      <c r="D222" s="26"/>
      <c r="F222" s="14"/>
      <c r="G222" s="47"/>
      <c r="H222" s="39"/>
      <c r="I222" s="39"/>
      <c r="J222" s="40"/>
    </row>
    <row r="223" spans="2:10" x14ac:dyDescent="0.3">
      <c r="B223" s="25"/>
      <c r="D223" s="26" t="s">
        <v>8</v>
      </c>
      <c r="F223" s="159" t="s">
        <v>2208</v>
      </c>
      <c r="G223" s="47"/>
      <c r="H223" s="39"/>
      <c r="I223" s="39"/>
      <c r="J223" s="40"/>
    </row>
    <row r="224" spans="2:10" x14ac:dyDescent="0.3">
      <c r="B224" s="25"/>
      <c r="D224" s="26"/>
      <c r="F224" s="14" t="s">
        <v>314</v>
      </c>
      <c r="G224" s="47"/>
      <c r="H224" s="39"/>
      <c r="I224" s="39"/>
      <c r="J224" s="40"/>
    </row>
    <row r="225" spans="2:10" x14ac:dyDescent="0.3">
      <c r="B225" s="25"/>
      <c r="D225" s="26"/>
      <c r="F225" s="14" t="s">
        <v>616</v>
      </c>
      <c r="G225" s="47"/>
      <c r="H225" s="39"/>
      <c r="I225" s="39"/>
      <c r="J225" s="40"/>
    </row>
    <row r="226" spans="2:10" x14ac:dyDescent="0.3">
      <c r="B226" s="25"/>
      <c r="D226" s="26"/>
      <c r="F226" s="14" t="s">
        <v>639</v>
      </c>
      <c r="G226" s="47"/>
      <c r="H226" s="39"/>
      <c r="I226" s="39"/>
      <c r="J226" s="40"/>
    </row>
    <row r="227" spans="2:10" x14ac:dyDescent="0.3">
      <c r="B227" s="25"/>
      <c r="D227" s="26"/>
      <c r="F227" s="14" t="s">
        <v>628</v>
      </c>
      <c r="G227" s="47"/>
      <c r="H227" s="39"/>
      <c r="I227" s="39"/>
      <c r="J227" s="40"/>
    </row>
    <row r="228" spans="2:10" x14ac:dyDescent="0.3">
      <c r="B228" s="25"/>
      <c r="D228" s="26"/>
      <c r="F228" s="14" t="s">
        <v>1690</v>
      </c>
      <c r="G228" s="47"/>
      <c r="H228" s="39"/>
      <c r="I228" s="39"/>
      <c r="J228" s="40"/>
    </row>
    <row r="229" spans="2:10" x14ac:dyDescent="0.3">
      <c r="B229" s="25"/>
      <c r="D229" s="26"/>
      <c r="F229" s="14"/>
      <c r="G229" s="47"/>
      <c r="H229" s="39"/>
      <c r="I229" s="39"/>
      <c r="J229" s="40"/>
    </row>
    <row r="230" spans="2:10" x14ac:dyDescent="0.3">
      <c r="B230" s="25" t="s">
        <v>9</v>
      </c>
      <c r="D230" s="26"/>
      <c r="F230" s="14"/>
      <c r="G230" s="47"/>
      <c r="H230" s="39"/>
      <c r="I230" s="39"/>
      <c r="J230" s="40"/>
    </row>
    <row r="231" spans="2:10" x14ac:dyDescent="0.3">
      <c r="B231" s="25"/>
      <c r="D231" s="26"/>
      <c r="F231" s="14"/>
      <c r="G231" s="47"/>
      <c r="H231" s="39"/>
      <c r="I231" s="39"/>
      <c r="J231" s="40"/>
    </row>
    <row r="232" spans="2:10" x14ac:dyDescent="0.3">
      <c r="B232" s="25" t="s">
        <v>3</v>
      </c>
      <c r="D232" s="26"/>
      <c r="F232" s="14" t="s">
        <v>621</v>
      </c>
      <c r="G232" s="47"/>
      <c r="H232" s="39"/>
      <c r="I232" s="39"/>
      <c r="J232" s="40"/>
    </row>
    <row r="233" spans="2:10" x14ac:dyDescent="0.3">
      <c r="B233" s="25"/>
      <c r="D233" s="26"/>
      <c r="F233" s="14"/>
      <c r="G233" s="47"/>
      <c r="H233" s="39"/>
      <c r="I233" s="39"/>
      <c r="J233" s="40"/>
    </row>
    <row r="234" spans="2:10" x14ac:dyDescent="0.3">
      <c r="B234" s="25"/>
      <c r="D234" s="26" t="s">
        <v>4</v>
      </c>
      <c r="F234" s="14" t="s">
        <v>152</v>
      </c>
      <c r="G234" s="47"/>
      <c r="H234" s="39"/>
      <c r="I234" s="39"/>
      <c r="J234" s="40"/>
    </row>
    <row r="235" spans="2:10" x14ac:dyDescent="0.3">
      <c r="B235" s="25"/>
      <c r="D235" s="26"/>
      <c r="F235" s="14"/>
      <c r="G235" s="47"/>
      <c r="H235" s="39"/>
      <c r="I235" s="39"/>
      <c r="J235" s="40"/>
    </row>
    <row r="236" spans="2:10" x14ac:dyDescent="0.3">
      <c r="B236" s="25"/>
      <c r="D236" s="26"/>
      <c r="F236" s="14"/>
      <c r="G236" s="47"/>
      <c r="H236" s="39"/>
      <c r="I236" s="39"/>
      <c r="J236" s="40"/>
    </row>
    <row r="237" spans="2:10" x14ac:dyDescent="0.3">
      <c r="B237" s="25"/>
      <c r="D237" s="26"/>
      <c r="F237" s="14" t="s">
        <v>2248</v>
      </c>
      <c r="G237" s="47"/>
      <c r="H237" s="39"/>
      <c r="I237" s="39"/>
      <c r="J237" s="40"/>
    </row>
    <row r="238" spans="2:10" x14ac:dyDescent="0.3">
      <c r="B238" s="25"/>
      <c r="D238" s="26"/>
      <c r="F238" s="14"/>
      <c r="G238" s="47"/>
      <c r="H238" s="39"/>
      <c r="I238" s="39"/>
      <c r="J238" s="40"/>
    </row>
    <row r="239" spans="2:10" x14ac:dyDescent="0.3">
      <c r="B239" s="25"/>
      <c r="D239" s="26" t="s">
        <v>8</v>
      </c>
      <c r="F239" s="159" t="s">
        <v>310</v>
      </c>
      <c r="G239" s="47"/>
      <c r="H239" s="39"/>
      <c r="I239" s="39"/>
      <c r="J239" s="40"/>
    </row>
    <row r="240" spans="2:10" x14ac:dyDescent="0.3">
      <c r="B240" s="25"/>
      <c r="D240" s="26"/>
      <c r="F240" s="14" t="s">
        <v>314</v>
      </c>
      <c r="G240" s="47"/>
      <c r="H240" s="39"/>
      <c r="I240" s="39"/>
      <c r="J240" s="40"/>
    </row>
    <row r="241" spans="2:10" x14ac:dyDescent="0.3">
      <c r="B241" s="25"/>
      <c r="D241" s="26"/>
      <c r="F241" s="14" t="s">
        <v>616</v>
      </c>
      <c r="G241" s="47"/>
      <c r="H241" s="39"/>
      <c r="I241" s="39"/>
      <c r="J241" s="40"/>
    </row>
    <row r="242" spans="2:10" x14ac:dyDescent="0.3">
      <c r="B242" s="25"/>
      <c r="D242" s="26"/>
      <c r="F242" s="14" t="s">
        <v>617</v>
      </c>
      <c r="G242" s="47"/>
      <c r="H242" s="39"/>
      <c r="I242" s="39"/>
      <c r="J242" s="40"/>
    </row>
    <row r="243" spans="2:10" x14ac:dyDescent="0.3">
      <c r="B243" s="25"/>
      <c r="D243" s="26"/>
      <c r="F243" s="14" t="s">
        <v>618</v>
      </c>
      <c r="G243" s="47"/>
      <c r="H243" s="39"/>
      <c r="I243" s="39"/>
      <c r="J243" s="40"/>
    </row>
    <row r="244" spans="2:10" x14ac:dyDescent="0.3">
      <c r="B244" s="25"/>
      <c r="D244" s="26"/>
      <c r="F244" s="14" t="s">
        <v>1690</v>
      </c>
      <c r="G244" s="47"/>
      <c r="H244" s="39"/>
      <c r="I244" s="39"/>
      <c r="J244" s="40"/>
    </row>
    <row r="245" spans="2:10" x14ac:dyDescent="0.3">
      <c r="B245" s="25" t="s">
        <v>9</v>
      </c>
      <c r="D245" s="26"/>
      <c r="F245" s="14"/>
      <c r="G245" s="47"/>
      <c r="H245" s="39"/>
      <c r="I245" s="39"/>
      <c r="J245" s="40"/>
    </row>
    <row r="246" spans="2:10" x14ac:dyDescent="0.3">
      <c r="B246" s="25"/>
      <c r="D246" s="26"/>
      <c r="F246" s="14"/>
      <c r="G246" s="47"/>
      <c r="H246" s="39"/>
      <c r="I246" s="39"/>
      <c r="J246" s="40"/>
    </row>
    <row r="247" spans="2:10" x14ac:dyDescent="0.3">
      <c r="B247" s="25"/>
      <c r="D247" s="26"/>
      <c r="F247" s="14"/>
      <c r="G247" s="47"/>
      <c r="H247" s="39"/>
      <c r="I247" s="39"/>
      <c r="J247" s="40"/>
    </row>
    <row r="248" spans="2:10" x14ac:dyDescent="0.3">
      <c r="B248" s="394" t="s">
        <v>2260</v>
      </c>
      <c r="C248" s="395"/>
      <c r="D248" s="396"/>
      <c r="F248" s="141" t="s">
        <v>2252</v>
      </c>
      <c r="G248" s="47"/>
      <c r="H248" s="53" t="s">
        <v>70</v>
      </c>
      <c r="I248" s="53"/>
      <c r="J248" s="53"/>
    </row>
    <row r="249" spans="2:10" x14ac:dyDescent="0.3">
      <c r="D249" s="26"/>
      <c r="F249" s="14" t="s">
        <v>2229</v>
      </c>
      <c r="G249" s="47"/>
      <c r="H249" s="39"/>
      <c r="I249" s="39"/>
      <c r="J249" s="40"/>
    </row>
    <row r="250" spans="2:10" x14ac:dyDescent="0.3">
      <c r="B250" s="25"/>
      <c r="D250" s="26" t="s">
        <v>8</v>
      </c>
      <c r="F250" s="14" t="s">
        <v>310</v>
      </c>
      <c r="G250" s="47"/>
      <c r="H250" s="39"/>
      <c r="I250" s="39"/>
      <c r="J250" s="40"/>
    </row>
    <row r="251" spans="2:10" x14ac:dyDescent="0.3">
      <c r="B251" s="25"/>
      <c r="D251" s="26"/>
      <c r="F251" s="14" t="s">
        <v>314</v>
      </c>
      <c r="G251" s="47"/>
      <c r="H251" s="39"/>
      <c r="I251" s="39"/>
      <c r="J251" s="40"/>
    </row>
    <row r="252" spans="2:10" x14ac:dyDescent="0.3">
      <c r="B252" s="25"/>
      <c r="D252" s="26"/>
      <c r="F252" s="14" t="s">
        <v>616</v>
      </c>
      <c r="G252" s="47"/>
      <c r="H252" s="39"/>
      <c r="I252" s="39"/>
      <c r="J252" s="40"/>
    </row>
    <row r="253" spans="2:10" x14ac:dyDescent="0.3">
      <c r="B253" s="25"/>
      <c r="D253" s="26"/>
      <c r="F253" s="14" t="s">
        <v>617</v>
      </c>
      <c r="G253" s="47"/>
      <c r="H253" s="39"/>
      <c r="I253" s="39"/>
      <c r="J253" s="40"/>
    </row>
    <row r="254" spans="2:10" x14ac:dyDescent="0.3">
      <c r="B254" s="25"/>
      <c r="D254" s="26"/>
      <c r="F254" s="14" t="s">
        <v>618</v>
      </c>
      <c r="G254" s="47"/>
      <c r="H254" s="39"/>
      <c r="I254" s="39"/>
      <c r="J254" s="40"/>
    </row>
    <row r="255" spans="2:10" x14ac:dyDescent="0.3">
      <c r="B255" s="25"/>
      <c r="D255" s="26"/>
      <c r="F255" s="14" t="s">
        <v>1695</v>
      </c>
      <c r="G255" s="47"/>
      <c r="H255" s="39"/>
      <c r="I255" s="39"/>
      <c r="J255" s="40"/>
    </row>
    <row r="256" spans="2:10" x14ac:dyDescent="0.3">
      <c r="B256" s="25"/>
      <c r="D256" s="26"/>
      <c r="F256" s="14"/>
      <c r="G256" s="47"/>
      <c r="H256" s="39"/>
      <c r="I256" s="39"/>
      <c r="J256" s="40"/>
    </row>
    <row r="257" spans="2:10" x14ac:dyDescent="0.3">
      <c r="B257" s="25" t="s">
        <v>9</v>
      </c>
      <c r="D257" s="26"/>
      <c r="F257" s="14"/>
      <c r="G257" s="47"/>
      <c r="H257" s="39"/>
      <c r="I257" s="39"/>
      <c r="J257" s="40"/>
    </row>
    <row r="258" spans="2:10" x14ac:dyDescent="0.3">
      <c r="B258" s="25"/>
      <c r="D258" s="26"/>
      <c r="F258" s="14"/>
      <c r="G258" s="47"/>
      <c r="H258" s="39"/>
      <c r="I258" s="39"/>
      <c r="J258" s="40"/>
    </row>
    <row r="259" spans="2:10" x14ac:dyDescent="0.3">
      <c r="B259" s="25"/>
      <c r="D259" s="26"/>
      <c r="F259" s="14" t="s">
        <v>2253</v>
      </c>
      <c r="G259" s="47"/>
      <c r="H259" s="39"/>
      <c r="I259" s="39"/>
      <c r="J259" s="40"/>
    </row>
    <row r="260" spans="2:10" x14ac:dyDescent="0.3">
      <c r="B260" s="25" t="s">
        <v>1237</v>
      </c>
      <c r="D260" s="26"/>
      <c r="F260" s="14" t="s">
        <v>1537</v>
      </c>
      <c r="G260" s="47"/>
      <c r="H260" s="39"/>
      <c r="I260" s="39"/>
      <c r="J260" s="40"/>
    </row>
    <row r="261" spans="2:10" x14ac:dyDescent="0.3">
      <c r="B261" s="25"/>
      <c r="D261" s="26"/>
      <c r="F261" s="14"/>
      <c r="G261" s="47"/>
      <c r="H261" s="39"/>
      <c r="I261" s="39"/>
      <c r="J261" s="40"/>
    </row>
    <row r="262" spans="2:10" x14ac:dyDescent="0.3">
      <c r="B262" s="25"/>
      <c r="D262" s="26" t="s">
        <v>351</v>
      </c>
      <c r="F262" s="14" t="s">
        <v>965</v>
      </c>
      <c r="G262" s="47"/>
      <c r="H262" s="39"/>
      <c r="I262" s="39"/>
      <c r="J262" s="40"/>
    </row>
    <row r="263" spans="2:10" x14ac:dyDescent="0.3">
      <c r="B263" s="25"/>
      <c r="D263" s="26"/>
      <c r="F263" s="14" t="s">
        <v>966</v>
      </c>
      <c r="G263" s="47"/>
      <c r="H263" s="39"/>
      <c r="I263" s="39"/>
      <c r="J263" s="40"/>
    </row>
    <row r="264" spans="2:10" x14ac:dyDescent="0.3">
      <c r="B264" s="25"/>
      <c r="D264" s="26"/>
      <c r="F264" s="14" t="s">
        <v>1538</v>
      </c>
      <c r="G264" s="47"/>
      <c r="H264" s="39"/>
      <c r="I264" s="39"/>
      <c r="J264" s="40"/>
    </row>
    <row r="265" spans="2:10" x14ac:dyDescent="0.3">
      <c r="B265" s="25"/>
      <c r="D265" s="26"/>
      <c r="F265" s="14"/>
      <c r="G265" s="47"/>
      <c r="H265" s="39"/>
      <c r="I265" s="39"/>
      <c r="J265" s="40"/>
    </row>
    <row r="266" spans="2:10" x14ac:dyDescent="0.3">
      <c r="B266" s="25"/>
      <c r="D266" s="26"/>
      <c r="F266" s="14" t="s">
        <v>2254</v>
      </c>
      <c r="G266" s="47"/>
      <c r="H266" s="39"/>
      <c r="I266" s="39"/>
      <c r="J266" s="40"/>
    </row>
    <row r="267" spans="2:10" x14ac:dyDescent="0.3">
      <c r="B267" s="25"/>
      <c r="D267" s="26" t="s">
        <v>308</v>
      </c>
      <c r="F267" s="159" t="s">
        <v>2214</v>
      </c>
      <c r="G267" s="47"/>
      <c r="H267" s="39"/>
      <c r="I267" s="39"/>
      <c r="J267" s="40"/>
    </row>
    <row r="268" spans="2:10" x14ac:dyDescent="0.3">
      <c r="B268" s="25"/>
      <c r="D268" s="26"/>
      <c r="F268" s="14"/>
      <c r="G268" s="47"/>
      <c r="H268" s="39"/>
      <c r="I268" s="39"/>
      <c r="J268" s="40"/>
    </row>
    <row r="269" spans="2:10" x14ac:dyDescent="0.3">
      <c r="B269" s="25"/>
      <c r="D269" s="26"/>
      <c r="F269" s="14"/>
      <c r="G269" s="47"/>
      <c r="H269" s="39"/>
      <c r="I269" s="39"/>
      <c r="J269" s="40"/>
    </row>
    <row r="270" spans="2:10" x14ac:dyDescent="0.3">
      <c r="B270" s="25"/>
      <c r="D270" s="26"/>
      <c r="F270" s="14" t="s">
        <v>2255</v>
      </c>
      <c r="G270" s="47"/>
      <c r="H270" s="39"/>
      <c r="I270" s="39"/>
      <c r="J270" s="40"/>
    </row>
    <row r="271" spans="2:10" x14ac:dyDescent="0.3">
      <c r="B271" s="25" t="s">
        <v>1237</v>
      </c>
      <c r="D271" s="26"/>
      <c r="F271" s="14" t="s">
        <v>1539</v>
      </c>
      <c r="G271" s="47"/>
      <c r="H271" s="39"/>
      <c r="I271" s="39"/>
      <c r="J271" s="40"/>
    </row>
    <row r="272" spans="2:10" x14ac:dyDescent="0.3">
      <c r="B272" s="25"/>
      <c r="D272" s="26"/>
      <c r="F272" s="14"/>
      <c r="G272" s="47"/>
      <c r="H272" s="39"/>
      <c r="I272" s="39"/>
      <c r="J272" s="40"/>
    </row>
    <row r="273" spans="2:10" x14ac:dyDescent="0.3">
      <c r="B273" s="25"/>
      <c r="D273" s="26" t="s">
        <v>351</v>
      </c>
      <c r="F273" s="14" t="s">
        <v>965</v>
      </c>
      <c r="G273" s="47"/>
      <c r="H273" s="39"/>
      <c r="I273" s="39"/>
      <c r="J273" s="40"/>
    </row>
    <row r="274" spans="2:10" x14ac:dyDescent="0.3">
      <c r="B274" s="25"/>
      <c r="D274" s="26"/>
      <c r="F274" s="14" t="s">
        <v>966</v>
      </c>
      <c r="G274" s="47"/>
      <c r="H274" s="39"/>
      <c r="I274" s="39"/>
      <c r="J274" s="40"/>
    </row>
    <row r="275" spans="2:10" x14ac:dyDescent="0.3">
      <c r="B275" s="25"/>
      <c r="D275" s="26"/>
      <c r="F275" s="14" t="s">
        <v>1683</v>
      </c>
      <c r="G275" s="47"/>
      <c r="H275" s="39"/>
      <c r="I275" s="39"/>
      <c r="J275" s="40"/>
    </row>
    <row r="276" spans="2:10" x14ac:dyDescent="0.3">
      <c r="B276" s="25"/>
      <c r="D276" s="26"/>
      <c r="F276" s="14"/>
      <c r="G276" s="47"/>
      <c r="H276" s="39"/>
      <c r="I276" s="39"/>
      <c r="J276" s="40"/>
    </row>
    <row r="277" spans="2:10" x14ac:dyDescent="0.3">
      <c r="B277" s="25"/>
      <c r="D277" s="26" t="s">
        <v>8</v>
      </c>
      <c r="F277" s="159" t="s">
        <v>2208</v>
      </c>
      <c r="G277" s="47"/>
      <c r="H277" s="39"/>
      <c r="I277" s="39"/>
      <c r="J277" s="40"/>
    </row>
    <row r="278" spans="2:10" x14ac:dyDescent="0.3">
      <c r="B278" s="25"/>
      <c r="D278" s="26"/>
      <c r="F278" s="14" t="s">
        <v>314</v>
      </c>
      <c r="G278" s="47"/>
      <c r="H278" s="39"/>
      <c r="I278" s="39"/>
      <c r="J278" s="40"/>
    </row>
    <row r="279" spans="2:10" x14ac:dyDescent="0.3">
      <c r="B279" s="25"/>
      <c r="D279" s="26"/>
      <c r="F279" s="14" t="s">
        <v>1687</v>
      </c>
      <c r="G279" s="47"/>
      <c r="H279" s="39"/>
      <c r="I279" s="39"/>
      <c r="J279" s="40"/>
    </row>
    <row r="280" spans="2:10" x14ac:dyDescent="0.3">
      <c r="B280" s="25"/>
      <c r="D280" s="26"/>
      <c r="F280" s="14" t="s">
        <v>1694</v>
      </c>
      <c r="G280" s="47"/>
      <c r="H280" s="39"/>
      <c r="I280" s="39"/>
      <c r="J280" s="40"/>
    </row>
    <row r="281" spans="2:10" x14ac:dyDescent="0.3">
      <c r="B281" s="25"/>
      <c r="D281" s="26"/>
      <c r="F281" s="14" t="s">
        <v>1693</v>
      </c>
      <c r="G281" s="47"/>
      <c r="H281" s="39"/>
      <c r="I281" s="39"/>
      <c r="J281" s="40"/>
    </row>
    <row r="282" spans="2:10" x14ac:dyDescent="0.3">
      <c r="B282" s="25"/>
      <c r="D282" s="26"/>
      <c r="F282" s="14" t="s">
        <v>1695</v>
      </c>
      <c r="G282" s="47"/>
      <c r="H282" s="39"/>
      <c r="I282" s="39"/>
      <c r="J282" s="40"/>
    </row>
    <row r="283" spans="2:10" x14ac:dyDescent="0.3">
      <c r="B283" s="25"/>
      <c r="D283" s="26"/>
      <c r="F283" s="55" t="s">
        <v>1540</v>
      </c>
      <c r="G283" s="47"/>
      <c r="H283" s="39"/>
      <c r="I283" s="39"/>
      <c r="J283" s="40"/>
    </row>
    <row r="284" spans="2:10" x14ac:dyDescent="0.3">
      <c r="B284" s="25"/>
      <c r="D284" s="26"/>
      <c r="F284" s="14" t="s">
        <v>1541</v>
      </c>
      <c r="G284" s="47"/>
      <c r="H284" s="39"/>
      <c r="I284" s="39"/>
      <c r="J284" s="40"/>
    </row>
    <row r="285" spans="2:10" x14ac:dyDescent="0.3">
      <c r="B285" s="25"/>
      <c r="D285" s="26"/>
      <c r="F285" s="14" t="s">
        <v>1544</v>
      </c>
      <c r="G285" s="47"/>
      <c r="H285" s="39"/>
      <c r="I285" s="39"/>
      <c r="J285" s="40"/>
    </row>
    <row r="286" spans="2:10" x14ac:dyDescent="0.3">
      <c r="B286" s="25"/>
      <c r="D286" s="26"/>
      <c r="F286" s="14" t="s">
        <v>1542</v>
      </c>
      <c r="G286" s="47"/>
      <c r="H286" s="39"/>
      <c r="I286" s="39"/>
      <c r="J286" s="40"/>
    </row>
    <row r="287" spans="2:10" x14ac:dyDescent="0.3">
      <c r="B287" s="25"/>
      <c r="D287" s="26"/>
      <c r="F287" s="14" t="s">
        <v>1543</v>
      </c>
      <c r="G287" s="47"/>
      <c r="H287" s="39"/>
      <c r="I287" s="39"/>
      <c r="J287" s="40"/>
    </row>
    <row r="288" spans="2:10" x14ac:dyDescent="0.3">
      <c r="B288" s="25"/>
      <c r="D288" s="26"/>
      <c r="F288" s="14"/>
      <c r="G288" s="47"/>
      <c r="H288" s="39"/>
      <c r="I288" s="39"/>
      <c r="J288" s="40"/>
    </row>
    <row r="289" spans="2:10" x14ac:dyDescent="0.3">
      <c r="B289" s="25"/>
      <c r="D289" s="26"/>
      <c r="F289" s="14" t="s">
        <v>2256</v>
      </c>
      <c r="G289" s="47"/>
      <c r="H289" s="39"/>
      <c r="I289" s="39"/>
      <c r="J289" s="40"/>
    </row>
    <row r="290" spans="2:10" x14ac:dyDescent="0.3">
      <c r="B290" s="25"/>
      <c r="D290" s="26" t="s">
        <v>308</v>
      </c>
      <c r="F290" s="159" t="s">
        <v>2209</v>
      </c>
      <c r="G290" s="47"/>
      <c r="H290" s="39"/>
      <c r="I290" s="39"/>
      <c r="J290" s="40"/>
    </row>
    <row r="291" spans="2:10" x14ac:dyDescent="0.3">
      <c r="B291" s="25"/>
      <c r="D291" s="26"/>
      <c r="F291" s="14"/>
      <c r="G291" s="47"/>
      <c r="H291" s="39"/>
      <c r="I291" s="39"/>
      <c r="J291" s="40"/>
    </row>
    <row r="292" spans="2:10" x14ac:dyDescent="0.3">
      <c r="B292" s="25"/>
      <c r="D292" s="26"/>
      <c r="F292" s="14" t="s">
        <v>2257</v>
      </c>
      <c r="G292" s="47"/>
      <c r="H292" s="39"/>
      <c r="I292" s="39"/>
      <c r="J292" s="40"/>
    </row>
    <row r="293" spans="2:10" x14ac:dyDescent="0.3">
      <c r="B293" s="25"/>
      <c r="D293" s="26" t="s">
        <v>308</v>
      </c>
      <c r="F293" s="159" t="s">
        <v>2215</v>
      </c>
      <c r="G293" s="47"/>
      <c r="H293" s="39"/>
      <c r="I293" s="39"/>
      <c r="J293" s="40"/>
    </row>
    <row r="294" spans="2:10" x14ac:dyDescent="0.3">
      <c r="B294" s="25"/>
      <c r="D294" s="26"/>
      <c r="F294" s="14" t="s">
        <v>962</v>
      </c>
      <c r="G294" s="47"/>
      <c r="H294" s="39"/>
      <c r="I294" s="39"/>
      <c r="J294" s="40"/>
    </row>
    <row r="295" spans="2:10" x14ac:dyDescent="0.3">
      <c r="B295" s="25"/>
      <c r="D295" s="26"/>
      <c r="F295" s="14" t="s">
        <v>1687</v>
      </c>
      <c r="G295" s="47"/>
      <c r="H295" s="39"/>
      <c r="I295" s="39"/>
      <c r="J295" s="40"/>
    </row>
    <row r="296" spans="2:10" x14ac:dyDescent="0.3">
      <c r="B296" s="25"/>
      <c r="D296" s="26"/>
      <c r="F296" s="14" t="s">
        <v>1696</v>
      </c>
      <c r="G296" s="47"/>
      <c r="H296" s="39"/>
      <c r="I296" s="39"/>
      <c r="J296" s="40"/>
    </row>
    <row r="297" spans="2:10" x14ac:dyDescent="0.3">
      <c r="B297" s="25"/>
      <c r="D297" s="26"/>
      <c r="F297" s="14" t="s">
        <v>1697</v>
      </c>
      <c r="G297" s="47"/>
      <c r="H297" s="39"/>
      <c r="I297" s="39"/>
      <c r="J297" s="40"/>
    </row>
    <row r="298" spans="2:10" x14ac:dyDescent="0.3">
      <c r="B298" s="25"/>
      <c r="D298" s="26"/>
      <c r="F298" s="14" t="s">
        <v>1695</v>
      </c>
      <c r="G298" s="47"/>
      <c r="H298" s="39"/>
      <c r="I298" s="39"/>
      <c r="J298" s="40"/>
    </row>
    <row r="299" spans="2:10" x14ac:dyDescent="0.3">
      <c r="B299" s="25"/>
      <c r="D299" s="26"/>
      <c r="F299" s="14"/>
      <c r="G299" s="47"/>
      <c r="H299" s="39"/>
      <c r="I299" s="39"/>
      <c r="J299" s="40"/>
    </row>
    <row r="300" spans="2:10" x14ac:dyDescent="0.3">
      <c r="B300" s="25"/>
      <c r="D300" s="26"/>
      <c r="F300" s="14" t="s">
        <v>2258</v>
      </c>
      <c r="G300" s="47"/>
      <c r="H300" s="39"/>
      <c r="I300" s="39"/>
      <c r="J300" s="40"/>
    </row>
    <row r="301" spans="2:10" x14ac:dyDescent="0.3">
      <c r="B301" s="25"/>
      <c r="D301" s="26" t="s">
        <v>8</v>
      </c>
      <c r="F301" s="159" t="s">
        <v>2216</v>
      </c>
      <c r="G301" s="47"/>
      <c r="H301" s="39"/>
      <c r="I301" s="39"/>
      <c r="J301" s="40"/>
    </row>
    <row r="302" spans="2:10" x14ac:dyDescent="0.3">
      <c r="B302" s="25"/>
      <c r="D302" s="26"/>
      <c r="F302" s="14" t="s">
        <v>314</v>
      </c>
      <c r="G302" s="47"/>
      <c r="H302" s="39"/>
      <c r="I302" s="39"/>
      <c r="J302" s="40"/>
    </row>
    <row r="303" spans="2:10" x14ac:dyDescent="0.3">
      <c r="B303" s="25"/>
      <c r="D303" s="26"/>
      <c r="F303" s="14" t="s">
        <v>616</v>
      </c>
      <c r="G303" s="47"/>
      <c r="H303" s="39"/>
      <c r="I303" s="39"/>
      <c r="J303" s="40"/>
    </row>
    <row r="304" spans="2:10" x14ac:dyDescent="0.3">
      <c r="B304" s="25"/>
      <c r="D304" s="26"/>
      <c r="F304" s="14" t="s">
        <v>1724</v>
      </c>
      <c r="G304" s="47"/>
      <c r="H304" s="39"/>
      <c r="I304" s="39"/>
      <c r="J304" s="40"/>
    </row>
    <row r="305" spans="2:10" x14ac:dyDescent="0.3">
      <c r="B305" s="25"/>
      <c r="D305" s="26"/>
      <c r="F305" s="14" t="s">
        <v>1725</v>
      </c>
      <c r="G305" s="47"/>
      <c r="H305" s="39"/>
      <c r="I305" s="39"/>
      <c r="J305" s="40"/>
    </row>
    <row r="306" spans="2:10" x14ac:dyDescent="0.3">
      <c r="B306" s="25"/>
      <c r="D306" s="26"/>
      <c r="F306" s="14" t="s">
        <v>1690</v>
      </c>
      <c r="G306" s="47"/>
      <c r="H306" s="39"/>
      <c r="I306" s="39"/>
      <c r="J306" s="40"/>
    </row>
    <row r="307" spans="2:10" x14ac:dyDescent="0.3">
      <c r="B307" s="25"/>
      <c r="D307" s="26"/>
      <c r="F307" s="14"/>
      <c r="G307" s="47"/>
      <c r="H307" s="39"/>
      <c r="I307" s="39"/>
      <c r="J307" s="40"/>
    </row>
    <row r="308" spans="2:10" x14ac:dyDescent="0.3">
      <c r="B308" s="25"/>
      <c r="D308" s="26" t="s">
        <v>308</v>
      </c>
      <c r="F308" s="159" t="s">
        <v>2217</v>
      </c>
      <c r="G308" s="47"/>
      <c r="H308" s="39"/>
      <c r="I308" s="39"/>
      <c r="J308" s="40"/>
    </row>
    <row r="309" spans="2:10" x14ac:dyDescent="0.3">
      <c r="B309" s="25"/>
      <c r="D309" s="26"/>
      <c r="F309" s="14" t="s">
        <v>962</v>
      </c>
      <c r="G309" s="47"/>
      <c r="H309" s="39"/>
      <c r="I309" s="39"/>
      <c r="J309" s="40"/>
    </row>
    <row r="310" spans="2:10" x14ac:dyDescent="0.3">
      <c r="B310" s="25"/>
      <c r="D310" s="26"/>
      <c r="F310" s="14" t="s">
        <v>1698</v>
      </c>
      <c r="G310" s="47"/>
      <c r="H310" s="39"/>
      <c r="I310" s="39"/>
      <c r="J310" s="40"/>
    </row>
    <row r="311" spans="2:10" x14ac:dyDescent="0.3">
      <c r="B311" s="25"/>
      <c r="D311" s="26"/>
      <c r="F311" s="14" t="s">
        <v>1699</v>
      </c>
      <c r="G311" s="47"/>
      <c r="H311" s="39"/>
      <c r="I311" s="39"/>
      <c r="J311" s="40"/>
    </row>
    <row r="312" spans="2:10" x14ac:dyDescent="0.3">
      <c r="B312" s="25"/>
      <c r="D312" s="26"/>
      <c r="F312" s="14" t="s">
        <v>1700</v>
      </c>
      <c r="G312" s="47"/>
      <c r="H312" s="39"/>
      <c r="I312" s="39"/>
      <c r="J312" s="40"/>
    </row>
    <row r="313" spans="2:10" x14ac:dyDescent="0.3">
      <c r="B313" s="25"/>
      <c r="D313" s="26"/>
      <c r="F313" s="14" t="s">
        <v>1701</v>
      </c>
      <c r="G313" s="47"/>
      <c r="H313" s="39"/>
      <c r="I313" s="39"/>
      <c r="J313" s="40"/>
    </row>
    <row r="314" spans="2:10" x14ac:dyDescent="0.3">
      <c r="B314" s="25"/>
      <c r="D314" s="26"/>
      <c r="F314" s="55" t="s">
        <v>1545</v>
      </c>
      <c r="G314" s="47"/>
      <c r="H314" s="39"/>
      <c r="I314" s="39"/>
      <c r="J314" s="40"/>
    </row>
    <row r="315" spans="2:10" x14ac:dyDescent="0.3">
      <c r="B315" s="25"/>
      <c r="D315" s="26"/>
      <c r="F315" s="14" t="s">
        <v>1541</v>
      </c>
      <c r="G315" s="47"/>
      <c r="H315" s="39"/>
      <c r="I315" s="39"/>
      <c r="J315" s="40"/>
    </row>
    <row r="316" spans="2:10" x14ac:dyDescent="0.3">
      <c r="B316" s="25"/>
      <c r="D316" s="26"/>
      <c r="F316" s="14" t="s">
        <v>1544</v>
      </c>
      <c r="G316" s="47"/>
      <c r="H316" s="39"/>
      <c r="I316" s="39"/>
      <c r="J316" s="40"/>
    </row>
    <row r="317" spans="2:10" x14ac:dyDescent="0.3">
      <c r="B317" s="25"/>
      <c r="D317" s="26"/>
      <c r="F317" s="14" t="s">
        <v>1542</v>
      </c>
      <c r="G317" s="47"/>
      <c r="H317" s="39"/>
      <c r="I317" s="39"/>
      <c r="J317" s="40"/>
    </row>
    <row r="318" spans="2:10" x14ac:dyDescent="0.3">
      <c r="B318" s="25"/>
      <c r="D318" s="26"/>
      <c r="F318" s="14" t="s">
        <v>1543</v>
      </c>
      <c r="G318" s="47"/>
      <c r="H318" s="39"/>
      <c r="I318" s="39"/>
      <c r="J318" s="40"/>
    </row>
    <row r="319" spans="2:10" x14ac:dyDescent="0.3">
      <c r="B319" s="25"/>
      <c r="D319" s="26"/>
      <c r="F319" s="14"/>
      <c r="G319" s="47"/>
      <c r="H319" s="39"/>
      <c r="I319" s="39"/>
      <c r="J319" s="40"/>
    </row>
    <row r="320" spans="2:10" x14ac:dyDescent="0.3">
      <c r="B320" s="25"/>
      <c r="D320" s="26"/>
      <c r="F320" s="14" t="s">
        <v>2259</v>
      </c>
      <c r="G320" s="47"/>
      <c r="H320" s="39"/>
      <c r="I320" s="39"/>
      <c r="J320" s="40"/>
    </row>
    <row r="321" spans="2:10" x14ac:dyDescent="0.3">
      <c r="B321" s="25"/>
      <c r="D321" s="26" t="s">
        <v>8</v>
      </c>
      <c r="F321" s="159" t="s">
        <v>2218</v>
      </c>
      <c r="G321" s="47"/>
      <c r="H321" s="39"/>
      <c r="I321" s="39"/>
      <c r="J321" s="40"/>
    </row>
    <row r="322" spans="2:10" x14ac:dyDescent="0.3">
      <c r="B322" s="25"/>
      <c r="D322" s="26"/>
      <c r="F322" s="14" t="s">
        <v>314</v>
      </c>
      <c r="G322" s="47"/>
      <c r="H322" s="39"/>
      <c r="I322" s="39"/>
      <c r="J322" s="40"/>
    </row>
    <row r="323" spans="2:10" x14ac:dyDescent="0.3">
      <c r="B323" s="25"/>
      <c r="D323" s="26"/>
      <c r="F323" s="14" t="s">
        <v>1702</v>
      </c>
      <c r="G323" s="47"/>
      <c r="H323" s="39"/>
      <c r="I323" s="39"/>
      <c r="J323" s="40"/>
    </row>
    <row r="324" spans="2:10" x14ac:dyDescent="0.3">
      <c r="B324" s="25"/>
      <c r="D324" s="26"/>
      <c r="F324" s="14" t="s">
        <v>1703</v>
      </c>
      <c r="G324" s="47"/>
      <c r="H324" s="39"/>
      <c r="I324" s="39"/>
      <c r="J324" s="40"/>
    </row>
    <row r="325" spans="2:10" x14ac:dyDescent="0.3">
      <c r="B325" s="25"/>
      <c r="D325" s="26"/>
      <c r="F325" s="14" t="s">
        <v>1704</v>
      </c>
      <c r="G325" s="47"/>
      <c r="H325" s="39"/>
      <c r="I325" s="39"/>
      <c r="J325" s="40"/>
    </row>
    <row r="326" spans="2:10" x14ac:dyDescent="0.3">
      <c r="B326" s="25"/>
      <c r="D326" s="26"/>
      <c r="F326" s="14" t="s">
        <v>1705</v>
      </c>
      <c r="G326" s="47"/>
      <c r="H326" s="39"/>
      <c r="I326" s="39"/>
      <c r="J326" s="40"/>
    </row>
    <row r="327" spans="2:10" x14ac:dyDescent="0.3">
      <c r="B327" s="25"/>
      <c r="D327" s="26"/>
      <c r="F327" s="14"/>
      <c r="G327" s="47"/>
      <c r="H327" s="39"/>
      <c r="I327" s="39"/>
      <c r="J327" s="40"/>
    </row>
    <row r="328" spans="2:10" x14ac:dyDescent="0.3">
      <c r="B328" s="25"/>
      <c r="D328" s="26"/>
      <c r="F328" s="141" t="s">
        <v>1627</v>
      </c>
      <c r="G328" s="47"/>
      <c r="H328" s="39"/>
      <c r="I328" s="39"/>
      <c r="J328" s="40"/>
    </row>
    <row r="329" spans="2:10" x14ac:dyDescent="0.3">
      <c r="D329" s="26"/>
      <c r="F329" s="14" t="s">
        <v>2229</v>
      </c>
      <c r="G329" s="47"/>
      <c r="H329" s="39"/>
      <c r="I329" s="39"/>
      <c r="J329" s="40"/>
    </row>
    <row r="330" spans="2:10" x14ac:dyDescent="0.3">
      <c r="B330" s="25"/>
      <c r="D330" s="26" t="s">
        <v>8</v>
      </c>
      <c r="F330" s="14" t="s">
        <v>310</v>
      </c>
      <c r="G330" s="47"/>
      <c r="H330" s="39"/>
      <c r="I330" s="39"/>
      <c r="J330" s="40"/>
    </row>
    <row r="331" spans="2:10" x14ac:dyDescent="0.3">
      <c r="B331" s="25"/>
      <c r="D331" s="26"/>
      <c r="F331" s="14" t="s">
        <v>314</v>
      </c>
      <c r="G331" s="47"/>
      <c r="H331" s="39"/>
      <c r="I331" s="39"/>
      <c r="J331" s="40"/>
    </row>
    <row r="332" spans="2:10" x14ac:dyDescent="0.3">
      <c r="B332" s="25"/>
      <c r="D332" s="26"/>
      <c r="F332" s="14" t="s">
        <v>616</v>
      </c>
      <c r="G332" s="47"/>
      <c r="H332" s="39"/>
      <c r="I332" s="39"/>
      <c r="J332" s="40"/>
    </row>
    <row r="333" spans="2:10" x14ac:dyDescent="0.3">
      <c r="B333" s="25"/>
      <c r="D333" s="26"/>
      <c r="F333" s="14" t="s">
        <v>617</v>
      </c>
      <c r="G333" s="47"/>
      <c r="H333" s="39"/>
      <c r="I333" s="39"/>
      <c r="J333" s="40"/>
    </row>
    <row r="334" spans="2:10" x14ac:dyDescent="0.3">
      <c r="B334" s="25"/>
      <c r="D334" s="26"/>
      <c r="F334" s="14" t="s">
        <v>618</v>
      </c>
      <c r="G334" s="47"/>
      <c r="H334" s="39"/>
      <c r="I334" s="39"/>
      <c r="J334" s="40"/>
    </row>
    <row r="335" spans="2:10" x14ac:dyDescent="0.3">
      <c r="B335" s="25"/>
      <c r="D335" s="26"/>
      <c r="F335" s="14" t="s">
        <v>1695</v>
      </c>
      <c r="G335" s="47"/>
      <c r="H335" s="39"/>
      <c r="I335" s="39"/>
      <c r="J335" s="40"/>
    </row>
    <row r="336" spans="2:10" x14ac:dyDescent="0.3">
      <c r="B336" s="25"/>
      <c r="D336" s="26"/>
      <c r="F336" s="14"/>
      <c r="G336" s="47"/>
      <c r="H336" s="39"/>
      <c r="I336" s="39"/>
      <c r="J336" s="40"/>
    </row>
    <row r="337" spans="2:10" x14ac:dyDescent="0.3">
      <c r="B337" s="25" t="s">
        <v>9</v>
      </c>
      <c r="D337" s="26"/>
      <c r="F337" s="14"/>
      <c r="G337" s="47"/>
      <c r="H337" s="39"/>
      <c r="I337" s="39"/>
      <c r="J337" s="40"/>
    </row>
    <row r="338" spans="2:10" x14ac:dyDescent="0.3">
      <c r="B338" s="25"/>
      <c r="D338" s="26"/>
      <c r="F338" s="14"/>
      <c r="G338" s="47"/>
      <c r="H338" s="39"/>
      <c r="I338" s="39"/>
      <c r="J338" s="40"/>
    </row>
    <row r="339" spans="2:10" x14ac:dyDescent="0.3">
      <c r="B339" s="25"/>
      <c r="D339" s="26"/>
      <c r="F339" s="14" t="s">
        <v>2261</v>
      </c>
      <c r="G339" s="47"/>
      <c r="H339" s="39"/>
      <c r="I339" s="39"/>
      <c r="J339" s="40"/>
    </row>
    <row r="340" spans="2:10" x14ac:dyDescent="0.3">
      <c r="B340" s="25" t="s">
        <v>1237</v>
      </c>
      <c r="D340" s="26"/>
      <c r="F340" s="14" t="s">
        <v>1539</v>
      </c>
      <c r="G340" s="47"/>
      <c r="H340" s="39"/>
      <c r="I340" s="39"/>
      <c r="J340" s="40"/>
    </row>
    <row r="341" spans="2:10" x14ac:dyDescent="0.3">
      <c r="B341" s="25"/>
      <c r="D341" s="26"/>
      <c r="F341" s="14"/>
      <c r="G341" s="47"/>
      <c r="H341" s="39"/>
      <c r="I341" s="39"/>
      <c r="J341" s="40"/>
    </row>
    <row r="342" spans="2:10" x14ac:dyDescent="0.3">
      <c r="B342" s="25"/>
      <c r="D342" s="26" t="s">
        <v>351</v>
      </c>
      <c r="F342" s="14" t="s">
        <v>965</v>
      </c>
      <c r="G342" s="47"/>
      <c r="H342" s="39"/>
      <c r="I342" s="39"/>
      <c r="J342" s="40"/>
    </row>
    <row r="343" spans="2:10" x14ac:dyDescent="0.3">
      <c r="B343" s="25"/>
      <c r="D343" s="26"/>
      <c r="F343" s="14" t="s">
        <v>966</v>
      </c>
      <c r="G343" s="47"/>
      <c r="H343" s="39"/>
      <c r="I343" s="39"/>
      <c r="J343" s="40"/>
    </row>
    <row r="344" spans="2:10" x14ac:dyDescent="0.3">
      <c r="B344" s="25"/>
      <c r="D344" s="26"/>
      <c r="F344" s="14" t="s">
        <v>1625</v>
      </c>
      <c r="G344" s="47"/>
      <c r="H344" s="39"/>
      <c r="I344" s="39"/>
      <c r="J344" s="40"/>
    </row>
    <row r="345" spans="2:10" x14ac:dyDescent="0.3">
      <c r="B345" s="25"/>
      <c r="D345" s="26"/>
      <c r="F345" s="14"/>
      <c r="G345" s="47"/>
      <c r="H345" s="39"/>
      <c r="I345" s="39"/>
      <c r="J345" s="40"/>
    </row>
    <row r="346" spans="2:10" x14ac:dyDescent="0.3">
      <c r="B346" s="25"/>
      <c r="D346" s="26" t="s">
        <v>8</v>
      </c>
      <c r="F346" s="159" t="s">
        <v>2219</v>
      </c>
      <c r="G346" s="47"/>
      <c r="H346" s="39"/>
      <c r="I346" s="39"/>
      <c r="J346" s="40"/>
    </row>
    <row r="347" spans="2:10" x14ac:dyDescent="0.3">
      <c r="B347" s="25"/>
      <c r="D347" s="26"/>
      <c r="F347" s="14" t="s">
        <v>314</v>
      </c>
      <c r="G347" s="47"/>
      <c r="H347" s="39"/>
      <c r="I347" s="39"/>
      <c r="J347" s="40"/>
    </row>
    <row r="348" spans="2:10" x14ac:dyDescent="0.3">
      <c r="B348" s="25"/>
      <c r="D348" s="26"/>
      <c r="F348" s="14" t="s">
        <v>1702</v>
      </c>
      <c r="G348" s="47"/>
      <c r="H348" s="39"/>
      <c r="I348" s="39"/>
      <c r="J348" s="40"/>
    </row>
    <row r="349" spans="2:10" x14ac:dyDescent="0.3">
      <c r="B349" s="25"/>
      <c r="D349" s="26"/>
      <c r="F349" s="14" t="s">
        <v>1706</v>
      </c>
      <c r="G349" s="47"/>
      <c r="H349" s="39"/>
      <c r="I349" s="39"/>
      <c r="J349" s="40"/>
    </row>
    <row r="350" spans="2:10" x14ac:dyDescent="0.3">
      <c r="B350" s="25"/>
      <c r="D350" s="26"/>
      <c r="F350" s="14" t="s">
        <v>1700</v>
      </c>
      <c r="G350" s="47"/>
      <c r="H350" s="39"/>
      <c r="I350" s="39"/>
      <c r="J350" s="40"/>
    </row>
    <row r="351" spans="2:10" x14ac:dyDescent="0.3">
      <c r="B351" s="25"/>
      <c r="D351" s="26"/>
      <c r="F351" s="14" t="s">
        <v>1707</v>
      </c>
      <c r="G351" s="47"/>
      <c r="H351" s="39"/>
      <c r="I351" s="39"/>
      <c r="J351" s="40"/>
    </row>
    <row r="352" spans="2:10" x14ac:dyDescent="0.3">
      <c r="B352" s="25"/>
      <c r="D352" s="26"/>
      <c r="F352" s="55" t="s">
        <v>1540</v>
      </c>
      <c r="G352" s="47"/>
      <c r="H352" s="39"/>
      <c r="I352" s="39"/>
      <c r="J352" s="40"/>
    </row>
    <row r="353" spans="2:10" x14ac:dyDescent="0.3">
      <c r="B353" s="25"/>
      <c r="D353" s="26"/>
      <c r="F353" s="14" t="s">
        <v>1541</v>
      </c>
      <c r="G353" s="47"/>
      <c r="H353" s="39"/>
      <c r="I353" s="39"/>
      <c r="J353" s="40"/>
    </row>
    <row r="354" spans="2:10" x14ac:dyDescent="0.3">
      <c r="B354" s="25"/>
      <c r="D354" s="26"/>
      <c r="F354" s="14" t="s">
        <v>1544</v>
      </c>
      <c r="G354" s="47"/>
      <c r="H354" s="39"/>
      <c r="I354" s="39"/>
      <c r="J354" s="40"/>
    </row>
    <row r="355" spans="2:10" x14ac:dyDescent="0.3">
      <c r="B355" s="25"/>
      <c r="D355" s="26"/>
      <c r="F355" s="14" t="s">
        <v>1542</v>
      </c>
      <c r="G355" s="47"/>
      <c r="H355" s="39"/>
      <c r="I355" s="39"/>
      <c r="J355" s="40"/>
    </row>
    <row r="356" spans="2:10" x14ac:dyDescent="0.3">
      <c r="B356" s="25"/>
      <c r="D356" s="26"/>
      <c r="F356" s="14" t="s">
        <v>1543</v>
      </c>
      <c r="G356" s="47"/>
      <c r="H356" s="39"/>
      <c r="I356" s="39"/>
      <c r="J356" s="40"/>
    </row>
    <row r="357" spans="2:10" x14ac:dyDescent="0.3">
      <c r="B357" s="25"/>
      <c r="D357" s="26"/>
      <c r="F357" s="159"/>
      <c r="G357" s="47"/>
      <c r="H357" s="39"/>
      <c r="I357" s="39"/>
      <c r="J357" s="40"/>
    </row>
    <row r="358" spans="2:10" x14ac:dyDescent="0.3">
      <c r="B358" s="25"/>
      <c r="D358" s="26"/>
      <c r="F358" s="14" t="s">
        <v>2262</v>
      </c>
      <c r="G358" s="47"/>
      <c r="H358" s="39"/>
      <c r="I358" s="39"/>
      <c r="J358" s="40"/>
    </row>
    <row r="359" spans="2:10" x14ac:dyDescent="0.3">
      <c r="B359" s="25"/>
      <c r="D359" s="26" t="s">
        <v>8</v>
      </c>
      <c r="F359" s="159" t="s">
        <v>2220</v>
      </c>
      <c r="G359" s="47"/>
      <c r="H359" s="39"/>
      <c r="I359" s="39"/>
      <c r="J359" s="40"/>
    </row>
    <row r="360" spans="2:10" x14ac:dyDescent="0.3">
      <c r="B360" s="25"/>
      <c r="D360" s="26"/>
      <c r="F360" s="14"/>
      <c r="G360" s="47"/>
      <c r="H360" s="39"/>
      <c r="I360" s="39"/>
      <c r="J360" s="40"/>
    </row>
    <row r="361" spans="2:10" x14ac:dyDescent="0.3">
      <c r="B361" s="25"/>
      <c r="D361" s="26"/>
      <c r="F361" s="14" t="s">
        <v>2263</v>
      </c>
      <c r="G361" s="47"/>
      <c r="H361" s="39"/>
      <c r="I361" s="39"/>
      <c r="J361" s="40"/>
    </row>
    <row r="362" spans="2:10" x14ac:dyDescent="0.3">
      <c r="B362" s="25" t="s">
        <v>1237</v>
      </c>
      <c r="D362" s="26"/>
      <c r="F362" s="14" t="s">
        <v>1626</v>
      </c>
      <c r="G362" s="47"/>
      <c r="H362" s="39"/>
      <c r="I362" s="39"/>
      <c r="J362" s="40"/>
    </row>
    <row r="363" spans="2:10" x14ac:dyDescent="0.3">
      <c r="B363" s="25"/>
      <c r="D363" s="26"/>
      <c r="F363" s="14"/>
      <c r="G363" s="47"/>
      <c r="H363" s="39"/>
      <c r="I363" s="39"/>
      <c r="J363" s="40"/>
    </row>
    <row r="364" spans="2:10" x14ac:dyDescent="0.3">
      <c r="B364" s="25"/>
      <c r="D364" s="26" t="s">
        <v>351</v>
      </c>
      <c r="F364" s="14" t="s">
        <v>965</v>
      </c>
      <c r="G364" s="47"/>
      <c r="H364" s="39"/>
      <c r="I364" s="39"/>
      <c r="J364" s="40"/>
    </row>
    <row r="365" spans="2:10" x14ac:dyDescent="0.3">
      <c r="B365" s="25"/>
      <c r="D365" s="26"/>
      <c r="F365" s="14" t="s">
        <v>966</v>
      </c>
      <c r="G365" s="47"/>
      <c r="H365" s="39"/>
      <c r="I365" s="39"/>
      <c r="J365" s="40"/>
    </row>
    <row r="366" spans="2:10" x14ac:dyDescent="0.3">
      <c r="B366" s="25"/>
      <c r="D366" s="26"/>
      <c r="F366" s="14" t="s">
        <v>1684</v>
      </c>
      <c r="G366" s="47"/>
      <c r="H366" s="39"/>
      <c r="I366" s="39"/>
      <c r="J366" s="40"/>
    </row>
    <row r="367" spans="2:10" x14ac:dyDescent="0.3">
      <c r="B367" s="25"/>
      <c r="D367" s="26"/>
      <c r="F367" s="14"/>
      <c r="G367" s="47"/>
      <c r="H367" s="39"/>
      <c r="I367" s="39"/>
      <c r="J367" s="40"/>
    </row>
    <row r="368" spans="2:10" x14ac:dyDescent="0.3">
      <c r="B368" s="25"/>
      <c r="D368" s="26"/>
      <c r="F368" s="14" t="s">
        <v>2256</v>
      </c>
      <c r="G368" s="47"/>
      <c r="H368" s="39"/>
      <c r="I368" s="39"/>
      <c r="J368" s="40"/>
    </row>
    <row r="369" spans="2:10" x14ac:dyDescent="0.3">
      <c r="B369" s="25"/>
      <c r="D369" s="26" t="s">
        <v>8</v>
      </c>
      <c r="F369" s="159" t="s">
        <v>2221</v>
      </c>
      <c r="G369" s="47"/>
      <c r="H369" s="39"/>
      <c r="I369" s="39"/>
      <c r="J369" s="40"/>
    </row>
    <row r="370" spans="2:10" x14ac:dyDescent="0.3">
      <c r="B370" s="25"/>
      <c r="D370" s="26"/>
      <c r="F370" s="14"/>
      <c r="G370" s="47"/>
      <c r="H370" s="39"/>
      <c r="I370" s="39"/>
      <c r="J370" s="40"/>
    </row>
    <row r="371" spans="2:10" x14ac:dyDescent="0.3">
      <c r="B371" s="25"/>
      <c r="D371" s="26"/>
      <c r="F371" s="14" t="s">
        <v>2264</v>
      </c>
      <c r="G371" s="47"/>
      <c r="H371" s="39"/>
      <c r="I371" s="39"/>
      <c r="J371" s="40"/>
    </row>
    <row r="372" spans="2:10" x14ac:dyDescent="0.3">
      <c r="B372" s="25"/>
      <c r="D372" s="26" t="s">
        <v>8</v>
      </c>
      <c r="F372" s="159" t="s">
        <v>2222</v>
      </c>
      <c r="G372" s="47"/>
      <c r="H372" s="39"/>
      <c r="I372" s="39"/>
      <c r="J372" s="40"/>
    </row>
    <row r="373" spans="2:10" x14ac:dyDescent="0.3">
      <c r="B373" s="25"/>
      <c r="D373" s="26"/>
      <c r="F373" s="14" t="s">
        <v>314</v>
      </c>
      <c r="G373" s="47"/>
      <c r="H373" s="39"/>
      <c r="I373" s="39"/>
      <c r="J373" s="40"/>
    </row>
    <row r="374" spans="2:10" x14ac:dyDescent="0.3">
      <c r="B374" s="25"/>
      <c r="D374" s="26"/>
      <c r="F374" s="14" t="s">
        <v>1702</v>
      </c>
      <c r="G374" s="47"/>
      <c r="H374" s="39"/>
      <c r="I374" s="39"/>
      <c r="J374" s="40"/>
    </row>
    <row r="375" spans="2:10" x14ac:dyDescent="0.3">
      <c r="B375" s="25"/>
      <c r="D375" s="26"/>
      <c r="F375" s="14" t="s">
        <v>1703</v>
      </c>
      <c r="G375" s="47"/>
      <c r="H375" s="39"/>
      <c r="I375" s="39"/>
      <c r="J375" s="40"/>
    </row>
    <row r="376" spans="2:10" x14ac:dyDescent="0.3">
      <c r="B376" s="25"/>
      <c r="D376" s="26"/>
      <c r="F376" s="14" t="s">
        <v>1704</v>
      </c>
      <c r="G376" s="47"/>
      <c r="H376" s="39"/>
      <c r="I376" s="39"/>
      <c r="J376" s="40"/>
    </row>
    <row r="377" spans="2:10" x14ac:dyDescent="0.3">
      <c r="B377" s="25"/>
      <c r="D377" s="26"/>
      <c r="F377" s="14" t="s">
        <v>1707</v>
      </c>
      <c r="G377" s="47"/>
      <c r="H377" s="39"/>
      <c r="I377" s="39"/>
      <c r="J377" s="40"/>
    </row>
    <row r="378" spans="2:10" x14ac:dyDescent="0.3">
      <c r="B378" s="25"/>
      <c r="D378" s="26"/>
      <c r="F378" s="14"/>
      <c r="G378" s="47"/>
      <c r="H378" s="39"/>
      <c r="I378" s="39"/>
      <c r="J378" s="40"/>
    </row>
    <row r="379" spans="2:10" x14ac:dyDescent="0.3">
      <c r="B379" s="25"/>
      <c r="D379" s="26"/>
      <c r="F379" s="14" t="s">
        <v>2258</v>
      </c>
      <c r="G379" s="47"/>
      <c r="H379" s="39"/>
      <c r="I379" s="39"/>
      <c r="J379" s="40"/>
    </row>
    <row r="380" spans="2:10" x14ac:dyDescent="0.3">
      <c r="B380" s="25"/>
      <c r="D380" s="26" t="s">
        <v>8</v>
      </c>
      <c r="F380" s="159" t="s">
        <v>2215</v>
      </c>
      <c r="G380" s="47"/>
      <c r="H380" s="39"/>
      <c r="I380" s="39"/>
      <c r="J380" s="40"/>
    </row>
    <row r="381" spans="2:10" x14ac:dyDescent="0.3">
      <c r="B381" s="25"/>
      <c r="D381" s="26"/>
      <c r="F381" s="14" t="s">
        <v>314</v>
      </c>
      <c r="G381" s="47"/>
      <c r="H381" s="39"/>
      <c r="I381" s="39"/>
      <c r="J381" s="40"/>
    </row>
    <row r="382" spans="2:10" x14ac:dyDescent="0.3">
      <c r="B382" s="25"/>
      <c r="D382" s="26"/>
      <c r="F382" s="14" t="s">
        <v>616</v>
      </c>
      <c r="G382" s="47"/>
      <c r="H382" s="39"/>
      <c r="I382" s="39"/>
      <c r="J382" s="40"/>
    </row>
    <row r="383" spans="2:10" x14ac:dyDescent="0.3">
      <c r="B383" s="25"/>
      <c r="D383" s="26"/>
      <c r="F383" s="14" t="s">
        <v>1724</v>
      </c>
      <c r="G383" s="47"/>
      <c r="H383" s="39"/>
      <c r="I383" s="39"/>
      <c r="J383" s="40"/>
    </row>
    <row r="384" spans="2:10" x14ac:dyDescent="0.3">
      <c r="B384" s="25"/>
      <c r="D384" s="26"/>
      <c r="F384" s="14" t="s">
        <v>1725</v>
      </c>
      <c r="G384" s="47"/>
      <c r="H384" s="39"/>
      <c r="I384" s="39"/>
      <c r="J384" s="40"/>
    </row>
    <row r="385" spans="2:10" x14ac:dyDescent="0.3">
      <c r="B385" s="25"/>
      <c r="D385" s="26"/>
      <c r="F385" s="14" t="s">
        <v>1690</v>
      </c>
      <c r="G385" s="47"/>
      <c r="H385" s="39"/>
      <c r="I385" s="39"/>
      <c r="J385" s="40"/>
    </row>
    <row r="386" spans="2:10" x14ac:dyDescent="0.3">
      <c r="B386" s="25"/>
      <c r="D386" s="26"/>
      <c r="F386" s="14"/>
      <c r="G386" s="47"/>
      <c r="H386" s="39"/>
      <c r="I386" s="39"/>
      <c r="J386" s="40"/>
    </row>
    <row r="387" spans="2:10" x14ac:dyDescent="0.3">
      <c r="B387" s="25"/>
      <c r="D387" s="26" t="s">
        <v>8</v>
      </c>
      <c r="F387" s="159" t="s">
        <v>2208</v>
      </c>
      <c r="G387" s="47"/>
      <c r="H387" s="39"/>
      <c r="I387" s="39"/>
      <c r="J387" s="40"/>
    </row>
    <row r="388" spans="2:10" x14ac:dyDescent="0.3">
      <c r="B388" s="25"/>
      <c r="D388" s="26"/>
      <c r="F388" s="14" t="s">
        <v>314</v>
      </c>
      <c r="G388" s="47"/>
      <c r="H388" s="39"/>
      <c r="I388" s="39"/>
      <c r="J388" s="40"/>
    </row>
    <row r="389" spans="2:10" x14ac:dyDescent="0.3">
      <c r="B389" s="25"/>
      <c r="D389" s="26"/>
      <c r="F389" s="14" t="s">
        <v>1702</v>
      </c>
      <c r="G389" s="47"/>
      <c r="H389" s="39"/>
      <c r="I389" s="39"/>
      <c r="J389" s="40"/>
    </row>
    <row r="390" spans="2:10" x14ac:dyDescent="0.3">
      <c r="B390" s="25"/>
      <c r="D390" s="26"/>
      <c r="F390" s="14" t="s">
        <v>1706</v>
      </c>
      <c r="G390" s="47"/>
      <c r="H390" s="39"/>
      <c r="I390" s="39"/>
      <c r="J390" s="40"/>
    </row>
    <row r="391" spans="2:10" x14ac:dyDescent="0.3">
      <c r="B391" s="25"/>
      <c r="D391" s="26"/>
      <c r="F391" s="14" t="s">
        <v>1700</v>
      </c>
      <c r="G391" s="47"/>
      <c r="H391" s="39"/>
      <c r="I391" s="39"/>
      <c r="J391" s="40"/>
    </row>
    <row r="392" spans="2:10" x14ac:dyDescent="0.3">
      <c r="B392" s="25"/>
      <c r="D392" s="26"/>
      <c r="F392" s="14" t="s">
        <v>1708</v>
      </c>
      <c r="G392" s="47"/>
      <c r="H392" s="39"/>
      <c r="I392" s="39"/>
      <c r="J392" s="40"/>
    </row>
    <row r="393" spans="2:10" x14ac:dyDescent="0.3">
      <c r="B393" s="25"/>
      <c r="D393" s="26"/>
      <c r="F393" s="55" t="s">
        <v>1545</v>
      </c>
      <c r="G393" s="47"/>
      <c r="H393" s="39"/>
      <c r="I393" s="39"/>
      <c r="J393" s="40"/>
    </row>
    <row r="394" spans="2:10" x14ac:dyDescent="0.3">
      <c r="B394" s="25"/>
      <c r="D394" s="26"/>
      <c r="F394" s="14" t="s">
        <v>1541</v>
      </c>
      <c r="G394" s="47"/>
      <c r="H394" s="39"/>
      <c r="I394" s="39"/>
      <c r="J394" s="40"/>
    </row>
    <row r="395" spans="2:10" x14ac:dyDescent="0.3">
      <c r="B395" s="25"/>
      <c r="D395" s="26"/>
      <c r="F395" s="14" t="s">
        <v>1544</v>
      </c>
      <c r="G395" s="47"/>
      <c r="H395" s="39"/>
      <c r="I395" s="39"/>
      <c r="J395" s="40"/>
    </row>
    <row r="396" spans="2:10" x14ac:dyDescent="0.3">
      <c r="B396" s="25"/>
      <c r="D396" s="26"/>
      <c r="F396" s="14" t="s">
        <v>1542</v>
      </c>
      <c r="G396" s="47"/>
      <c r="H396" s="39"/>
      <c r="I396" s="39"/>
      <c r="J396" s="40"/>
    </row>
    <row r="397" spans="2:10" x14ac:dyDescent="0.3">
      <c r="B397" s="25"/>
      <c r="D397" s="26"/>
      <c r="F397" s="14" t="s">
        <v>1543</v>
      </c>
      <c r="G397" s="47"/>
      <c r="H397" s="39"/>
      <c r="I397" s="39"/>
      <c r="J397" s="40"/>
    </row>
    <row r="398" spans="2:10" x14ac:dyDescent="0.3">
      <c r="B398" s="25"/>
      <c r="D398" s="26"/>
      <c r="F398" s="14"/>
      <c r="G398" s="47"/>
      <c r="H398" s="39"/>
      <c r="I398" s="39"/>
      <c r="J398" s="40"/>
    </row>
    <row r="399" spans="2:10" x14ac:dyDescent="0.3">
      <c r="B399" s="25"/>
      <c r="D399" s="26"/>
      <c r="F399" s="14" t="s">
        <v>2265</v>
      </c>
      <c r="G399" s="47"/>
      <c r="H399" s="39"/>
      <c r="I399" s="39"/>
      <c r="J399" s="40"/>
    </row>
    <row r="400" spans="2:10" x14ac:dyDescent="0.3">
      <c r="B400" s="25"/>
      <c r="D400" s="26" t="s">
        <v>8</v>
      </c>
      <c r="F400" s="159" t="s">
        <v>2223</v>
      </c>
      <c r="G400" s="47"/>
      <c r="H400" s="39"/>
      <c r="I400" s="39"/>
      <c r="J400" s="40"/>
    </row>
    <row r="401" spans="2:10" x14ac:dyDescent="0.3">
      <c r="B401" s="25"/>
      <c r="D401" s="26"/>
      <c r="F401" s="14" t="s">
        <v>314</v>
      </c>
      <c r="G401" s="47"/>
      <c r="H401" s="39"/>
      <c r="I401" s="39"/>
      <c r="J401" s="40"/>
    </row>
    <row r="402" spans="2:10" x14ac:dyDescent="0.3">
      <c r="B402" s="25"/>
      <c r="D402" s="26"/>
      <c r="F402" s="14" t="s">
        <v>1702</v>
      </c>
      <c r="G402" s="47"/>
      <c r="H402" s="39"/>
      <c r="I402" s="39"/>
      <c r="J402" s="40"/>
    </row>
    <row r="403" spans="2:10" x14ac:dyDescent="0.3">
      <c r="B403" s="25"/>
      <c r="D403" s="26"/>
      <c r="F403" s="14" t="s">
        <v>1703</v>
      </c>
      <c r="G403" s="47"/>
      <c r="H403" s="39"/>
      <c r="I403" s="39"/>
      <c r="J403" s="40"/>
    </row>
    <row r="404" spans="2:10" x14ac:dyDescent="0.3">
      <c r="B404" s="25"/>
      <c r="D404" s="26"/>
      <c r="F404" s="14" t="s">
        <v>1704</v>
      </c>
      <c r="G404" s="47"/>
      <c r="H404" s="39"/>
      <c r="I404" s="39"/>
      <c r="J404" s="40"/>
    </row>
    <row r="405" spans="2:10" x14ac:dyDescent="0.3">
      <c r="B405" s="25"/>
      <c r="D405" s="26"/>
      <c r="F405" s="14" t="s">
        <v>1705</v>
      </c>
      <c r="G405" s="47"/>
      <c r="H405" s="39"/>
      <c r="I405" s="39"/>
      <c r="J405" s="40"/>
    </row>
    <row r="406" spans="2:10" x14ac:dyDescent="0.3">
      <c r="B406" s="25"/>
      <c r="D406" s="26"/>
      <c r="F406" s="14"/>
      <c r="G406" s="47"/>
      <c r="H406" s="39"/>
      <c r="I406" s="39"/>
      <c r="J406" s="40"/>
    </row>
    <row r="407" spans="2:10" x14ac:dyDescent="0.3">
      <c r="B407" s="25"/>
      <c r="D407" s="26"/>
      <c r="F407" s="14"/>
      <c r="G407" s="47"/>
      <c r="H407" s="39"/>
      <c r="I407" s="39"/>
      <c r="J407" s="40"/>
    </row>
    <row r="408" spans="2:10" x14ac:dyDescent="0.3">
      <c r="B408" s="394" t="s">
        <v>352</v>
      </c>
      <c r="C408" s="395"/>
      <c r="D408" s="396"/>
      <c r="F408" s="14" t="s">
        <v>975</v>
      </c>
      <c r="G408" s="47"/>
      <c r="H408" s="53" t="s">
        <v>70</v>
      </c>
      <c r="I408" s="53" t="s">
        <v>2972</v>
      </c>
      <c r="J408" s="53"/>
    </row>
    <row r="409" spans="2:10" x14ac:dyDescent="0.3">
      <c r="B409" s="25"/>
      <c r="D409" s="26"/>
      <c r="F409" s="14"/>
      <c r="G409" s="47"/>
      <c r="H409" s="143" t="s">
        <v>976</v>
      </c>
      <c r="I409" s="22"/>
      <c r="J409" s="22"/>
    </row>
    <row r="410" spans="2:10" x14ac:dyDescent="0.3">
      <c r="B410" s="25"/>
      <c r="D410" s="26" t="s">
        <v>308</v>
      </c>
      <c r="F410" s="14" t="s">
        <v>973</v>
      </c>
      <c r="G410" s="47"/>
      <c r="H410" s="39"/>
      <c r="I410" s="39"/>
      <c r="J410" s="40"/>
    </row>
    <row r="411" spans="2:10" x14ac:dyDescent="0.3">
      <c r="B411" s="25"/>
      <c r="D411" s="26"/>
      <c r="F411" s="14" t="s">
        <v>974</v>
      </c>
      <c r="G411" s="47"/>
      <c r="H411" s="39"/>
      <c r="I411" s="39"/>
      <c r="J411" s="40"/>
    </row>
    <row r="412" spans="2:10" x14ac:dyDescent="0.3">
      <c r="B412" s="25"/>
      <c r="D412" s="26"/>
      <c r="F412" s="14" t="s">
        <v>1702</v>
      </c>
      <c r="G412" s="47"/>
      <c r="H412" s="39"/>
      <c r="I412" s="39"/>
      <c r="J412" s="40"/>
    </row>
    <row r="413" spans="2:10" x14ac:dyDescent="0.3">
      <c r="B413" s="25"/>
      <c r="D413" s="26"/>
      <c r="F413" s="14" t="s">
        <v>1709</v>
      </c>
      <c r="G413" s="47"/>
      <c r="H413" s="39"/>
      <c r="I413" s="39"/>
      <c r="J413" s="40"/>
    </row>
    <row r="414" spans="2:10" x14ac:dyDescent="0.3">
      <c r="B414" s="25"/>
      <c r="D414" s="26"/>
      <c r="F414" s="14" t="s">
        <v>1700</v>
      </c>
      <c r="G414" s="47"/>
      <c r="H414" s="39"/>
      <c r="I414" s="39"/>
      <c r="J414" s="40"/>
    </row>
    <row r="415" spans="2:10" x14ac:dyDescent="0.3">
      <c r="B415" s="25"/>
      <c r="D415" s="26"/>
      <c r="F415" s="14" t="s">
        <v>2211</v>
      </c>
      <c r="G415" s="47"/>
      <c r="H415" s="39"/>
      <c r="I415" s="39"/>
      <c r="J415" s="40"/>
    </row>
    <row r="416" spans="2:10" x14ac:dyDescent="0.3">
      <c r="B416" s="25"/>
      <c r="D416" s="26"/>
      <c r="F416" s="14"/>
      <c r="G416" s="47"/>
      <c r="H416" s="39"/>
      <c r="I416" s="39"/>
      <c r="J416" s="40"/>
    </row>
    <row r="417" spans="2:10" x14ac:dyDescent="0.3">
      <c r="B417" s="25" t="s">
        <v>309</v>
      </c>
      <c r="D417" s="26"/>
      <c r="F417" s="14"/>
      <c r="G417" s="47"/>
      <c r="H417" s="39"/>
      <c r="I417" s="39"/>
      <c r="J417" s="40"/>
    </row>
    <row r="418" spans="2:10" x14ac:dyDescent="0.3">
      <c r="B418" s="25"/>
      <c r="D418" s="26"/>
      <c r="F418" s="14"/>
      <c r="G418" s="47"/>
      <c r="H418" s="39"/>
      <c r="I418" s="39"/>
      <c r="J418" s="40"/>
    </row>
    <row r="419" spans="2:10" x14ac:dyDescent="0.3">
      <c r="B419" s="25"/>
      <c r="D419" s="26"/>
      <c r="F419" s="14"/>
      <c r="G419" s="47"/>
      <c r="H419" s="22"/>
      <c r="I419" s="22"/>
      <c r="J419" s="22"/>
    </row>
    <row r="420" spans="2:10" x14ac:dyDescent="0.3">
      <c r="B420" s="25" t="s">
        <v>3</v>
      </c>
      <c r="D420" s="26"/>
      <c r="F420" s="14" t="s">
        <v>970</v>
      </c>
      <c r="G420" s="47"/>
      <c r="H420" s="22"/>
      <c r="I420" s="22"/>
      <c r="J420" s="22"/>
    </row>
    <row r="421" spans="2:10" x14ac:dyDescent="0.3">
      <c r="B421" s="25"/>
      <c r="D421" s="26"/>
      <c r="F421" s="14"/>
      <c r="G421" s="47"/>
      <c r="H421" s="22"/>
      <c r="I421" s="22"/>
      <c r="J421" s="22"/>
    </row>
    <row r="422" spans="2:10" x14ac:dyDescent="0.3">
      <c r="B422" s="25"/>
      <c r="D422" s="26" t="s">
        <v>4</v>
      </c>
      <c r="F422" s="14" t="s">
        <v>971</v>
      </c>
      <c r="G422" s="47"/>
      <c r="H422" s="22"/>
      <c r="I422" s="22"/>
      <c r="J422" s="22"/>
    </row>
    <row r="423" spans="2:10" x14ac:dyDescent="0.3">
      <c r="B423" s="25"/>
      <c r="D423" s="26"/>
      <c r="F423" s="14"/>
      <c r="G423" s="47"/>
      <c r="H423" s="22"/>
      <c r="I423" s="22"/>
      <c r="J423" s="22"/>
    </row>
    <row r="424" spans="2:10" x14ac:dyDescent="0.3">
      <c r="B424" s="25"/>
      <c r="D424" s="26"/>
      <c r="F424" s="14"/>
      <c r="G424" s="47"/>
      <c r="H424" s="22"/>
      <c r="I424" s="22"/>
      <c r="J424" s="22"/>
    </row>
    <row r="425" spans="2:10" x14ac:dyDescent="0.3">
      <c r="B425" s="25"/>
      <c r="D425" s="26"/>
      <c r="F425" s="14" t="s">
        <v>2266</v>
      </c>
      <c r="G425" s="47"/>
      <c r="H425" s="22"/>
      <c r="I425" s="22"/>
      <c r="J425" s="22"/>
    </row>
    <row r="426" spans="2:10" x14ac:dyDescent="0.3">
      <c r="B426" s="25"/>
      <c r="D426" s="26"/>
      <c r="F426" s="14"/>
      <c r="G426" s="47"/>
      <c r="H426" s="22"/>
      <c r="I426" s="22"/>
      <c r="J426" s="22"/>
    </row>
    <row r="427" spans="2:10" x14ac:dyDescent="0.3">
      <c r="B427" s="25"/>
      <c r="D427" s="26" t="s">
        <v>2235</v>
      </c>
      <c r="F427" s="159" t="s">
        <v>2236</v>
      </c>
      <c r="G427" s="47"/>
      <c r="H427" s="22"/>
      <c r="I427" s="22"/>
      <c r="J427" s="22"/>
    </row>
    <row r="428" spans="2:10" x14ac:dyDescent="0.3">
      <c r="B428" s="25"/>
      <c r="D428" s="26"/>
      <c r="F428" s="14" t="s">
        <v>314</v>
      </c>
      <c r="G428" s="47"/>
      <c r="H428" s="22"/>
      <c r="I428" s="22"/>
      <c r="J428" s="22"/>
    </row>
    <row r="429" spans="2:10" x14ac:dyDescent="0.3">
      <c r="B429" s="25"/>
      <c r="D429" s="26"/>
      <c r="F429" s="14" t="s">
        <v>2237</v>
      </c>
      <c r="G429" s="47"/>
      <c r="H429" s="22"/>
      <c r="I429" s="22"/>
      <c r="J429" s="22"/>
    </row>
    <row r="430" spans="2:10" x14ac:dyDescent="0.3">
      <c r="B430" s="25"/>
      <c r="D430" s="26"/>
      <c r="F430" s="14" t="s">
        <v>2238</v>
      </c>
      <c r="G430" s="47"/>
      <c r="H430" s="22"/>
      <c r="I430" s="22"/>
      <c r="J430" s="22"/>
    </row>
    <row r="431" spans="2:10" x14ac:dyDescent="0.3">
      <c r="B431" s="25"/>
      <c r="D431" s="26"/>
      <c r="F431" s="14" t="s">
        <v>2239</v>
      </c>
      <c r="G431" s="47"/>
      <c r="H431" s="22"/>
      <c r="I431" s="22"/>
      <c r="J431" s="22"/>
    </row>
    <row r="432" spans="2:10" x14ac:dyDescent="0.3">
      <c r="B432" s="25"/>
      <c r="D432" s="26"/>
      <c r="F432" s="14" t="s">
        <v>2240</v>
      </c>
      <c r="G432" s="47"/>
      <c r="H432" s="22"/>
      <c r="I432" s="22"/>
      <c r="J432" s="22"/>
    </row>
    <row r="433" spans="2:10" x14ac:dyDescent="0.3">
      <c r="B433" s="25"/>
      <c r="D433" s="26"/>
      <c r="F433" s="14"/>
      <c r="G433" s="47"/>
      <c r="H433" s="22"/>
      <c r="I433" s="22"/>
      <c r="J433" s="22"/>
    </row>
    <row r="434" spans="2:10" x14ac:dyDescent="0.3">
      <c r="B434" s="25" t="s">
        <v>2241</v>
      </c>
      <c r="D434" s="26"/>
      <c r="F434" s="14"/>
      <c r="G434" s="47"/>
      <c r="H434" s="22"/>
      <c r="I434" s="22"/>
      <c r="J434" s="22"/>
    </row>
    <row r="435" spans="2:10" x14ac:dyDescent="0.3">
      <c r="B435" s="25"/>
      <c r="D435" s="26"/>
      <c r="F435" s="14"/>
      <c r="G435" s="47"/>
      <c r="H435" s="22"/>
      <c r="I435" s="22"/>
      <c r="J435" s="22"/>
    </row>
    <row r="436" spans="2:10" x14ac:dyDescent="0.3">
      <c r="B436" s="25"/>
      <c r="D436" s="26"/>
      <c r="F436" s="14"/>
      <c r="G436" s="47"/>
      <c r="H436" s="22"/>
      <c r="I436" s="22"/>
      <c r="J436" s="22"/>
    </row>
    <row r="437" spans="2:10" x14ac:dyDescent="0.3">
      <c r="B437" s="25" t="s">
        <v>2242</v>
      </c>
      <c r="D437" s="26"/>
      <c r="F437" s="14" t="s">
        <v>2243</v>
      </c>
      <c r="G437" s="47"/>
      <c r="H437" s="22"/>
      <c r="I437" s="22"/>
      <c r="J437" s="22"/>
    </row>
    <row r="438" spans="2:10" x14ac:dyDescent="0.3">
      <c r="B438" s="25"/>
      <c r="D438" s="26"/>
      <c r="F438" s="14"/>
      <c r="G438" s="47"/>
      <c r="H438" s="22"/>
      <c r="I438" s="22"/>
      <c r="J438" s="22"/>
    </row>
    <row r="439" spans="2:10" x14ac:dyDescent="0.3">
      <c r="B439" s="25"/>
      <c r="D439" s="26" t="s">
        <v>2244</v>
      </c>
      <c r="F439" s="14" t="s">
        <v>2245</v>
      </c>
      <c r="G439" s="47"/>
      <c r="H439" s="22"/>
      <c r="I439" s="22"/>
      <c r="J439" s="22"/>
    </row>
    <row r="440" spans="2:10" x14ac:dyDescent="0.3">
      <c r="B440" s="25"/>
      <c r="D440" s="26"/>
      <c r="F440" s="14"/>
      <c r="G440" s="47"/>
      <c r="H440" s="22"/>
      <c r="I440" s="22"/>
      <c r="J440" s="22"/>
    </row>
    <row r="441" spans="2:10" x14ac:dyDescent="0.3">
      <c r="B441" s="25"/>
      <c r="D441" s="26"/>
      <c r="F441" s="14"/>
      <c r="G441" s="47"/>
      <c r="H441" s="22"/>
      <c r="I441" s="22"/>
      <c r="J441" s="22"/>
    </row>
    <row r="442" spans="2:10" x14ac:dyDescent="0.3">
      <c r="B442" s="404" t="s">
        <v>2203</v>
      </c>
      <c r="C442" s="405"/>
      <c r="D442" s="406"/>
      <c r="F442" s="14" t="s">
        <v>2229</v>
      </c>
      <c r="G442" s="47"/>
      <c r="H442" s="53" t="s">
        <v>70</v>
      </c>
      <c r="I442" s="53" t="s">
        <v>2972</v>
      </c>
      <c r="J442" s="53"/>
    </row>
    <row r="443" spans="2:10" x14ac:dyDescent="0.3">
      <c r="D443" s="26"/>
      <c r="F443" s="14"/>
      <c r="G443" s="47"/>
      <c r="H443" s="22"/>
      <c r="I443" s="22"/>
      <c r="J443" s="22"/>
    </row>
    <row r="444" spans="2:10" x14ac:dyDescent="0.3">
      <c r="B444" s="25"/>
      <c r="D444" s="26" t="s">
        <v>8</v>
      </c>
      <c r="F444" s="14" t="s">
        <v>310</v>
      </c>
      <c r="G444" s="47"/>
      <c r="H444" s="22"/>
      <c r="I444" s="22"/>
      <c r="J444" s="22"/>
    </row>
    <row r="445" spans="2:10" x14ac:dyDescent="0.3">
      <c r="B445" s="25"/>
      <c r="D445" s="26"/>
      <c r="F445" s="14" t="s">
        <v>314</v>
      </c>
      <c r="G445" s="47"/>
      <c r="H445" s="22"/>
      <c r="I445" s="22"/>
      <c r="J445" s="22"/>
    </row>
    <row r="446" spans="2:10" x14ac:dyDescent="0.3">
      <c r="B446" s="25"/>
      <c r="D446" s="26"/>
      <c r="F446" s="14" t="s">
        <v>616</v>
      </c>
      <c r="G446" s="47"/>
      <c r="H446" s="22"/>
      <c r="I446" s="22"/>
      <c r="J446" s="22"/>
    </row>
    <row r="447" spans="2:10" x14ac:dyDescent="0.3">
      <c r="B447" s="25"/>
      <c r="D447" s="26"/>
      <c r="F447" s="14" t="s">
        <v>617</v>
      </c>
      <c r="G447" s="47"/>
      <c r="H447" s="22"/>
      <c r="I447" s="22"/>
      <c r="J447" s="22"/>
    </row>
    <row r="448" spans="2:10" x14ac:dyDescent="0.3">
      <c r="B448" s="25"/>
      <c r="D448" s="26"/>
      <c r="F448" s="14" t="s">
        <v>618</v>
      </c>
      <c r="G448" s="47"/>
      <c r="H448" s="22"/>
      <c r="I448" s="22"/>
      <c r="J448" s="22"/>
    </row>
    <row r="449" spans="2:10" x14ac:dyDescent="0.3">
      <c r="B449" s="25"/>
      <c r="D449" s="26"/>
      <c r="F449" s="14" t="s">
        <v>1695</v>
      </c>
      <c r="G449" s="47"/>
      <c r="H449" s="22"/>
      <c r="I449" s="22"/>
      <c r="J449" s="22"/>
    </row>
    <row r="450" spans="2:10" x14ac:dyDescent="0.3">
      <c r="B450" s="25"/>
      <c r="D450" s="26"/>
      <c r="F450" s="14"/>
      <c r="G450" s="47"/>
      <c r="H450" s="22"/>
      <c r="I450" s="22"/>
      <c r="J450" s="22"/>
    </row>
    <row r="451" spans="2:10" x14ac:dyDescent="0.3">
      <c r="B451" s="25" t="s">
        <v>9</v>
      </c>
      <c r="D451" s="26"/>
      <c r="F451" s="14"/>
      <c r="G451" s="47"/>
      <c r="H451" s="22"/>
      <c r="I451" s="22"/>
      <c r="J451" s="22"/>
    </row>
    <row r="452" spans="2:10" x14ac:dyDescent="0.3">
      <c r="B452" s="25"/>
      <c r="D452" s="26"/>
      <c r="F452" s="14"/>
      <c r="G452" s="47"/>
      <c r="H452" s="22"/>
      <c r="I452" s="22"/>
      <c r="J452" s="22"/>
    </row>
    <row r="453" spans="2:10" x14ac:dyDescent="0.3">
      <c r="B453" s="25"/>
      <c r="D453" s="26"/>
      <c r="F453" s="14" t="s">
        <v>2250</v>
      </c>
      <c r="G453" s="47"/>
      <c r="H453" s="22"/>
      <c r="I453" s="22"/>
      <c r="J453" s="22"/>
    </row>
    <row r="454" spans="2:10" x14ac:dyDescent="0.3">
      <c r="D454" s="26"/>
      <c r="F454" s="14"/>
      <c r="G454" s="47"/>
      <c r="H454" s="22"/>
      <c r="I454" s="22"/>
      <c r="J454" s="22"/>
    </row>
    <row r="455" spans="2:10" x14ac:dyDescent="0.3">
      <c r="B455" s="25"/>
      <c r="D455" s="26" t="s">
        <v>8</v>
      </c>
      <c r="F455" s="159" t="s">
        <v>310</v>
      </c>
      <c r="G455" s="47"/>
      <c r="H455" s="22"/>
      <c r="I455" s="22"/>
      <c r="J455" s="22"/>
    </row>
    <row r="456" spans="2:10" x14ac:dyDescent="0.3">
      <c r="B456" s="25"/>
      <c r="D456" s="26"/>
      <c r="F456" s="14" t="s">
        <v>314</v>
      </c>
      <c r="G456" s="47"/>
      <c r="H456" s="22"/>
      <c r="I456" s="22"/>
      <c r="J456" s="22"/>
    </row>
    <row r="457" spans="2:10" x14ac:dyDescent="0.3">
      <c r="B457" s="25"/>
      <c r="D457" s="26"/>
      <c r="F457" s="14" t="s">
        <v>616</v>
      </c>
      <c r="G457" s="47"/>
      <c r="H457" s="22"/>
      <c r="I457" s="22"/>
      <c r="J457" s="22"/>
    </row>
    <row r="458" spans="2:10" x14ac:dyDescent="0.3">
      <c r="B458" s="25"/>
      <c r="D458" s="26"/>
      <c r="F458" s="14" t="s">
        <v>617</v>
      </c>
      <c r="G458" s="47"/>
      <c r="H458" s="22"/>
      <c r="I458" s="22"/>
      <c r="J458" s="22"/>
    </row>
    <row r="459" spans="2:10" x14ac:dyDescent="0.3">
      <c r="B459" s="25"/>
      <c r="D459" s="26"/>
      <c r="F459" s="14" t="s">
        <v>628</v>
      </c>
      <c r="G459" s="47"/>
      <c r="H459" s="22"/>
      <c r="I459" s="22"/>
      <c r="J459" s="22"/>
    </row>
    <row r="460" spans="2:10" x14ac:dyDescent="0.3">
      <c r="B460" s="25"/>
      <c r="D460" s="26"/>
      <c r="F460" s="14" t="s">
        <v>1695</v>
      </c>
      <c r="G460" s="47"/>
      <c r="H460" s="22"/>
      <c r="I460" s="22"/>
      <c r="J460" s="22"/>
    </row>
    <row r="461" spans="2:10" x14ac:dyDescent="0.3">
      <c r="B461" s="25"/>
      <c r="D461" s="26"/>
      <c r="F461" s="14"/>
      <c r="G461" s="47"/>
      <c r="H461" s="22"/>
      <c r="I461" s="22"/>
      <c r="J461" s="22"/>
    </row>
    <row r="462" spans="2:10" x14ac:dyDescent="0.3">
      <c r="B462" s="25" t="s">
        <v>9</v>
      </c>
      <c r="D462" s="26"/>
      <c r="F462" s="14"/>
      <c r="G462" s="47"/>
      <c r="H462" s="22"/>
      <c r="I462" s="22"/>
      <c r="J462" s="22"/>
    </row>
    <row r="463" spans="2:10" x14ac:dyDescent="0.3">
      <c r="B463" s="25"/>
      <c r="D463" s="26"/>
      <c r="F463" s="14"/>
      <c r="G463" s="47"/>
      <c r="H463" s="22"/>
      <c r="I463" s="22"/>
      <c r="J463" s="22"/>
    </row>
    <row r="464" spans="2:10" x14ac:dyDescent="0.3">
      <c r="B464" s="25"/>
      <c r="D464" s="26"/>
      <c r="F464" s="14"/>
      <c r="G464" s="47"/>
      <c r="H464" s="22"/>
      <c r="I464" s="22"/>
      <c r="J464" s="22"/>
    </row>
    <row r="465" spans="2:10" x14ac:dyDescent="0.3">
      <c r="B465" s="25"/>
      <c r="D465" s="26"/>
      <c r="F465" s="14" t="s">
        <v>2232</v>
      </c>
      <c r="G465" s="47"/>
      <c r="H465" s="22"/>
      <c r="I465" s="22"/>
      <c r="J465" s="22"/>
    </row>
    <row r="466" spans="2:10" x14ac:dyDescent="0.3">
      <c r="B466" s="25"/>
      <c r="D466" s="26"/>
      <c r="F466" s="14"/>
      <c r="G466" s="47"/>
      <c r="H466" s="22"/>
      <c r="I466" s="22"/>
      <c r="J466" s="22"/>
    </row>
    <row r="467" spans="2:10" x14ac:dyDescent="0.3">
      <c r="B467" s="25"/>
      <c r="D467" s="26" t="s">
        <v>8</v>
      </c>
      <c r="F467" s="159" t="s">
        <v>2208</v>
      </c>
      <c r="G467" s="47"/>
      <c r="H467" s="22"/>
      <c r="I467" s="22"/>
      <c r="J467" s="22"/>
    </row>
    <row r="468" spans="2:10" x14ac:dyDescent="0.3">
      <c r="B468" s="25"/>
      <c r="D468" s="26"/>
      <c r="F468" s="14" t="s">
        <v>314</v>
      </c>
      <c r="G468" s="47"/>
      <c r="H468" s="22"/>
      <c r="I468" s="22"/>
      <c r="J468" s="22"/>
    </row>
    <row r="469" spans="2:10" x14ac:dyDescent="0.3">
      <c r="B469" s="25"/>
      <c r="D469" s="26"/>
      <c r="F469" s="14" t="s">
        <v>616</v>
      </c>
      <c r="G469" s="47"/>
      <c r="H469" s="22"/>
      <c r="I469" s="22"/>
      <c r="J469" s="22"/>
    </row>
    <row r="470" spans="2:10" x14ac:dyDescent="0.3">
      <c r="B470" s="25"/>
      <c r="D470" s="26"/>
      <c r="F470" s="14" t="s">
        <v>617</v>
      </c>
      <c r="G470" s="47"/>
      <c r="H470" s="22"/>
      <c r="I470" s="22"/>
      <c r="J470" s="22"/>
    </row>
    <row r="471" spans="2:10" x14ac:dyDescent="0.3">
      <c r="B471" s="25"/>
      <c r="D471" s="26"/>
      <c r="F471" s="14" t="s">
        <v>628</v>
      </c>
      <c r="G471" s="47"/>
      <c r="H471" s="22"/>
      <c r="I471" s="22"/>
      <c r="J471" s="22"/>
    </row>
    <row r="472" spans="2:10" x14ac:dyDescent="0.3">
      <c r="B472" s="25"/>
      <c r="D472" s="26"/>
      <c r="F472" s="14" t="s">
        <v>1690</v>
      </c>
      <c r="G472" s="47"/>
      <c r="H472" s="22"/>
      <c r="I472" s="22"/>
      <c r="J472" s="22"/>
    </row>
    <row r="473" spans="2:10" x14ac:dyDescent="0.3">
      <c r="B473" s="25"/>
      <c r="D473" s="26"/>
      <c r="F473" s="14"/>
      <c r="G473" s="47"/>
      <c r="H473" s="22"/>
      <c r="I473" s="22"/>
      <c r="J473" s="22"/>
    </row>
    <row r="474" spans="2:10" x14ac:dyDescent="0.3">
      <c r="B474" s="25" t="s">
        <v>9</v>
      </c>
      <c r="D474" s="26"/>
      <c r="F474" s="14"/>
      <c r="G474" s="47"/>
      <c r="H474" s="22"/>
      <c r="I474" s="22"/>
      <c r="J474" s="22"/>
    </row>
    <row r="475" spans="2:10" x14ac:dyDescent="0.3">
      <c r="B475" s="25"/>
      <c r="D475" s="26"/>
      <c r="F475" s="14"/>
      <c r="G475" s="47"/>
      <c r="H475" s="22"/>
      <c r="I475" s="22"/>
      <c r="J475" s="22"/>
    </row>
    <row r="476" spans="2:10" x14ac:dyDescent="0.3">
      <c r="B476" s="25" t="s">
        <v>3</v>
      </c>
      <c r="D476" s="26"/>
      <c r="F476" s="14" t="s">
        <v>621</v>
      </c>
      <c r="G476" s="47"/>
      <c r="H476" s="22"/>
      <c r="I476" s="22"/>
      <c r="J476" s="22"/>
    </row>
    <row r="477" spans="2:10" x14ac:dyDescent="0.3">
      <c r="B477" s="25"/>
      <c r="D477" s="26"/>
      <c r="F477" s="14"/>
      <c r="G477" s="47"/>
      <c r="H477" s="22"/>
      <c r="I477" s="22"/>
      <c r="J477" s="22"/>
    </row>
    <row r="478" spans="2:10" x14ac:dyDescent="0.3">
      <c r="B478" s="25"/>
      <c r="D478" s="26" t="s">
        <v>4</v>
      </c>
      <c r="F478" s="14" t="s">
        <v>152</v>
      </c>
      <c r="G478" s="47"/>
      <c r="H478" s="22"/>
      <c r="I478" s="22"/>
      <c r="J478" s="22"/>
    </row>
    <row r="479" spans="2:10" x14ac:dyDescent="0.3">
      <c r="B479" s="25"/>
      <c r="D479" s="26"/>
      <c r="F479" s="14"/>
      <c r="G479" s="47"/>
      <c r="H479" s="22"/>
      <c r="I479" s="22"/>
      <c r="J479" s="22"/>
    </row>
    <row r="480" spans="2:10" x14ac:dyDescent="0.3">
      <c r="B480" s="25"/>
      <c r="D480" s="26"/>
      <c r="F480" s="14"/>
      <c r="G480" s="47"/>
      <c r="H480" s="22"/>
      <c r="I480" s="22"/>
      <c r="J480" s="22"/>
    </row>
    <row r="481" spans="2:10" x14ac:dyDescent="0.3">
      <c r="B481" s="394" t="s">
        <v>353</v>
      </c>
      <c r="C481" s="395"/>
      <c r="D481" s="396"/>
      <c r="F481" s="14" t="s">
        <v>977</v>
      </c>
      <c r="G481" s="47"/>
      <c r="H481" s="53" t="s">
        <v>978</v>
      </c>
      <c r="I481" s="53" t="s">
        <v>2972</v>
      </c>
      <c r="J481" s="53"/>
    </row>
    <row r="482" spans="2:10" x14ac:dyDescent="0.3">
      <c r="B482" s="25"/>
      <c r="D482" s="26"/>
      <c r="F482" s="14" t="s">
        <v>979</v>
      </c>
      <c r="G482" s="47"/>
      <c r="H482" s="22"/>
      <c r="I482" s="22"/>
      <c r="J482" s="22"/>
    </row>
    <row r="483" spans="2:10" x14ac:dyDescent="0.3">
      <c r="B483" s="25"/>
      <c r="D483" s="26"/>
      <c r="F483" s="14"/>
      <c r="G483" s="47"/>
      <c r="H483" s="22"/>
      <c r="I483" s="22"/>
      <c r="J483" s="22"/>
    </row>
    <row r="484" spans="2:10" x14ac:dyDescent="0.3">
      <c r="B484" s="25"/>
      <c r="D484" s="26" t="s">
        <v>308</v>
      </c>
      <c r="F484" s="159" t="s">
        <v>1417</v>
      </c>
      <c r="G484" s="47"/>
      <c r="H484" s="39"/>
      <c r="I484" s="39"/>
      <c r="J484" s="40"/>
    </row>
    <row r="485" spans="2:10" x14ac:dyDescent="0.3">
      <c r="B485" s="25"/>
      <c r="D485" s="26"/>
      <c r="F485" s="14" t="s">
        <v>962</v>
      </c>
      <c r="G485" s="47"/>
      <c r="H485" s="39"/>
      <c r="I485" s="39"/>
      <c r="J485" s="40"/>
    </row>
    <row r="486" spans="2:10" x14ac:dyDescent="0.3">
      <c r="B486" s="25"/>
      <c r="D486" s="26"/>
      <c r="F486" s="14" t="s">
        <v>1702</v>
      </c>
      <c r="G486" s="47"/>
      <c r="H486" s="39"/>
      <c r="I486" s="39"/>
      <c r="J486" s="40"/>
    </row>
    <row r="487" spans="2:10" x14ac:dyDescent="0.3">
      <c r="B487" s="25"/>
      <c r="D487" s="26"/>
      <c r="F487" s="14" t="s">
        <v>1709</v>
      </c>
      <c r="G487" s="47"/>
      <c r="H487" s="39"/>
      <c r="I487" s="39"/>
      <c r="J487" s="40"/>
    </row>
    <row r="488" spans="2:10" x14ac:dyDescent="0.3">
      <c r="B488" s="25"/>
      <c r="D488" s="26"/>
      <c r="F488" s="14" t="s">
        <v>1704</v>
      </c>
      <c r="G488" s="47"/>
      <c r="H488" s="39"/>
      <c r="I488" s="39"/>
      <c r="J488" s="40"/>
    </row>
    <row r="489" spans="2:10" x14ac:dyDescent="0.3">
      <c r="B489" s="25"/>
      <c r="D489" s="26"/>
      <c r="F489" s="14" t="s">
        <v>1710</v>
      </c>
      <c r="G489" s="47"/>
      <c r="H489" s="39"/>
      <c r="I489" s="39"/>
      <c r="J489" s="40"/>
    </row>
    <row r="490" spans="2:10" x14ac:dyDescent="0.3">
      <c r="B490" s="25"/>
      <c r="D490" s="26"/>
      <c r="F490" s="14"/>
      <c r="G490" s="47"/>
      <c r="H490" s="39"/>
      <c r="I490" s="39"/>
      <c r="J490" s="40"/>
    </row>
    <row r="491" spans="2:10" x14ac:dyDescent="0.3">
      <c r="B491" s="25" t="s">
        <v>309</v>
      </c>
      <c r="D491" s="26"/>
      <c r="F491" s="14"/>
      <c r="G491" s="47"/>
      <c r="H491" s="39"/>
      <c r="I491" s="39"/>
      <c r="J491" s="40"/>
    </row>
    <row r="492" spans="2:10" x14ac:dyDescent="0.3">
      <c r="B492" s="25"/>
      <c r="D492" s="26"/>
      <c r="F492" s="14"/>
      <c r="G492" s="47"/>
      <c r="H492" s="39"/>
      <c r="I492" s="39"/>
      <c r="J492" s="40"/>
    </row>
    <row r="493" spans="2:10" x14ac:dyDescent="0.3">
      <c r="B493" s="25"/>
      <c r="D493" s="26"/>
      <c r="F493" s="14"/>
      <c r="G493" s="47"/>
      <c r="H493" s="22"/>
      <c r="I493" s="22"/>
      <c r="J493" s="22"/>
    </row>
    <row r="494" spans="2:10" x14ac:dyDescent="0.3">
      <c r="B494" s="25" t="s">
        <v>3</v>
      </c>
      <c r="D494" s="26"/>
      <c r="F494" s="14" t="s">
        <v>970</v>
      </c>
      <c r="G494" s="47"/>
      <c r="H494" s="22"/>
      <c r="I494" s="22"/>
      <c r="J494" s="22"/>
    </row>
    <row r="495" spans="2:10" x14ac:dyDescent="0.3">
      <c r="B495" s="25"/>
      <c r="D495" s="26"/>
      <c r="F495" s="14"/>
      <c r="G495" s="47"/>
      <c r="H495" s="22"/>
      <c r="I495" s="22"/>
      <c r="J495" s="22"/>
    </row>
    <row r="496" spans="2:10" x14ac:dyDescent="0.3">
      <c r="B496" s="25"/>
      <c r="D496" s="26" t="s">
        <v>4</v>
      </c>
      <c r="F496" s="14" t="s">
        <v>971</v>
      </c>
      <c r="G496" s="47"/>
      <c r="H496" s="22"/>
      <c r="I496" s="22"/>
      <c r="J496" s="22"/>
    </row>
    <row r="497" spans="2:10" x14ac:dyDescent="0.3">
      <c r="B497" s="25"/>
      <c r="D497" s="26"/>
      <c r="F497" s="14"/>
      <c r="G497" s="47"/>
      <c r="H497" s="22"/>
      <c r="I497" s="22"/>
      <c r="J497" s="22"/>
    </row>
    <row r="499" spans="2:10" ht="17.25" thickBot="1" x14ac:dyDescent="0.35">
      <c r="B499" s="18" t="s">
        <v>1403</v>
      </c>
    </row>
    <row r="500" spans="2:10" x14ac:dyDescent="0.3">
      <c r="H500" s="398" t="s">
        <v>71</v>
      </c>
      <c r="I500" s="400" t="s">
        <v>74</v>
      </c>
      <c r="J500" s="401"/>
    </row>
    <row r="501" spans="2:10" x14ac:dyDescent="0.3">
      <c r="E501" s="15"/>
      <c r="H501" s="399"/>
      <c r="I501" s="79" t="s">
        <v>88</v>
      </c>
      <c r="J501" s="80" t="s">
        <v>1</v>
      </c>
    </row>
    <row r="502" spans="2:10" ht="12.75" thickBot="1" x14ac:dyDescent="0.35">
      <c r="E502" s="15"/>
      <c r="H502" s="81">
        <f>COUNTIF(H505:H647, "O")</f>
        <v>0</v>
      </c>
      <c r="I502" s="77">
        <f>COUNTIF(I505:I647, "O")</f>
        <v>0</v>
      </c>
      <c r="J502" s="82">
        <f>COUNTIF(J505:J647, "O")</f>
        <v>0</v>
      </c>
    </row>
    <row r="504" spans="2:10" x14ac:dyDescent="0.3">
      <c r="B504" s="19" t="s">
        <v>12</v>
      </c>
      <c r="C504" s="20"/>
      <c r="D504" s="21" t="s">
        <v>13</v>
      </c>
      <c r="E504" s="16"/>
      <c r="F504" s="27" t="s">
        <v>39</v>
      </c>
      <c r="G504" s="27"/>
      <c r="H504" s="30" t="s">
        <v>71</v>
      </c>
      <c r="I504" s="29" t="s">
        <v>348</v>
      </c>
      <c r="J504" s="29" t="s">
        <v>1</v>
      </c>
    </row>
    <row r="505" spans="2:10" x14ac:dyDescent="0.3">
      <c r="B505" s="25"/>
      <c r="D505" s="26"/>
      <c r="F505" s="55" t="s">
        <v>942</v>
      </c>
      <c r="G505" s="47"/>
      <c r="H505" s="28"/>
      <c r="I505" s="28"/>
      <c r="J505" s="22"/>
    </row>
    <row r="506" spans="2:10" x14ac:dyDescent="0.3">
      <c r="B506" s="25"/>
      <c r="D506" s="26"/>
      <c r="F506" s="55" t="s">
        <v>943</v>
      </c>
      <c r="G506" s="47"/>
      <c r="H506" s="28"/>
      <c r="I506" s="28"/>
      <c r="J506" s="22"/>
    </row>
    <row r="507" spans="2:10" x14ac:dyDescent="0.3">
      <c r="B507" s="25"/>
      <c r="D507" s="26"/>
      <c r="F507" s="14"/>
      <c r="G507" s="47"/>
      <c r="H507" s="28"/>
      <c r="I507" s="28"/>
      <c r="J507" s="22"/>
    </row>
    <row r="508" spans="2:10" x14ac:dyDescent="0.3">
      <c r="B508" s="391" t="s">
        <v>1404</v>
      </c>
      <c r="C508" s="392"/>
      <c r="D508" s="393"/>
      <c r="F508" s="14" t="s">
        <v>1405</v>
      </c>
      <c r="G508" s="47"/>
      <c r="H508" s="28"/>
      <c r="I508" s="28"/>
      <c r="J508" s="22"/>
    </row>
    <row r="509" spans="2:10" x14ac:dyDescent="0.3">
      <c r="B509" s="25"/>
      <c r="D509" s="26"/>
      <c r="F509" s="14" t="s">
        <v>1406</v>
      </c>
      <c r="G509" s="47"/>
      <c r="H509" s="28"/>
      <c r="I509" s="28"/>
      <c r="J509" s="22"/>
    </row>
    <row r="510" spans="2:10" x14ac:dyDescent="0.3">
      <c r="B510" s="25"/>
      <c r="D510" s="26"/>
      <c r="F510" s="14" t="s">
        <v>665</v>
      </c>
      <c r="G510" s="47"/>
      <c r="H510" s="28"/>
      <c r="I510" s="28"/>
      <c r="J510" s="22"/>
    </row>
    <row r="511" spans="2:10" x14ac:dyDescent="0.3">
      <c r="B511" s="25"/>
      <c r="D511" s="26"/>
      <c r="F511" s="14" t="s">
        <v>947</v>
      </c>
      <c r="G511" s="47"/>
      <c r="H511" s="28"/>
      <c r="I511" s="28"/>
      <c r="J511" s="22"/>
    </row>
    <row r="512" spans="2:10" x14ac:dyDescent="0.3">
      <c r="B512" s="25"/>
      <c r="D512" s="26"/>
      <c r="F512" s="14" t="s">
        <v>2124</v>
      </c>
      <c r="G512" s="47"/>
      <c r="H512" s="28"/>
      <c r="I512" s="28"/>
      <c r="J512" s="22"/>
    </row>
    <row r="513" spans="2:10" x14ac:dyDescent="0.3">
      <c r="B513" s="25"/>
      <c r="D513" s="26"/>
      <c r="F513" s="14"/>
      <c r="G513" s="47"/>
      <c r="H513" s="28"/>
      <c r="I513" s="28"/>
      <c r="J513" s="22"/>
    </row>
    <row r="514" spans="2:10" x14ac:dyDescent="0.3">
      <c r="B514" s="25"/>
      <c r="D514" s="26"/>
      <c r="F514" s="14"/>
      <c r="G514" s="47"/>
      <c r="H514" s="22"/>
      <c r="I514" s="22"/>
      <c r="J514" s="22"/>
    </row>
    <row r="515" spans="2:10" x14ac:dyDescent="0.3">
      <c r="B515" s="25"/>
      <c r="D515" s="26"/>
      <c r="F515" s="14" t="s">
        <v>636</v>
      </c>
      <c r="G515" s="47"/>
      <c r="H515" s="22"/>
      <c r="I515" s="22"/>
      <c r="J515" s="22"/>
    </row>
    <row r="516" spans="2:10" x14ac:dyDescent="0.3">
      <c r="B516" s="25"/>
      <c r="D516" s="26"/>
      <c r="F516" s="14" t="s">
        <v>1407</v>
      </c>
      <c r="G516" s="47"/>
      <c r="H516" s="22"/>
      <c r="I516" s="22"/>
      <c r="J516" s="22"/>
    </row>
    <row r="517" spans="2:10" x14ac:dyDescent="0.3">
      <c r="B517" s="25"/>
      <c r="D517" s="26"/>
      <c r="F517" s="14"/>
      <c r="G517" s="47"/>
      <c r="H517" s="22"/>
      <c r="I517" s="22"/>
      <c r="J517" s="22"/>
    </row>
    <row r="518" spans="2:10" x14ac:dyDescent="0.3">
      <c r="B518" s="25" t="s">
        <v>3</v>
      </c>
      <c r="D518" s="26"/>
      <c r="F518" s="14" t="s">
        <v>632</v>
      </c>
      <c r="G518" s="47"/>
      <c r="H518" s="22"/>
      <c r="I518" s="22"/>
      <c r="J518" s="22"/>
    </row>
    <row r="519" spans="2:10" x14ac:dyDescent="0.3">
      <c r="B519" s="25"/>
      <c r="D519" s="26"/>
      <c r="F519" s="14"/>
      <c r="G519" s="47"/>
      <c r="H519" s="22"/>
      <c r="I519" s="22"/>
      <c r="J519" s="22"/>
    </row>
    <row r="520" spans="2:10" x14ac:dyDescent="0.3">
      <c r="B520" s="25"/>
      <c r="D520" s="26" t="s">
        <v>4</v>
      </c>
      <c r="F520" s="14" t="s">
        <v>1408</v>
      </c>
      <c r="G520" s="47"/>
      <c r="H520" s="22"/>
      <c r="I520" s="22"/>
      <c r="J520" s="22"/>
    </row>
    <row r="521" spans="2:10" x14ac:dyDescent="0.3">
      <c r="B521" s="25"/>
      <c r="D521" s="26"/>
      <c r="F521" s="14"/>
      <c r="G521" s="47"/>
      <c r="H521" s="22"/>
      <c r="I521" s="22"/>
      <c r="J521" s="22"/>
    </row>
    <row r="522" spans="2:10" x14ac:dyDescent="0.3">
      <c r="B522" s="25"/>
      <c r="D522" s="26"/>
      <c r="F522" s="14"/>
      <c r="G522" s="47"/>
      <c r="H522" s="22"/>
      <c r="I522" s="22"/>
      <c r="J522" s="22"/>
    </row>
    <row r="523" spans="2:10" x14ac:dyDescent="0.3">
      <c r="B523" s="394" t="s">
        <v>2845</v>
      </c>
      <c r="C523" s="395"/>
      <c r="D523" s="396"/>
      <c r="F523" s="14" t="s">
        <v>2846</v>
      </c>
      <c r="G523" s="47"/>
      <c r="H523" s="53"/>
      <c r="I523" s="53"/>
      <c r="J523" s="53"/>
    </row>
    <row r="524" spans="2:10" x14ac:dyDescent="0.3">
      <c r="B524" s="25"/>
      <c r="D524" s="26"/>
      <c r="F524" s="14"/>
      <c r="G524" s="47"/>
      <c r="H524" s="22"/>
      <c r="I524" s="22"/>
      <c r="J524" s="22"/>
    </row>
    <row r="525" spans="2:10" x14ac:dyDescent="0.3">
      <c r="B525" s="25"/>
      <c r="D525" s="26" t="s">
        <v>2797</v>
      </c>
      <c r="F525" s="14" t="s">
        <v>301</v>
      </c>
      <c r="G525" s="47"/>
      <c r="H525" s="22"/>
      <c r="I525" s="22"/>
      <c r="J525" s="22"/>
    </row>
    <row r="526" spans="2:10" x14ac:dyDescent="0.3">
      <c r="B526" s="25"/>
      <c r="D526" s="26"/>
      <c r="F526" s="14" t="s">
        <v>303</v>
      </c>
      <c r="G526" s="47"/>
      <c r="H526" s="22"/>
      <c r="I526" s="22"/>
      <c r="J526" s="22"/>
    </row>
    <row r="527" spans="2:10" x14ac:dyDescent="0.3">
      <c r="B527" s="25"/>
      <c r="D527" s="26"/>
      <c r="F527" s="14"/>
      <c r="G527" s="47"/>
      <c r="H527" s="22"/>
      <c r="I527" s="22"/>
      <c r="J527" s="22"/>
    </row>
    <row r="528" spans="2:10" x14ac:dyDescent="0.3">
      <c r="B528" s="25" t="s">
        <v>2800</v>
      </c>
      <c r="D528" s="26"/>
      <c r="F528" s="14" t="s">
        <v>302</v>
      </c>
      <c r="G528" s="47"/>
      <c r="H528" s="22"/>
      <c r="I528" s="22"/>
      <c r="J528" s="22"/>
    </row>
    <row r="529" spans="2:10" x14ac:dyDescent="0.3">
      <c r="B529" s="25"/>
      <c r="D529" s="26"/>
      <c r="F529" s="14"/>
      <c r="G529" s="47"/>
      <c r="H529" s="22"/>
      <c r="I529" s="22"/>
      <c r="J529" s="22"/>
    </row>
    <row r="530" spans="2:10" x14ac:dyDescent="0.3">
      <c r="B530" s="25"/>
      <c r="D530" s="26"/>
      <c r="F530" s="14"/>
      <c r="G530" s="47"/>
      <c r="H530" s="22"/>
      <c r="I530" s="22"/>
      <c r="J530" s="22"/>
    </row>
    <row r="531" spans="2:10" x14ac:dyDescent="0.3">
      <c r="B531" s="25"/>
      <c r="D531" s="26" t="s">
        <v>8</v>
      </c>
      <c r="F531" s="14" t="s">
        <v>1292</v>
      </c>
      <c r="G531" s="47"/>
      <c r="H531" s="22"/>
      <c r="I531" s="22"/>
      <c r="J531" s="22"/>
    </row>
    <row r="532" spans="2:10" x14ac:dyDescent="0.3">
      <c r="B532" s="25"/>
      <c r="D532" s="26"/>
      <c r="F532" s="14" t="s">
        <v>2847</v>
      </c>
      <c r="G532" s="47"/>
      <c r="H532" s="22"/>
      <c r="I532" s="22"/>
      <c r="J532" s="22"/>
    </row>
    <row r="533" spans="2:10" x14ac:dyDescent="0.3">
      <c r="B533" s="25"/>
      <c r="D533" s="26"/>
      <c r="F533" s="14" t="s">
        <v>2848</v>
      </c>
      <c r="G533" s="47"/>
      <c r="H533" s="22"/>
      <c r="I533" s="22"/>
      <c r="J533" s="22"/>
    </row>
    <row r="534" spans="2:10" x14ac:dyDescent="0.3">
      <c r="B534" s="25"/>
      <c r="D534" s="26"/>
      <c r="F534" s="14" t="s">
        <v>665</v>
      </c>
      <c r="G534" s="47"/>
      <c r="H534" s="22"/>
      <c r="I534" s="22"/>
      <c r="J534" s="22"/>
    </row>
    <row r="535" spans="2:10" x14ac:dyDescent="0.3">
      <c r="B535" s="25"/>
      <c r="D535" s="26"/>
      <c r="F535" s="14" t="s">
        <v>656</v>
      </c>
      <c r="G535" s="47"/>
      <c r="H535" s="22"/>
      <c r="I535" s="22"/>
      <c r="J535" s="22"/>
    </row>
    <row r="536" spans="2:10" x14ac:dyDescent="0.3">
      <c r="B536" s="25"/>
      <c r="D536" s="26"/>
      <c r="F536" s="14" t="s">
        <v>2124</v>
      </c>
      <c r="G536" s="47"/>
      <c r="H536" s="22"/>
      <c r="I536" s="22"/>
      <c r="J536" s="22"/>
    </row>
    <row r="537" spans="2:10" x14ac:dyDescent="0.3">
      <c r="B537" s="25" t="s">
        <v>9</v>
      </c>
      <c r="D537" s="26"/>
      <c r="F537" s="14"/>
      <c r="G537" s="47"/>
      <c r="H537" s="22"/>
      <c r="I537" s="22"/>
      <c r="J537" s="22"/>
    </row>
    <row r="538" spans="2:10" x14ac:dyDescent="0.3">
      <c r="B538" s="25"/>
      <c r="D538" s="26"/>
      <c r="F538" s="14"/>
      <c r="G538" s="47"/>
      <c r="H538" s="22"/>
      <c r="I538" s="22"/>
      <c r="J538" s="22"/>
    </row>
    <row r="539" spans="2:10" x14ac:dyDescent="0.3">
      <c r="B539" s="25"/>
      <c r="D539" s="26"/>
      <c r="F539" s="14"/>
      <c r="G539" s="47"/>
      <c r="H539" s="22"/>
      <c r="I539" s="22"/>
      <c r="J539" s="22"/>
    </row>
    <row r="540" spans="2:10" x14ac:dyDescent="0.3">
      <c r="B540" s="25" t="s">
        <v>3</v>
      </c>
      <c r="D540" s="26"/>
      <c r="F540" s="14" t="s">
        <v>632</v>
      </c>
      <c r="G540" s="47"/>
      <c r="H540" s="22"/>
      <c r="I540" s="22"/>
      <c r="J540" s="22"/>
    </row>
    <row r="541" spans="2:10" x14ac:dyDescent="0.3">
      <c r="B541" s="25"/>
      <c r="D541" s="26"/>
      <c r="F541" s="14"/>
      <c r="G541" s="47"/>
      <c r="H541" s="22"/>
      <c r="I541" s="22"/>
      <c r="J541" s="22"/>
    </row>
    <row r="542" spans="2:10" x14ac:dyDescent="0.3">
      <c r="B542" s="25"/>
      <c r="D542" s="26" t="s">
        <v>4</v>
      </c>
      <c r="F542" s="14" t="s">
        <v>152</v>
      </c>
      <c r="G542" s="47"/>
      <c r="H542" s="22"/>
      <c r="I542" s="22"/>
      <c r="J542" s="22"/>
    </row>
    <row r="543" spans="2:10" x14ac:dyDescent="0.3">
      <c r="B543" s="25"/>
      <c r="D543" s="26"/>
      <c r="F543" s="14"/>
      <c r="G543" s="47"/>
      <c r="H543" s="22"/>
      <c r="I543" s="22"/>
      <c r="J543" s="22"/>
    </row>
    <row r="544" spans="2:10" x14ac:dyDescent="0.3">
      <c r="B544" s="25"/>
      <c r="D544" s="26"/>
      <c r="F544" s="14" t="s">
        <v>2849</v>
      </c>
      <c r="G544" s="47"/>
      <c r="H544" s="22"/>
      <c r="I544" s="22"/>
      <c r="J544" s="22"/>
    </row>
    <row r="545" spans="2:10" x14ac:dyDescent="0.3">
      <c r="B545" s="25"/>
      <c r="D545" s="26"/>
      <c r="F545" s="14"/>
      <c r="G545" s="47"/>
      <c r="H545" s="22"/>
      <c r="I545" s="22"/>
      <c r="J545" s="22"/>
    </row>
    <row r="546" spans="2:10" x14ac:dyDescent="0.3">
      <c r="B546" s="25"/>
      <c r="D546" s="26" t="s">
        <v>2797</v>
      </c>
      <c r="F546" s="14" t="s">
        <v>326</v>
      </c>
      <c r="G546" s="47"/>
      <c r="H546" s="22"/>
      <c r="I546" s="22"/>
      <c r="J546" s="22"/>
    </row>
    <row r="547" spans="2:10" x14ac:dyDescent="0.3">
      <c r="B547" s="25"/>
      <c r="D547" s="26"/>
      <c r="F547" s="14" t="s">
        <v>303</v>
      </c>
      <c r="G547" s="47"/>
      <c r="H547" s="22"/>
      <c r="I547" s="22"/>
      <c r="J547" s="22"/>
    </row>
    <row r="548" spans="2:10" x14ac:dyDescent="0.3">
      <c r="B548" s="25"/>
      <c r="D548" s="26"/>
      <c r="F548" s="14"/>
      <c r="G548" s="47"/>
      <c r="H548" s="22"/>
      <c r="I548" s="22"/>
      <c r="J548" s="22"/>
    </row>
    <row r="549" spans="2:10" x14ac:dyDescent="0.3">
      <c r="B549" s="25" t="s">
        <v>2800</v>
      </c>
      <c r="D549" s="26"/>
      <c r="F549" s="14" t="s">
        <v>302</v>
      </c>
      <c r="G549" s="47"/>
      <c r="H549" s="22"/>
      <c r="I549" s="22"/>
      <c r="J549" s="22"/>
    </row>
    <row r="550" spans="2:10" x14ac:dyDescent="0.3">
      <c r="B550" s="25"/>
      <c r="D550" s="26"/>
      <c r="F550" s="14"/>
      <c r="G550" s="47"/>
      <c r="H550" s="22"/>
      <c r="I550" s="22"/>
      <c r="J550" s="22"/>
    </row>
    <row r="551" spans="2:10" x14ac:dyDescent="0.3">
      <c r="B551" s="25"/>
      <c r="D551" s="26"/>
      <c r="F551" s="14"/>
      <c r="G551" s="47"/>
      <c r="H551" s="22"/>
      <c r="I551" s="22"/>
      <c r="J551" s="22"/>
    </row>
    <row r="552" spans="2:10" x14ac:dyDescent="0.3">
      <c r="B552" s="394" t="s">
        <v>2850</v>
      </c>
      <c r="C552" s="395"/>
      <c r="D552" s="396"/>
      <c r="F552" s="14" t="s">
        <v>2851</v>
      </c>
      <c r="G552" s="47"/>
      <c r="H552" s="53"/>
      <c r="I552" s="53"/>
      <c r="J552" s="53"/>
    </row>
    <row r="553" spans="2:10" x14ac:dyDescent="0.3">
      <c r="B553" s="25"/>
      <c r="D553" s="26"/>
      <c r="F553" s="14"/>
      <c r="G553" s="47"/>
      <c r="H553" s="22"/>
      <c r="I553" s="22"/>
      <c r="J553" s="22"/>
    </row>
    <row r="554" spans="2:10" x14ac:dyDescent="0.3">
      <c r="B554" s="25"/>
      <c r="D554" s="26" t="s">
        <v>8</v>
      </c>
      <c r="F554" s="164" t="s">
        <v>1292</v>
      </c>
      <c r="G554" s="47"/>
      <c r="H554" s="22"/>
      <c r="I554" s="22"/>
      <c r="J554" s="22"/>
    </row>
    <row r="555" spans="2:10" x14ac:dyDescent="0.3">
      <c r="B555" s="25"/>
      <c r="D555" s="26"/>
      <c r="F555" s="14" t="s">
        <v>1398</v>
      </c>
      <c r="G555" s="47"/>
      <c r="H555" s="22"/>
      <c r="I555" s="22"/>
      <c r="J555" s="22"/>
    </row>
    <row r="556" spans="2:10" x14ac:dyDescent="0.3">
      <c r="B556" s="25"/>
      <c r="D556" s="26"/>
      <c r="F556" s="14" t="s">
        <v>654</v>
      </c>
      <c r="G556" s="47"/>
      <c r="H556" s="22"/>
      <c r="I556" s="22"/>
      <c r="J556" s="22"/>
    </row>
    <row r="557" spans="2:10" x14ac:dyDescent="0.3">
      <c r="B557" s="25"/>
      <c r="D557" s="26"/>
      <c r="F557" s="14" t="s">
        <v>665</v>
      </c>
      <c r="G557" s="47"/>
      <c r="H557" s="22"/>
      <c r="I557" s="22"/>
      <c r="J557" s="22"/>
    </row>
    <row r="558" spans="2:10" x14ac:dyDescent="0.3">
      <c r="B558" s="25"/>
      <c r="D558" s="26"/>
      <c r="F558" s="14" t="s">
        <v>947</v>
      </c>
      <c r="G558" s="47"/>
      <c r="H558" s="22"/>
      <c r="I558" s="22"/>
      <c r="J558" s="22"/>
    </row>
    <row r="559" spans="2:10" x14ac:dyDescent="0.3">
      <c r="B559" s="25"/>
      <c r="D559" s="26"/>
      <c r="F559" s="14" t="s">
        <v>2124</v>
      </c>
      <c r="G559" s="47"/>
      <c r="H559" s="22"/>
      <c r="I559" s="22"/>
      <c r="J559" s="22"/>
    </row>
    <row r="560" spans="2:10" x14ac:dyDescent="0.3">
      <c r="B560" s="25"/>
      <c r="D560" s="26"/>
      <c r="F560" s="14"/>
      <c r="G560" s="47"/>
      <c r="H560" s="22"/>
      <c r="I560" s="22"/>
      <c r="J560" s="22"/>
    </row>
    <row r="561" spans="2:10" x14ac:dyDescent="0.3">
      <c r="B561" s="25" t="s">
        <v>9</v>
      </c>
      <c r="D561" s="26"/>
      <c r="F561" s="14"/>
      <c r="G561" s="47"/>
      <c r="H561" s="22"/>
      <c r="I561" s="22"/>
      <c r="J561" s="22"/>
    </row>
    <row r="562" spans="2:10" x14ac:dyDescent="0.3">
      <c r="B562" s="25"/>
      <c r="D562" s="26"/>
      <c r="F562" s="14"/>
      <c r="G562" s="47"/>
      <c r="H562" s="22"/>
      <c r="I562" s="22"/>
      <c r="J562" s="22"/>
    </row>
    <row r="563" spans="2:10" x14ac:dyDescent="0.3">
      <c r="B563" s="25"/>
      <c r="D563" s="26"/>
      <c r="F563" s="14"/>
      <c r="G563" s="47"/>
      <c r="H563" s="22"/>
      <c r="I563" s="22"/>
      <c r="J563" s="22"/>
    </row>
    <row r="564" spans="2:10" x14ac:dyDescent="0.3">
      <c r="B564" s="25" t="s">
        <v>3</v>
      </c>
      <c r="D564" s="26"/>
      <c r="F564" s="14" t="s">
        <v>632</v>
      </c>
      <c r="G564" s="47"/>
      <c r="H564" s="22"/>
      <c r="I564" s="22"/>
      <c r="J564" s="22"/>
    </row>
    <row r="565" spans="2:10" x14ac:dyDescent="0.3">
      <c r="B565" s="25"/>
      <c r="D565" s="26"/>
      <c r="F565" s="14"/>
      <c r="G565" s="47"/>
      <c r="H565" s="22"/>
      <c r="I565" s="22"/>
      <c r="J565" s="22"/>
    </row>
    <row r="566" spans="2:10" x14ac:dyDescent="0.3">
      <c r="B566" s="25"/>
      <c r="D566" s="26" t="s">
        <v>4</v>
      </c>
      <c r="F566" s="14" t="s">
        <v>152</v>
      </c>
      <c r="G566" s="47"/>
      <c r="H566" s="22"/>
      <c r="I566" s="22"/>
      <c r="J566" s="22"/>
    </row>
    <row r="567" spans="2:10" x14ac:dyDescent="0.3">
      <c r="B567" s="25"/>
      <c r="D567" s="26"/>
      <c r="F567" s="14"/>
      <c r="G567" s="47"/>
      <c r="H567" s="22"/>
      <c r="I567" s="22"/>
      <c r="J567" s="22"/>
    </row>
    <row r="568" spans="2:10" x14ac:dyDescent="0.3">
      <c r="B568" s="25"/>
      <c r="D568" s="26"/>
      <c r="F568" s="14"/>
      <c r="G568" s="47"/>
      <c r="H568" s="22"/>
      <c r="I568" s="22"/>
      <c r="J568" s="22"/>
    </row>
    <row r="569" spans="2:10" x14ac:dyDescent="0.3">
      <c r="B569" s="394" t="s">
        <v>1277</v>
      </c>
      <c r="C569" s="395"/>
      <c r="D569" s="396"/>
      <c r="F569" s="14" t="s">
        <v>1412</v>
      </c>
      <c r="G569" s="47"/>
      <c r="H569" s="53"/>
      <c r="I569" s="53"/>
      <c r="J569" s="53"/>
    </row>
    <row r="570" spans="2:10" x14ac:dyDescent="0.3">
      <c r="B570" s="25"/>
      <c r="D570" s="26"/>
      <c r="F570" s="14"/>
      <c r="G570" s="47"/>
      <c r="H570" s="22"/>
      <c r="I570" s="22"/>
      <c r="J570" s="22"/>
    </row>
    <row r="571" spans="2:10" x14ac:dyDescent="0.3">
      <c r="B571" s="25" t="s">
        <v>350</v>
      </c>
      <c r="D571" s="26"/>
      <c r="F571" s="14" t="s">
        <v>1333</v>
      </c>
      <c r="G571" s="47"/>
      <c r="H571" s="22"/>
      <c r="I571" s="22"/>
      <c r="J571" s="22"/>
    </row>
    <row r="572" spans="2:10" x14ac:dyDescent="0.3">
      <c r="B572" s="25"/>
      <c r="D572" s="26"/>
      <c r="F572" s="161" t="s">
        <v>1418</v>
      </c>
      <c r="G572" s="47"/>
      <c r="H572" s="22"/>
      <c r="I572" s="22"/>
      <c r="J572" s="22"/>
    </row>
    <row r="573" spans="2:10" x14ac:dyDescent="0.3">
      <c r="B573" s="25"/>
      <c r="D573" s="26"/>
      <c r="F573" s="14" t="s">
        <v>1334</v>
      </c>
      <c r="G573" s="47"/>
      <c r="H573" s="22"/>
      <c r="I573" s="22"/>
      <c r="J573" s="22"/>
    </row>
    <row r="574" spans="2:10" x14ac:dyDescent="0.3">
      <c r="B574" s="25"/>
      <c r="D574" s="26"/>
      <c r="F574" s="14" t="s">
        <v>1335</v>
      </c>
      <c r="G574" s="47"/>
      <c r="H574" s="22"/>
      <c r="I574" s="22"/>
      <c r="J574" s="22"/>
    </row>
    <row r="575" spans="2:10" x14ac:dyDescent="0.3">
      <c r="B575" s="25"/>
      <c r="D575" s="26"/>
      <c r="F575" s="14"/>
      <c r="G575" s="47"/>
      <c r="H575" s="22"/>
      <c r="I575" s="22"/>
      <c r="J575" s="22"/>
    </row>
    <row r="576" spans="2:10" x14ac:dyDescent="0.3">
      <c r="B576" s="25"/>
      <c r="D576" s="26" t="s">
        <v>351</v>
      </c>
      <c r="F576" s="14" t="s">
        <v>965</v>
      </c>
      <c r="G576" s="47"/>
      <c r="H576" s="22"/>
      <c r="I576" s="22"/>
      <c r="J576" s="22"/>
    </row>
    <row r="577" spans="2:10" x14ac:dyDescent="0.3">
      <c r="B577" s="25"/>
      <c r="D577" s="26"/>
      <c r="F577" s="14" t="s">
        <v>966</v>
      </c>
      <c r="G577" s="47"/>
      <c r="H577" s="22"/>
      <c r="I577" s="22"/>
      <c r="J577" s="22"/>
    </row>
    <row r="578" spans="2:10" x14ac:dyDescent="0.3">
      <c r="B578" s="25"/>
      <c r="D578" s="26"/>
      <c r="F578" s="161" t="s">
        <v>1366</v>
      </c>
      <c r="H578" s="22"/>
      <c r="I578" s="22"/>
      <c r="J578" s="22"/>
    </row>
    <row r="579" spans="2:10" x14ac:dyDescent="0.3">
      <c r="B579" s="25"/>
      <c r="D579" s="26"/>
      <c r="F579" s="159" t="s">
        <v>1367</v>
      </c>
      <c r="H579" s="22"/>
      <c r="I579" s="22"/>
      <c r="J579" s="22"/>
    </row>
    <row r="580" spans="2:10" x14ac:dyDescent="0.3">
      <c r="B580" s="25"/>
      <c r="D580" s="26"/>
      <c r="F580" s="14" t="s">
        <v>1368</v>
      </c>
      <c r="H580" s="22"/>
      <c r="I580" s="22"/>
      <c r="J580" s="22"/>
    </row>
    <row r="581" spans="2:10" x14ac:dyDescent="0.3">
      <c r="B581" s="25"/>
      <c r="D581" s="26"/>
      <c r="F581" s="159" t="s">
        <v>1369</v>
      </c>
      <c r="H581" s="22"/>
      <c r="I581" s="22"/>
      <c r="J581" s="22"/>
    </row>
    <row r="582" spans="2:10" x14ac:dyDescent="0.3">
      <c r="B582" s="25"/>
      <c r="D582" s="26"/>
      <c r="F582" s="14" t="s">
        <v>1370</v>
      </c>
      <c r="H582" s="22"/>
      <c r="I582" s="22"/>
      <c r="J582" s="22"/>
    </row>
    <row r="583" spans="2:10" x14ac:dyDescent="0.3">
      <c r="B583" s="25"/>
      <c r="D583" s="26"/>
      <c r="F583" s="14" t="s">
        <v>1371</v>
      </c>
      <c r="H583" s="22"/>
      <c r="I583" s="22"/>
      <c r="J583" s="22"/>
    </row>
    <row r="584" spans="2:10" x14ac:dyDescent="0.3">
      <c r="B584" s="25"/>
      <c r="D584" s="26"/>
      <c r="F584" s="159" t="s">
        <v>1372</v>
      </c>
      <c r="H584" s="22"/>
      <c r="I584" s="22"/>
      <c r="J584" s="22"/>
    </row>
    <row r="585" spans="2:10" x14ac:dyDescent="0.3">
      <c r="B585" s="25"/>
      <c r="D585" s="26"/>
      <c r="F585" s="14" t="s">
        <v>1373</v>
      </c>
      <c r="H585" s="22"/>
      <c r="I585" s="22"/>
      <c r="J585" s="22"/>
    </row>
    <row r="586" spans="2:10" x14ac:dyDescent="0.3">
      <c r="B586" s="25"/>
      <c r="D586" s="26"/>
      <c r="F586" s="159" t="s">
        <v>1374</v>
      </c>
      <c r="H586" s="22"/>
      <c r="I586" s="22"/>
      <c r="J586" s="22"/>
    </row>
    <row r="587" spans="2:10" x14ac:dyDescent="0.3">
      <c r="B587" s="25"/>
      <c r="D587" s="26"/>
      <c r="F587" s="14" t="s">
        <v>1375</v>
      </c>
      <c r="H587" s="22"/>
      <c r="I587" s="22"/>
      <c r="J587" s="22"/>
    </row>
    <row r="588" spans="2:10" x14ac:dyDescent="0.3">
      <c r="B588" s="25"/>
      <c r="D588" s="26"/>
      <c r="F588" s="14"/>
      <c r="G588" s="47"/>
      <c r="H588" s="22"/>
      <c r="I588" s="22"/>
      <c r="J588" s="22"/>
    </row>
    <row r="589" spans="2:10" x14ac:dyDescent="0.3">
      <c r="B589" s="25"/>
      <c r="D589" s="26" t="s">
        <v>148</v>
      </c>
      <c r="F589" s="164" t="s">
        <v>1409</v>
      </c>
      <c r="G589" s="47"/>
      <c r="H589" s="39"/>
      <c r="I589" s="39"/>
      <c r="J589" s="40"/>
    </row>
    <row r="590" spans="2:10" x14ac:dyDescent="0.3">
      <c r="B590" s="25"/>
      <c r="D590" s="26"/>
      <c r="F590" s="14" t="s">
        <v>1398</v>
      </c>
      <c r="G590" s="47"/>
      <c r="H590" s="39"/>
      <c r="I590" s="39"/>
      <c r="J590" s="40"/>
    </row>
    <row r="591" spans="2:10" x14ac:dyDescent="0.3">
      <c r="B591" s="25"/>
      <c r="D591" s="26"/>
      <c r="F591" s="14" t="s">
        <v>654</v>
      </c>
      <c r="G591" s="47"/>
      <c r="H591" s="39"/>
      <c r="I591" s="39"/>
      <c r="J591" s="40"/>
    </row>
    <row r="592" spans="2:10" x14ac:dyDescent="0.3">
      <c r="B592" s="25"/>
      <c r="D592" s="26"/>
      <c r="F592" s="14" t="s">
        <v>655</v>
      </c>
      <c r="G592" s="47"/>
      <c r="H592" s="39"/>
      <c r="I592" s="39"/>
      <c r="J592" s="40"/>
    </row>
    <row r="593" spans="2:10" x14ac:dyDescent="0.3">
      <c r="B593" s="25"/>
      <c r="D593" s="26"/>
      <c r="F593" s="14" t="s">
        <v>656</v>
      </c>
      <c r="G593" s="47"/>
      <c r="H593" s="39"/>
      <c r="I593" s="39"/>
      <c r="J593" s="40"/>
    </row>
    <row r="594" spans="2:10" x14ac:dyDescent="0.3">
      <c r="B594" s="25"/>
      <c r="D594" s="26"/>
      <c r="F594" s="14" t="s">
        <v>2124</v>
      </c>
      <c r="G594" s="47"/>
      <c r="H594" s="39"/>
      <c r="I594" s="39"/>
      <c r="J594" s="40"/>
    </row>
    <row r="595" spans="2:10" x14ac:dyDescent="0.3">
      <c r="B595" s="25"/>
      <c r="D595" s="26"/>
      <c r="F595" s="14"/>
      <c r="G595" s="47"/>
      <c r="H595" s="39"/>
      <c r="I595" s="39"/>
      <c r="J595" s="40"/>
    </row>
    <row r="596" spans="2:10" x14ac:dyDescent="0.3">
      <c r="B596" s="25" t="s">
        <v>9</v>
      </c>
      <c r="D596" s="26"/>
      <c r="F596" s="14"/>
      <c r="G596" s="47"/>
      <c r="H596" s="39"/>
      <c r="I596" s="39"/>
      <c r="J596" s="40"/>
    </row>
    <row r="597" spans="2:10" x14ac:dyDescent="0.3">
      <c r="B597" s="25"/>
      <c r="D597" s="26"/>
      <c r="F597" s="14"/>
      <c r="G597" s="47"/>
      <c r="H597" s="39"/>
      <c r="I597" s="39"/>
      <c r="J597" s="40"/>
    </row>
    <row r="598" spans="2:10" x14ac:dyDescent="0.3">
      <c r="B598" s="25"/>
      <c r="D598" s="26"/>
      <c r="F598" s="14" t="s">
        <v>1411</v>
      </c>
      <c r="G598" s="47"/>
      <c r="H598" s="22"/>
      <c r="I598" s="22"/>
      <c r="J598" s="22"/>
    </row>
    <row r="599" spans="2:10" x14ac:dyDescent="0.3">
      <c r="B599" s="25"/>
      <c r="D599" s="26"/>
      <c r="F599" s="14"/>
      <c r="G599" s="47"/>
      <c r="H599" s="22"/>
      <c r="I599" s="22"/>
      <c r="J599" s="22"/>
    </row>
    <row r="600" spans="2:10" x14ac:dyDescent="0.3">
      <c r="B600" s="25"/>
      <c r="D600" s="26" t="s">
        <v>148</v>
      </c>
      <c r="F600" s="164" t="s">
        <v>1410</v>
      </c>
      <c r="G600" s="47"/>
      <c r="H600" s="22"/>
      <c r="I600" s="22"/>
      <c r="J600" s="22"/>
    </row>
    <row r="601" spans="2:10" x14ac:dyDescent="0.3">
      <c r="B601" s="25"/>
      <c r="D601" s="26"/>
      <c r="F601" s="14"/>
      <c r="G601" s="47"/>
      <c r="H601" s="22"/>
      <c r="I601" s="22"/>
      <c r="J601" s="22"/>
    </row>
    <row r="602" spans="2:10" x14ac:dyDescent="0.3">
      <c r="B602" s="25" t="s">
        <v>9</v>
      </c>
      <c r="D602" s="26"/>
      <c r="F602" s="14"/>
      <c r="G602" s="47"/>
      <c r="H602" s="22"/>
      <c r="I602" s="22"/>
      <c r="J602" s="22"/>
    </row>
    <row r="603" spans="2:10" x14ac:dyDescent="0.3">
      <c r="B603" s="25"/>
      <c r="D603" s="26"/>
      <c r="F603" s="14"/>
      <c r="G603" s="47"/>
      <c r="H603" s="22"/>
      <c r="I603" s="22"/>
      <c r="J603" s="22"/>
    </row>
    <row r="604" spans="2:10" x14ac:dyDescent="0.3">
      <c r="B604" s="25"/>
      <c r="D604" s="26"/>
      <c r="F604" s="14"/>
      <c r="G604" s="47"/>
      <c r="H604" s="22"/>
      <c r="I604" s="22"/>
      <c r="J604" s="22"/>
    </row>
    <row r="605" spans="2:10" x14ac:dyDescent="0.3">
      <c r="B605" s="25" t="s">
        <v>3</v>
      </c>
      <c r="D605" s="26"/>
      <c r="F605" s="14" t="s">
        <v>632</v>
      </c>
      <c r="G605" s="47"/>
      <c r="H605" s="22"/>
      <c r="I605" s="22"/>
      <c r="J605" s="22"/>
    </row>
    <row r="606" spans="2:10" x14ac:dyDescent="0.3">
      <c r="B606" s="25"/>
      <c r="D606" s="26"/>
      <c r="F606" s="14"/>
      <c r="G606" s="47"/>
      <c r="H606" s="22"/>
      <c r="I606" s="22"/>
      <c r="J606" s="22"/>
    </row>
    <row r="607" spans="2:10" x14ac:dyDescent="0.3">
      <c r="B607" s="25"/>
      <c r="D607" s="26" t="s">
        <v>4</v>
      </c>
      <c r="F607" s="14" t="s">
        <v>152</v>
      </c>
      <c r="G607" s="47"/>
      <c r="H607" s="22"/>
      <c r="I607" s="22"/>
      <c r="J607" s="22"/>
    </row>
    <row r="608" spans="2:10" x14ac:dyDescent="0.3">
      <c r="B608" s="25"/>
      <c r="D608" s="26"/>
      <c r="F608" s="14"/>
      <c r="G608" s="47"/>
      <c r="H608" s="22"/>
      <c r="I608" s="22"/>
      <c r="J608" s="22"/>
    </row>
    <row r="609" spans="2:10" x14ac:dyDescent="0.3">
      <c r="B609" s="25"/>
      <c r="D609" s="26"/>
      <c r="F609" s="14" t="s">
        <v>1413</v>
      </c>
      <c r="G609" s="47"/>
      <c r="H609" s="22"/>
      <c r="I609" s="22"/>
      <c r="J609" s="22"/>
    </row>
    <row r="610" spans="2:10" x14ac:dyDescent="0.3">
      <c r="B610" s="25"/>
      <c r="D610" s="26"/>
      <c r="F610" s="14"/>
      <c r="G610" s="47"/>
      <c r="H610" s="22"/>
      <c r="I610" s="22"/>
      <c r="J610" s="22"/>
    </row>
    <row r="611" spans="2:10" x14ac:dyDescent="0.3">
      <c r="B611" s="25"/>
      <c r="D611" s="26" t="s">
        <v>148</v>
      </c>
      <c r="F611" s="164" t="s">
        <v>1409</v>
      </c>
      <c r="G611" s="47"/>
      <c r="H611" s="39"/>
      <c r="I611" s="39"/>
      <c r="J611" s="40"/>
    </row>
    <row r="612" spans="2:10" x14ac:dyDescent="0.3">
      <c r="B612" s="25"/>
      <c r="D612" s="26"/>
      <c r="F612" s="14" t="s">
        <v>314</v>
      </c>
      <c r="G612" s="47"/>
      <c r="H612" s="39"/>
      <c r="I612" s="39"/>
      <c r="J612" s="40"/>
    </row>
    <row r="613" spans="2:10" x14ac:dyDescent="0.3">
      <c r="B613" s="25"/>
      <c r="D613" s="26"/>
      <c r="F613" s="14" t="s">
        <v>654</v>
      </c>
      <c r="G613" s="47"/>
      <c r="H613" s="39"/>
      <c r="I613" s="39"/>
      <c r="J613" s="40"/>
    </row>
    <row r="614" spans="2:10" x14ac:dyDescent="0.3">
      <c r="B614" s="25"/>
      <c r="D614" s="26"/>
      <c r="F614" s="14" t="s">
        <v>665</v>
      </c>
      <c r="G614" s="47"/>
      <c r="H614" s="39"/>
      <c r="I614" s="39"/>
      <c r="J614" s="40"/>
    </row>
    <row r="615" spans="2:10" x14ac:dyDescent="0.3">
      <c r="B615" s="25"/>
      <c r="D615" s="26"/>
      <c r="F615" s="14" t="s">
        <v>947</v>
      </c>
      <c r="G615" s="47"/>
      <c r="H615" s="39"/>
      <c r="I615" s="39"/>
      <c r="J615" s="40"/>
    </row>
    <row r="616" spans="2:10" x14ac:dyDescent="0.3">
      <c r="B616" s="25"/>
      <c r="D616" s="26"/>
      <c r="F616" s="14" t="s">
        <v>2124</v>
      </c>
      <c r="G616" s="47"/>
      <c r="H616" s="39"/>
      <c r="I616" s="39"/>
      <c r="J616" s="40"/>
    </row>
    <row r="617" spans="2:10" x14ac:dyDescent="0.3">
      <c r="B617" s="25"/>
      <c r="D617" s="26"/>
      <c r="F617" s="14"/>
      <c r="G617" s="47"/>
      <c r="H617" s="39"/>
      <c r="I617" s="39"/>
      <c r="J617" s="40"/>
    </row>
    <row r="618" spans="2:10" x14ac:dyDescent="0.3">
      <c r="B618" s="25" t="s">
        <v>9</v>
      </c>
      <c r="D618" s="26"/>
      <c r="F618" s="14"/>
      <c r="G618" s="47"/>
      <c r="H618" s="39"/>
      <c r="I618" s="39"/>
      <c r="J618" s="40"/>
    </row>
    <row r="619" spans="2:10" x14ac:dyDescent="0.3">
      <c r="B619" s="25"/>
      <c r="D619" s="26"/>
      <c r="F619" s="14"/>
      <c r="G619" s="47"/>
      <c r="H619" s="39"/>
      <c r="I619" s="39"/>
      <c r="J619" s="40"/>
    </row>
    <row r="620" spans="2:10" x14ac:dyDescent="0.3">
      <c r="B620" s="25"/>
      <c r="D620" s="26"/>
      <c r="F620" s="14"/>
      <c r="G620" s="47"/>
      <c r="H620" s="22"/>
      <c r="I620" s="22"/>
      <c r="J620" s="22"/>
    </row>
    <row r="621" spans="2:10" x14ac:dyDescent="0.3">
      <c r="B621" s="394" t="s">
        <v>1415</v>
      </c>
      <c r="C621" s="395"/>
      <c r="D621" s="396"/>
      <c r="F621" s="14" t="s">
        <v>1419</v>
      </c>
      <c r="G621" s="47"/>
      <c r="H621" s="53"/>
      <c r="I621" s="53"/>
      <c r="J621" s="53"/>
    </row>
    <row r="622" spans="2:10" x14ac:dyDescent="0.3">
      <c r="B622" s="25"/>
      <c r="D622" s="26"/>
      <c r="F622" s="14"/>
      <c r="G622" s="47"/>
      <c r="H622" s="143"/>
      <c r="I622" s="22"/>
      <c r="J622" s="22"/>
    </row>
    <row r="623" spans="2:10" x14ac:dyDescent="0.3">
      <c r="B623" s="25"/>
      <c r="D623" s="26" t="s">
        <v>148</v>
      </c>
      <c r="F623" s="164" t="s">
        <v>1409</v>
      </c>
      <c r="G623" s="47"/>
      <c r="H623" s="39"/>
      <c r="I623" s="39"/>
      <c r="J623" s="40"/>
    </row>
    <row r="624" spans="2:10" x14ac:dyDescent="0.3">
      <c r="B624" s="25"/>
      <c r="D624" s="26"/>
      <c r="F624" s="14" t="s">
        <v>314</v>
      </c>
      <c r="G624" s="47"/>
      <c r="H624" s="39"/>
      <c r="I624" s="39"/>
      <c r="J624" s="40"/>
    </row>
    <row r="625" spans="2:10" x14ac:dyDescent="0.3">
      <c r="B625" s="25"/>
      <c r="D625" s="26"/>
      <c r="F625" s="14" t="s">
        <v>654</v>
      </c>
      <c r="G625" s="47"/>
      <c r="H625" s="39"/>
      <c r="I625" s="39"/>
      <c r="J625" s="40"/>
    </row>
    <row r="626" spans="2:10" x14ac:dyDescent="0.3">
      <c r="B626" s="25"/>
      <c r="D626" s="26"/>
      <c r="F626" s="14" t="s">
        <v>665</v>
      </c>
      <c r="G626" s="47"/>
      <c r="H626" s="39"/>
      <c r="I626" s="39"/>
      <c r="J626" s="40"/>
    </row>
    <row r="627" spans="2:10" x14ac:dyDescent="0.3">
      <c r="B627" s="25"/>
      <c r="D627" s="26"/>
      <c r="F627" s="14" t="s">
        <v>656</v>
      </c>
      <c r="G627" s="47"/>
      <c r="H627" s="39"/>
      <c r="I627" s="39"/>
      <c r="J627" s="40"/>
    </row>
    <row r="628" spans="2:10" x14ac:dyDescent="0.3">
      <c r="B628" s="25"/>
      <c r="D628" s="26"/>
      <c r="F628" s="14" t="s">
        <v>2124</v>
      </c>
      <c r="G628" s="47"/>
      <c r="H628" s="39"/>
      <c r="I628" s="39"/>
      <c r="J628" s="40"/>
    </row>
    <row r="629" spans="2:10" x14ac:dyDescent="0.3">
      <c r="B629" s="25"/>
      <c r="D629" s="26"/>
      <c r="F629" s="14"/>
      <c r="G629" s="47"/>
      <c r="H629" s="39"/>
      <c r="I629" s="39"/>
      <c r="J629" s="40"/>
    </row>
    <row r="630" spans="2:10" x14ac:dyDescent="0.3">
      <c r="B630" s="25" t="s">
        <v>9</v>
      </c>
      <c r="D630" s="26"/>
      <c r="F630" s="14"/>
      <c r="G630" s="47"/>
      <c r="H630" s="39"/>
      <c r="I630" s="39"/>
      <c r="J630" s="40"/>
    </row>
    <row r="631" spans="2:10" x14ac:dyDescent="0.3">
      <c r="B631" s="25"/>
      <c r="D631" s="26"/>
      <c r="F631" s="14"/>
      <c r="G631" s="47"/>
      <c r="H631" s="39"/>
      <c r="I631" s="39"/>
      <c r="J631" s="40"/>
    </row>
    <row r="632" spans="2:10" x14ac:dyDescent="0.3">
      <c r="B632" s="25"/>
      <c r="D632" s="26"/>
      <c r="F632" s="14"/>
      <c r="G632" s="47"/>
      <c r="H632" s="22"/>
      <c r="I632" s="22"/>
      <c r="J632" s="22"/>
    </row>
    <row r="633" spans="2:10" x14ac:dyDescent="0.3">
      <c r="B633" s="25" t="s">
        <v>3</v>
      </c>
      <c r="D633" s="26"/>
      <c r="F633" s="14" t="s">
        <v>632</v>
      </c>
      <c r="G633" s="47"/>
      <c r="H633" s="22"/>
      <c r="I633" s="22"/>
      <c r="J633" s="22"/>
    </row>
    <row r="634" spans="2:10" x14ac:dyDescent="0.3">
      <c r="B634" s="25"/>
      <c r="D634" s="26"/>
      <c r="F634" s="14"/>
      <c r="G634" s="47"/>
      <c r="H634" s="22"/>
      <c r="I634" s="22"/>
      <c r="J634" s="22"/>
    </row>
    <row r="635" spans="2:10" x14ac:dyDescent="0.3">
      <c r="B635" s="25"/>
      <c r="D635" s="26" t="s">
        <v>4</v>
      </c>
      <c r="F635" s="14" t="s">
        <v>152</v>
      </c>
      <c r="G635" s="47"/>
      <c r="H635" s="22"/>
      <c r="I635" s="22"/>
      <c r="J635" s="22"/>
    </row>
    <row r="636" spans="2:10" x14ac:dyDescent="0.3">
      <c r="B636" s="25"/>
      <c r="D636" s="26"/>
      <c r="F636" s="14"/>
      <c r="G636" s="47"/>
      <c r="H636" s="22"/>
      <c r="I636" s="22"/>
      <c r="J636" s="22"/>
    </row>
    <row r="637" spans="2:10" x14ac:dyDescent="0.3">
      <c r="B637" s="25"/>
      <c r="D637" s="26"/>
      <c r="F637" s="14"/>
      <c r="G637" s="47"/>
      <c r="H637" s="22"/>
      <c r="I637" s="22"/>
      <c r="J637" s="22"/>
    </row>
    <row r="638" spans="2:10" x14ac:dyDescent="0.3">
      <c r="B638" s="25"/>
      <c r="D638" s="26"/>
      <c r="F638" s="14" t="s">
        <v>1414</v>
      </c>
      <c r="G638" s="47"/>
      <c r="H638" s="22"/>
      <c r="I638" s="22"/>
      <c r="J638" s="22"/>
    </row>
    <row r="639" spans="2:10" x14ac:dyDescent="0.3">
      <c r="B639" s="25"/>
      <c r="D639" s="26"/>
      <c r="F639" s="14"/>
      <c r="G639" s="47"/>
      <c r="H639" s="22"/>
      <c r="I639" s="22"/>
      <c r="J639" s="22"/>
    </row>
    <row r="640" spans="2:10" x14ac:dyDescent="0.3">
      <c r="B640" s="25" t="s">
        <v>350</v>
      </c>
      <c r="D640" s="26"/>
      <c r="F640" s="14" t="s">
        <v>1333</v>
      </c>
      <c r="G640" s="47"/>
      <c r="H640" s="22"/>
      <c r="I640" s="22"/>
      <c r="J640" s="22"/>
    </row>
    <row r="641" spans="2:10" x14ac:dyDescent="0.3">
      <c r="B641" s="25"/>
      <c r="D641" s="26"/>
      <c r="F641" s="14" t="s">
        <v>1278</v>
      </c>
      <c r="G641" s="47"/>
      <c r="H641" s="39"/>
      <c r="I641" s="39"/>
      <c r="J641" s="40"/>
    </row>
    <row r="642" spans="2:10" x14ac:dyDescent="0.3">
      <c r="B642" s="25"/>
      <c r="D642" s="26"/>
      <c r="F642" s="14" t="s">
        <v>1334</v>
      </c>
      <c r="G642" s="47"/>
      <c r="H642" s="39"/>
      <c r="I642" s="39"/>
      <c r="J642" s="40"/>
    </row>
    <row r="643" spans="2:10" x14ac:dyDescent="0.3">
      <c r="B643" s="25"/>
      <c r="D643" s="26"/>
      <c r="F643" s="14" t="s">
        <v>1335</v>
      </c>
      <c r="G643" s="47"/>
      <c r="H643" s="39"/>
      <c r="I643" s="39"/>
      <c r="J643" s="40"/>
    </row>
    <row r="644" spans="2:10" x14ac:dyDescent="0.3">
      <c r="B644" s="25"/>
      <c r="D644" s="26" t="s">
        <v>351</v>
      </c>
      <c r="F644" s="14"/>
      <c r="G644" s="47"/>
      <c r="H644" s="39"/>
      <c r="I644" s="39"/>
      <c r="J644" s="40"/>
    </row>
    <row r="645" spans="2:10" x14ac:dyDescent="0.3">
      <c r="B645" s="25"/>
      <c r="D645" s="26"/>
      <c r="F645" s="14" t="s">
        <v>1416</v>
      </c>
      <c r="G645" s="47"/>
      <c r="H645" s="39"/>
      <c r="I645" s="39"/>
      <c r="J645" s="40"/>
    </row>
    <row r="646" spans="2:10" x14ac:dyDescent="0.3">
      <c r="B646" s="25"/>
      <c r="D646" s="26"/>
      <c r="F646" s="14" t="s">
        <v>1423</v>
      </c>
      <c r="G646" s="47"/>
      <c r="H646" s="39"/>
      <c r="I646" s="39"/>
      <c r="J646" s="40"/>
    </row>
    <row r="647" spans="2:10" x14ac:dyDescent="0.3">
      <c r="B647" s="25"/>
      <c r="D647" s="26"/>
      <c r="F647" s="14"/>
      <c r="G647" s="47"/>
      <c r="H647" s="39"/>
      <c r="I647" s="39"/>
      <c r="J647" s="40"/>
    </row>
  </sheetData>
  <mergeCells count="20">
    <mergeCell ref="B569:D569"/>
    <mergeCell ref="B621:D621"/>
    <mergeCell ref="H500:H501"/>
    <mergeCell ref="B508:D508"/>
    <mergeCell ref="B78:D78"/>
    <mergeCell ref="B186:D186"/>
    <mergeCell ref="B442:D442"/>
    <mergeCell ref="B248:D248"/>
    <mergeCell ref="B523:D523"/>
    <mergeCell ref="B552:D552"/>
    <mergeCell ref="I500:J500"/>
    <mergeCell ref="B3:J3"/>
    <mergeCell ref="H10:H11"/>
    <mergeCell ref="I10:J10"/>
    <mergeCell ref="B15:D15"/>
    <mergeCell ref="B147:D147"/>
    <mergeCell ref="B408:D408"/>
    <mergeCell ref="B481:D481"/>
    <mergeCell ref="B20:D20"/>
    <mergeCell ref="B31:D31"/>
  </mergeCells>
  <phoneticPr fontId="2" type="noConversion"/>
  <hyperlinks>
    <hyperlink ref="B5" location="'Scenario Check Summary'!A1" display="처음으로" xr:uid="{00000000-0004-0000-0F00-000000000000}"/>
  </hyperlinks>
  <pageMargins left="0.25" right="0.25" top="0.75" bottom="0.75" header="0.3" footer="0.3"/>
  <pageSetup paperSize="9" scale="76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rowBreaks count="1" manualBreakCount="1">
    <brk id="409" max="11" man="1"/>
  </rowBreaks>
  <colBreaks count="1" manualBreakCount="1">
    <brk id="11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B1:L415"/>
  <sheetViews>
    <sheetView showGridLines="0" view="pageBreakPreview" zoomScaleNormal="100" zoomScaleSheetLayoutView="100" workbookViewId="0">
      <pane xSplit="1" ySplit="7" topLeftCell="B95" activePane="bottomRight" state="frozen"/>
      <selection activeCell="M31" sqref="M31"/>
      <selection pane="topRight" activeCell="M31" sqref="M31"/>
      <selection pane="bottomLeft" activeCell="M31" sqref="M31"/>
      <selection pane="bottomRight" activeCell="L120" sqref="L120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5.625" style="33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355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338</v>
      </c>
      <c r="H6" s="74">
        <f>H12+H59+H210+H232+H299+H334</f>
        <v>5</v>
      </c>
      <c r="I6" s="74">
        <f>I12+I59+I210+I232+I299+I334</f>
        <v>5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5</v>
      </c>
      <c r="I7" s="77">
        <f>J12+J59+J210+J232+J299+J334</f>
        <v>0</v>
      </c>
      <c r="J7" s="78">
        <f>I7/H7</f>
        <v>0</v>
      </c>
    </row>
    <row r="9" spans="2:10" ht="17.25" thickBot="1" x14ac:dyDescent="0.35">
      <c r="B9" s="18" t="s">
        <v>472</v>
      </c>
    </row>
    <row r="10" spans="2:10" x14ac:dyDescent="0.3">
      <c r="H10" s="398" t="s">
        <v>71</v>
      </c>
      <c r="I10" s="400" t="s">
        <v>74</v>
      </c>
      <c r="J10" s="401"/>
    </row>
    <row r="11" spans="2:10" x14ac:dyDescent="0.3">
      <c r="E11" s="15"/>
      <c r="H11" s="399"/>
      <c r="I11" s="79" t="s">
        <v>338</v>
      </c>
      <c r="J11" s="80" t="s">
        <v>1</v>
      </c>
    </row>
    <row r="12" spans="2:10" ht="12.75" thickBot="1" x14ac:dyDescent="0.35">
      <c r="E12" s="15"/>
      <c r="H12" s="81">
        <f>COUNTIF(H15:H54, "O")</f>
        <v>0</v>
      </c>
      <c r="I12" s="77">
        <f>COUNTIF(I15:I54, "O")</f>
        <v>0</v>
      </c>
      <c r="J12" s="82">
        <f>COUNTIF(J15:J54, "O")</f>
        <v>0</v>
      </c>
    </row>
    <row r="14" spans="2:10" x14ac:dyDescent="0.3">
      <c r="B14" s="19" t="s">
        <v>12</v>
      </c>
      <c r="C14" s="20"/>
      <c r="D14" s="21" t="s">
        <v>13</v>
      </c>
      <c r="E14" s="16"/>
      <c r="F14" s="27" t="s">
        <v>831</v>
      </c>
      <c r="G14" s="27"/>
      <c r="H14" s="30" t="s">
        <v>0</v>
      </c>
      <c r="I14" s="29" t="s">
        <v>348</v>
      </c>
      <c r="J14" s="29" t="s">
        <v>2</v>
      </c>
    </row>
    <row r="15" spans="2:10" x14ac:dyDescent="0.3">
      <c r="B15" s="391" t="s">
        <v>114</v>
      </c>
      <c r="C15" s="392"/>
      <c r="D15" s="393"/>
      <c r="F15" s="55" t="s">
        <v>856</v>
      </c>
      <c r="G15" s="47"/>
      <c r="H15" s="39"/>
      <c r="I15" s="39"/>
      <c r="J15" s="40"/>
    </row>
    <row r="16" spans="2:10" x14ac:dyDescent="0.3">
      <c r="D16" s="26"/>
      <c r="F16" s="14" t="s">
        <v>857</v>
      </c>
      <c r="G16" s="47"/>
      <c r="H16" s="39"/>
      <c r="I16" s="39"/>
      <c r="J16" s="40"/>
    </row>
    <row r="17" spans="2:10" x14ac:dyDescent="0.3">
      <c r="D17" s="26"/>
      <c r="F17" s="14"/>
      <c r="G17" s="47"/>
      <c r="H17" s="39"/>
      <c r="I17" s="39"/>
      <c r="J17" s="40"/>
    </row>
    <row r="18" spans="2:10" x14ac:dyDescent="0.3">
      <c r="B18" s="394" t="s">
        <v>339</v>
      </c>
      <c r="C18" s="395"/>
      <c r="D18" s="396"/>
      <c r="F18" s="14" t="s">
        <v>858</v>
      </c>
      <c r="G18" s="47"/>
      <c r="H18" s="53"/>
      <c r="I18" s="53"/>
      <c r="J18" s="53"/>
    </row>
    <row r="19" spans="2:10" x14ac:dyDescent="0.3">
      <c r="B19" s="25"/>
      <c r="D19" s="26"/>
      <c r="F19" s="14"/>
      <c r="G19" s="47"/>
      <c r="H19" s="40"/>
      <c r="I19" s="40"/>
      <c r="J19" s="40"/>
    </row>
    <row r="20" spans="2:10" x14ac:dyDescent="0.3">
      <c r="B20" s="25"/>
      <c r="D20" s="26" t="s">
        <v>308</v>
      </c>
      <c r="F20" s="14" t="s">
        <v>859</v>
      </c>
      <c r="G20" s="47"/>
      <c r="H20" s="40"/>
      <c r="I20" s="40"/>
      <c r="J20" s="40"/>
    </row>
    <row r="21" spans="2:10" x14ac:dyDescent="0.3">
      <c r="B21" s="25"/>
      <c r="D21" s="26"/>
      <c r="F21" s="14" t="s">
        <v>860</v>
      </c>
      <c r="G21" s="47"/>
      <c r="H21" s="40"/>
      <c r="I21" s="40"/>
      <c r="J21" s="40"/>
    </row>
    <row r="22" spans="2:10" x14ac:dyDescent="0.3">
      <c r="B22" s="25"/>
      <c r="D22" s="26"/>
      <c r="F22" s="14"/>
      <c r="G22" s="47"/>
      <c r="H22" s="40"/>
      <c r="I22" s="40"/>
      <c r="J22" s="40"/>
    </row>
    <row r="23" spans="2:10" x14ac:dyDescent="0.3">
      <c r="B23" s="25" t="s">
        <v>309</v>
      </c>
      <c r="D23" s="26"/>
      <c r="F23" s="14"/>
      <c r="G23" s="47"/>
      <c r="H23" s="40"/>
      <c r="I23" s="40"/>
      <c r="J23" s="40"/>
    </row>
    <row r="24" spans="2:10" x14ac:dyDescent="0.3">
      <c r="B24" s="25"/>
      <c r="D24" s="26"/>
      <c r="F24" s="14"/>
      <c r="G24" s="47"/>
      <c r="H24" s="40"/>
      <c r="I24" s="40"/>
      <c r="J24" s="40"/>
    </row>
    <row r="25" spans="2:10" x14ac:dyDescent="0.3">
      <c r="B25" s="25"/>
      <c r="D25" s="26"/>
      <c r="F25" s="14"/>
      <c r="G25" s="47"/>
      <c r="H25" s="40"/>
      <c r="I25" s="40"/>
      <c r="J25" s="40"/>
    </row>
    <row r="26" spans="2:10" x14ac:dyDescent="0.3">
      <c r="B26" s="404" t="s">
        <v>340</v>
      </c>
      <c r="C26" s="405"/>
      <c r="D26" s="406"/>
      <c r="F26" s="14" t="s">
        <v>861</v>
      </c>
      <c r="G26" s="47"/>
      <c r="H26" s="53"/>
      <c r="I26" s="53"/>
      <c r="J26" s="53"/>
    </row>
    <row r="27" spans="2:10" x14ac:dyDescent="0.3">
      <c r="B27" s="25"/>
      <c r="D27" s="26"/>
      <c r="F27" s="14"/>
      <c r="G27" s="47"/>
      <c r="H27" s="40"/>
      <c r="I27" s="40"/>
      <c r="J27" s="40"/>
    </row>
    <row r="28" spans="2:10" x14ac:dyDescent="0.3">
      <c r="B28" s="25"/>
      <c r="D28" s="26"/>
      <c r="F28" s="14"/>
      <c r="G28" s="47"/>
      <c r="H28" s="40"/>
      <c r="I28" s="40"/>
      <c r="J28" s="40"/>
    </row>
    <row r="29" spans="2:10" x14ac:dyDescent="0.3">
      <c r="B29" s="394" t="s">
        <v>341</v>
      </c>
      <c r="C29" s="395"/>
      <c r="D29" s="396"/>
      <c r="F29" s="14" t="s">
        <v>862</v>
      </c>
      <c r="G29" s="47"/>
      <c r="H29" s="53"/>
      <c r="I29" s="53"/>
      <c r="J29" s="53"/>
    </row>
    <row r="30" spans="2:10" x14ac:dyDescent="0.3">
      <c r="B30" s="25"/>
      <c r="D30" s="26"/>
      <c r="F30" s="14"/>
      <c r="G30" s="47"/>
      <c r="H30" s="40"/>
      <c r="I30" s="40"/>
      <c r="J30" s="40"/>
    </row>
    <row r="31" spans="2:10" x14ac:dyDescent="0.3">
      <c r="B31" s="25"/>
      <c r="D31" s="26" t="s">
        <v>308</v>
      </c>
      <c r="F31" s="14" t="s">
        <v>863</v>
      </c>
      <c r="G31" s="47"/>
      <c r="H31" s="40"/>
      <c r="I31" s="40"/>
      <c r="J31" s="40"/>
    </row>
    <row r="32" spans="2:10" x14ac:dyDescent="0.3">
      <c r="B32" s="25"/>
      <c r="D32" s="26"/>
      <c r="F32" s="14" t="s">
        <v>864</v>
      </c>
      <c r="G32" s="47"/>
      <c r="H32" s="40"/>
      <c r="I32" s="40"/>
      <c r="J32" s="40"/>
    </row>
    <row r="33" spans="2:10" x14ac:dyDescent="0.3">
      <c r="B33" s="25"/>
      <c r="D33" s="26"/>
      <c r="F33" s="34" t="s">
        <v>865</v>
      </c>
      <c r="G33" s="47"/>
      <c r="H33" s="40"/>
      <c r="I33" s="40"/>
      <c r="J33" s="40"/>
    </row>
    <row r="34" spans="2:10" x14ac:dyDescent="0.3">
      <c r="B34" s="25" t="s">
        <v>309</v>
      </c>
      <c r="D34" s="26"/>
      <c r="F34" s="14"/>
      <c r="G34" s="47"/>
      <c r="H34" s="40"/>
      <c r="I34" s="40"/>
      <c r="J34" s="40"/>
    </row>
    <row r="35" spans="2:10" x14ac:dyDescent="0.3">
      <c r="B35" s="25"/>
      <c r="D35" s="26"/>
      <c r="F35" s="14"/>
      <c r="G35" s="47"/>
      <c r="H35" s="40"/>
      <c r="I35" s="40"/>
      <c r="J35" s="40"/>
    </row>
    <row r="36" spans="2:10" x14ac:dyDescent="0.3">
      <c r="B36" s="25"/>
      <c r="D36" s="26"/>
      <c r="F36" s="14"/>
      <c r="G36" s="47"/>
      <c r="H36" s="40"/>
      <c r="I36" s="40"/>
      <c r="J36" s="40"/>
    </row>
    <row r="37" spans="2:10" x14ac:dyDescent="0.3">
      <c r="B37" s="404" t="s">
        <v>340</v>
      </c>
      <c r="C37" s="405"/>
      <c r="D37" s="406"/>
      <c r="F37" s="14" t="s">
        <v>861</v>
      </c>
      <c r="G37" s="47"/>
      <c r="H37" s="53"/>
      <c r="I37" s="53"/>
      <c r="J37" s="53"/>
    </row>
    <row r="38" spans="2:10" x14ac:dyDescent="0.3">
      <c r="B38" s="25"/>
      <c r="D38" s="26"/>
      <c r="F38" s="14"/>
      <c r="G38" s="47"/>
      <c r="H38" s="40"/>
      <c r="I38" s="40"/>
      <c r="J38" s="40"/>
    </row>
    <row r="39" spans="2:10" x14ac:dyDescent="0.3">
      <c r="B39" s="25"/>
      <c r="D39" s="26"/>
      <c r="F39" s="14"/>
      <c r="G39" s="47"/>
      <c r="H39" s="40"/>
      <c r="I39" s="40"/>
      <c r="J39" s="40"/>
    </row>
    <row r="40" spans="2:10" x14ac:dyDescent="0.3">
      <c r="B40" s="394" t="s">
        <v>471</v>
      </c>
      <c r="C40" s="395"/>
      <c r="D40" s="396"/>
      <c r="F40" s="14" t="s">
        <v>866</v>
      </c>
      <c r="G40" s="47"/>
      <c r="H40" s="53"/>
      <c r="I40" s="53"/>
      <c r="J40" s="53"/>
    </row>
    <row r="41" spans="2:10" x14ac:dyDescent="0.3">
      <c r="B41" s="25"/>
      <c r="D41" s="26"/>
      <c r="F41" s="14"/>
      <c r="G41" s="47"/>
      <c r="H41" s="40"/>
      <c r="I41" s="40"/>
      <c r="J41" s="40"/>
    </row>
    <row r="42" spans="2:10" x14ac:dyDescent="0.3">
      <c r="B42" s="391" t="s">
        <v>469</v>
      </c>
      <c r="C42" s="392"/>
      <c r="D42" s="393"/>
      <c r="F42" s="14" t="s">
        <v>867</v>
      </c>
      <c r="G42" s="47"/>
      <c r="H42" s="40"/>
      <c r="I42" s="40"/>
      <c r="J42" s="40"/>
    </row>
    <row r="43" spans="2:10" x14ac:dyDescent="0.3">
      <c r="B43" s="25"/>
      <c r="D43" s="26"/>
      <c r="F43" s="14"/>
      <c r="G43" s="47"/>
      <c r="H43" s="40"/>
      <c r="I43" s="40"/>
      <c r="J43" s="40"/>
    </row>
    <row r="44" spans="2:10" x14ac:dyDescent="0.3">
      <c r="B44" s="25" t="s">
        <v>476</v>
      </c>
      <c r="D44" s="26"/>
      <c r="F44" s="14" t="s">
        <v>868</v>
      </c>
      <c r="G44" s="47"/>
      <c r="H44" s="40"/>
      <c r="I44" s="40"/>
      <c r="J44" s="40"/>
    </row>
    <row r="45" spans="2:10" x14ac:dyDescent="0.3">
      <c r="B45" s="25"/>
      <c r="D45" s="26"/>
      <c r="F45" s="14"/>
      <c r="G45" s="47"/>
      <c r="H45" s="40"/>
      <c r="I45" s="40"/>
      <c r="J45" s="40"/>
    </row>
    <row r="46" spans="2:10" x14ac:dyDescent="0.3">
      <c r="B46" s="25"/>
      <c r="D46" s="26" t="s">
        <v>477</v>
      </c>
      <c r="F46" s="14" t="s">
        <v>869</v>
      </c>
      <c r="G46" s="47"/>
      <c r="H46" s="40"/>
      <c r="I46" s="40"/>
      <c r="J46" s="40"/>
    </row>
    <row r="47" spans="2:10" x14ac:dyDescent="0.3">
      <c r="B47" s="25"/>
      <c r="D47" s="26"/>
      <c r="F47" s="14"/>
      <c r="G47" s="47"/>
      <c r="H47" s="40"/>
      <c r="I47" s="40"/>
      <c r="J47" s="40"/>
    </row>
    <row r="48" spans="2:10" x14ac:dyDescent="0.3">
      <c r="B48" s="25"/>
      <c r="D48" s="26"/>
      <c r="F48" s="14"/>
      <c r="G48" s="47"/>
      <c r="H48" s="40"/>
      <c r="I48" s="40"/>
      <c r="J48" s="40"/>
    </row>
    <row r="49" spans="2:10" x14ac:dyDescent="0.3">
      <c r="B49" s="391" t="s">
        <v>470</v>
      </c>
      <c r="C49" s="392"/>
      <c r="D49" s="393"/>
      <c r="F49" s="14" t="s">
        <v>870</v>
      </c>
      <c r="G49" s="47"/>
      <c r="H49" s="40"/>
      <c r="I49" s="40"/>
      <c r="J49" s="40"/>
    </row>
    <row r="50" spans="2:10" x14ac:dyDescent="0.3">
      <c r="B50" s="25"/>
      <c r="D50" s="26"/>
      <c r="F50" s="14"/>
      <c r="G50" s="47"/>
      <c r="H50" s="40"/>
      <c r="I50" s="40"/>
      <c r="J50" s="40"/>
    </row>
    <row r="51" spans="2:10" x14ac:dyDescent="0.3">
      <c r="B51" s="25" t="s">
        <v>476</v>
      </c>
      <c r="D51" s="26"/>
      <c r="F51" s="14" t="s">
        <v>871</v>
      </c>
      <c r="G51" s="47"/>
      <c r="H51" s="40"/>
      <c r="I51" s="40"/>
      <c r="J51" s="40"/>
    </row>
    <row r="52" spans="2:10" x14ac:dyDescent="0.3">
      <c r="B52" s="25"/>
      <c r="D52" s="26"/>
      <c r="F52" s="14"/>
      <c r="G52" s="47"/>
      <c r="H52" s="40"/>
      <c r="I52" s="40"/>
      <c r="J52" s="40"/>
    </row>
    <row r="53" spans="2:10" x14ac:dyDescent="0.3">
      <c r="B53" s="25"/>
      <c r="D53" s="26" t="s">
        <v>477</v>
      </c>
      <c r="F53" s="55" t="s">
        <v>872</v>
      </c>
      <c r="G53" s="47"/>
      <c r="H53" s="40"/>
      <c r="I53" s="40"/>
      <c r="J53" s="40"/>
    </row>
    <row r="54" spans="2:10" x14ac:dyDescent="0.3">
      <c r="B54" s="25"/>
      <c r="D54" s="26"/>
      <c r="F54" s="14"/>
      <c r="G54" s="47"/>
      <c r="H54" s="40"/>
      <c r="I54" s="40"/>
      <c r="J54" s="40"/>
    </row>
    <row r="56" spans="2:10" ht="17.25" thickBot="1" x14ac:dyDescent="0.35">
      <c r="B56" s="18" t="s">
        <v>514</v>
      </c>
    </row>
    <row r="57" spans="2:10" x14ac:dyDescent="0.3">
      <c r="H57" s="398" t="s">
        <v>71</v>
      </c>
      <c r="I57" s="400" t="s">
        <v>74</v>
      </c>
      <c r="J57" s="401"/>
    </row>
    <row r="58" spans="2:10" x14ac:dyDescent="0.3">
      <c r="E58" s="15"/>
      <c r="H58" s="399"/>
      <c r="I58" s="79" t="s">
        <v>338</v>
      </c>
      <c r="J58" s="80" t="s">
        <v>1</v>
      </c>
    </row>
    <row r="59" spans="2:10" ht="12.75" thickBot="1" x14ac:dyDescent="0.35">
      <c r="E59" s="15"/>
      <c r="H59" s="81">
        <f>COUNTIF(H62:H205, "O")</f>
        <v>5</v>
      </c>
      <c r="I59" s="77">
        <f>COUNTIF(I62:I205, "O")</f>
        <v>5</v>
      </c>
      <c r="J59" s="82">
        <f>COUNTIF(J62:J205, "O")</f>
        <v>0</v>
      </c>
    </row>
    <row r="61" spans="2:10" x14ac:dyDescent="0.3">
      <c r="B61" s="19" t="s">
        <v>63</v>
      </c>
      <c r="C61" s="20"/>
      <c r="D61" s="21" t="s">
        <v>81</v>
      </c>
      <c r="E61" s="16"/>
      <c r="F61" s="27" t="s">
        <v>831</v>
      </c>
      <c r="G61" s="27"/>
      <c r="H61" s="30" t="s">
        <v>752</v>
      </c>
      <c r="I61" s="29" t="s">
        <v>348</v>
      </c>
      <c r="J61" s="29" t="s">
        <v>2</v>
      </c>
    </row>
    <row r="62" spans="2:10" x14ac:dyDescent="0.3">
      <c r="B62" s="391" t="s">
        <v>753</v>
      </c>
      <c r="C62" s="392"/>
      <c r="D62" s="393"/>
      <c r="F62" s="55" t="s">
        <v>873</v>
      </c>
      <c r="G62" s="47"/>
      <c r="H62" s="39"/>
      <c r="I62" s="39"/>
      <c r="J62" s="40"/>
    </row>
    <row r="63" spans="2:10" x14ac:dyDescent="0.3">
      <c r="D63" s="26"/>
      <c r="F63" s="14" t="s">
        <v>874</v>
      </c>
      <c r="G63" s="47"/>
      <c r="H63" s="39"/>
      <c r="I63" s="39"/>
      <c r="J63" s="40"/>
    </row>
    <row r="64" spans="2:10" x14ac:dyDescent="0.3">
      <c r="D64" s="26"/>
      <c r="F64" s="14"/>
      <c r="G64" s="47"/>
      <c r="H64" s="39"/>
      <c r="I64" s="39"/>
      <c r="J64" s="40"/>
    </row>
    <row r="65" spans="2:10" x14ac:dyDescent="0.3">
      <c r="B65" s="394" t="s">
        <v>754</v>
      </c>
      <c r="C65" s="395"/>
      <c r="D65" s="396"/>
      <c r="F65" s="14" t="s">
        <v>813</v>
      </c>
      <c r="G65" s="47"/>
      <c r="H65" s="53" t="s">
        <v>2972</v>
      </c>
      <c r="I65" s="53" t="s">
        <v>2972</v>
      </c>
      <c r="J65" s="53"/>
    </row>
    <row r="66" spans="2:10" x14ac:dyDescent="0.3">
      <c r="D66" s="26"/>
      <c r="F66" s="14" t="s">
        <v>814</v>
      </c>
      <c r="G66" s="47"/>
      <c r="H66" s="39"/>
      <c r="I66" s="39"/>
      <c r="J66" s="40"/>
    </row>
    <row r="67" spans="2:10" x14ac:dyDescent="0.3">
      <c r="D67" s="26"/>
      <c r="F67" s="14"/>
      <c r="G67" s="47"/>
      <c r="H67" s="39"/>
      <c r="I67" s="39"/>
      <c r="J67" s="40"/>
    </row>
    <row r="68" spans="2:10" x14ac:dyDescent="0.3">
      <c r="B68" s="25"/>
      <c r="D68" s="26" t="s">
        <v>424</v>
      </c>
      <c r="F68" s="14" t="s">
        <v>875</v>
      </c>
      <c r="G68" s="47"/>
      <c r="H68" s="39"/>
      <c r="I68" s="39"/>
      <c r="J68" s="40"/>
    </row>
    <row r="69" spans="2:10" x14ac:dyDescent="0.3">
      <c r="B69" s="25"/>
      <c r="D69" s="26"/>
      <c r="F69" s="14" t="s">
        <v>876</v>
      </c>
      <c r="G69" s="47"/>
      <c r="H69" s="39"/>
      <c r="I69" s="39"/>
      <c r="J69" s="40"/>
    </row>
    <row r="70" spans="2:10" x14ac:dyDescent="0.3">
      <c r="B70" s="25"/>
      <c r="D70" s="26"/>
      <c r="F70" s="14" t="s">
        <v>877</v>
      </c>
      <c r="G70" s="47"/>
      <c r="H70" s="39"/>
      <c r="I70" s="39"/>
      <c r="J70" s="40"/>
    </row>
    <row r="71" spans="2:10" x14ac:dyDescent="0.3">
      <c r="B71" s="25" t="s">
        <v>60</v>
      </c>
      <c r="D71" s="26"/>
      <c r="F71" s="14" t="s">
        <v>1865</v>
      </c>
      <c r="G71" s="47"/>
      <c r="H71" s="39"/>
      <c r="I71" s="39"/>
      <c r="J71" s="40"/>
    </row>
    <row r="72" spans="2:10" x14ac:dyDescent="0.3">
      <c r="B72" s="25"/>
      <c r="D72" s="26"/>
      <c r="F72" s="14" t="s">
        <v>1395</v>
      </c>
      <c r="G72" s="47"/>
      <c r="H72" s="39"/>
      <c r="I72" s="39"/>
      <c r="J72" s="40"/>
    </row>
    <row r="73" spans="2:10" x14ac:dyDescent="0.3">
      <c r="D73" s="26"/>
      <c r="F73" s="142" t="s">
        <v>1866</v>
      </c>
      <c r="G73" s="47"/>
      <c r="H73" s="39"/>
      <c r="I73" s="39"/>
      <c r="J73" s="40"/>
    </row>
    <row r="74" spans="2:10" x14ac:dyDescent="0.3">
      <c r="D74" s="26"/>
      <c r="F74" s="142"/>
      <c r="G74" s="47"/>
      <c r="H74" s="39"/>
      <c r="I74" s="39"/>
      <c r="J74" s="40"/>
    </row>
    <row r="75" spans="2:10" x14ac:dyDescent="0.3">
      <c r="D75" s="26"/>
      <c r="F75" s="142"/>
      <c r="G75" s="47"/>
      <c r="H75" s="39"/>
      <c r="I75" s="39"/>
      <c r="J75" s="40"/>
    </row>
    <row r="76" spans="2:10" x14ac:dyDescent="0.3">
      <c r="D76" s="26"/>
      <c r="F76" s="142"/>
      <c r="G76" s="47"/>
      <c r="H76" s="39"/>
      <c r="I76" s="39"/>
      <c r="J76" s="40"/>
    </row>
    <row r="77" spans="2:10" x14ac:dyDescent="0.3">
      <c r="D77" s="26"/>
      <c r="F77" s="142"/>
      <c r="G77" s="47"/>
      <c r="H77" s="39"/>
      <c r="I77" s="39"/>
      <c r="J77" s="40"/>
    </row>
    <row r="78" spans="2:10" x14ac:dyDescent="0.3">
      <c r="D78" s="26"/>
      <c r="F78" s="142"/>
      <c r="G78" s="47"/>
      <c r="H78" s="39"/>
      <c r="I78" s="39"/>
      <c r="J78" s="40"/>
    </row>
    <row r="79" spans="2:10" x14ac:dyDescent="0.3">
      <c r="D79" s="26"/>
      <c r="F79" s="142"/>
      <c r="G79" s="47"/>
      <c r="H79" s="39"/>
      <c r="I79" s="39"/>
      <c r="J79" s="40"/>
    </row>
    <row r="80" spans="2:10" x14ac:dyDescent="0.3">
      <c r="D80" s="26"/>
      <c r="F80" s="142"/>
      <c r="G80" s="47"/>
      <c r="H80" s="39"/>
      <c r="I80" s="39"/>
      <c r="J80" s="40"/>
    </row>
    <row r="81" spans="2:10" x14ac:dyDescent="0.3">
      <c r="D81" s="26"/>
      <c r="F81" s="142"/>
      <c r="G81" s="47"/>
      <c r="H81" s="39"/>
      <c r="I81" s="39"/>
      <c r="J81" s="40"/>
    </row>
    <row r="82" spans="2:10" x14ac:dyDescent="0.3">
      <c r="D82" s="26"/>
      <c r="F82" s="142"/>
      <c r="G82" s="47"/>
      <c r="H82" s="39"/>
      <c r="I82" s="39"/>
      <c r="J82" s="40"/>
    </row>
    <row r="83" spans="2:10" x14ac:dyDescent="0.3">
      <c r="D83" s="26"/>
      <c r="F83" s="142"/>
      <c r="G83" s="47"/>
      <c r="H83" s="39"/>
      <c r="I83" s="39"/>
      <c r="J83" s="40"/>
    </row>
    <row r="84" spans="2:10" x14ac:dyDescent="0.3">
      <c r="D84" s="26"/>
      <c r="F84" s="142"/>
      <c r="G84" s="47"/>
      <c r="H84" s="39"/>
      <c r="I84" s="39"/>
      <c r="J84" s="40"/>
    </row>
    <row r="85" spans="2:10" x14ac:dyDescent="0.3">
      <c r="D85" s="26"/>
      <c r="F85" s="142"/>
      <c r="G85" s="47"/>
      <c r="H85" s="39"/>
      <c r="I85" s="39"/>
      <c r="J85" s="40"/>
    </row>
    <row r="86" spans="2:10" x14ac:dyDescent="0.3">
      <c r="D86" s="26"/>
      <c r="F86" s="142"/>
      <c r="G86" s="47"/>
      <c r="H86" s="39"/>
      <c r="I86" s="39"/>
      <c r="J86" s="40"/>
    </row>
    <row r="87" spans="2:10" x14ac:dyDescent="0.3">
      <c r="D87" s="26"/>
      <c r="F87" s="142"/>
      <c r="G87" s="47"/>
      <c r="H87" s="39"/>
      <c r="I87" s="39"/>
      <c r="J87" s="40"/>
    </row>
    <row r="88" spans="2:10" x14ac:dyDescent="0.3">
      <c r="D88" s="26"/>
      <c r="F88" s="14" t="s">
        <v>878</v>
      </c>
      <c r="G88" s="47"/>
      <c r="H88" s="39"/>
      <c r="I88" s="39"/>
      <c r="J88" s="40"/>
    </row>
    <row r="89" spans="2:10" x14ac:dyDescent="0.3">
      <c r="B89" s="25" t="s">
        <v>755</v>
      </c>
      <c r="D89" s="26"/>
      <c r="F89" s="14" t="s">
        <v>879</v>
      </c>
      <c r="G89" s="47"/>
      <c r="H89" s="39"/>
      <c r="I89" s="39"/>
      <c r="J89" s="40"/>
    </row>
    <row r="90" spans="2:10" x14ac:dyDescent="0.3">
      <c r="B90" s="25"/>
      <c r="D90" s="26"/>
      <c r="F90" s="141" t="s">
        <v>880</v>
      </c>
      <c r="G90" s="47"/>
      <c r="H90" s="39"/>
      <c r="I90" s="39"/>
      <c r="J90" s="40"/>
    </row>
    <row r="91" spans="2:10" x14ac:dyDescent="0.3">
      <c r="B91" s="25"/>
      <c r="D91" s="26" t="s">
        <v>756</v>
      </c>
      <c r="F91" s="55" t="s">
        <v>1894</v>
      </c>
      <c r="G91" s="47"/>
      <c r="H91" s="39"/>
      <c r="I91" s="39"/>
      <c r="J91" s="40"/>
    </row>
    <row r="92" spans="2:10" x14ac:dyDescent="0.3">
      <c r="B92" s="25"/>
      <c r="D92" s="26"/>
      <c r="F92" s="14"/>
      <c r="G92" s="47"/>
      <c r="H92" s="39"/>
      <c r="I92" s="39"/>
      <c r="J92" s="40"/>
    </row>
    <row r="93" spans="2:10" x14ac:dyDescent="0.3">
      <c r="D93" s="26"/>
      <c r="F93" s="14"/>
      <c r="G93" s="47"/>
      <c r="H93" s="39"/>
      <c r="I93" s="39"/>
      <c r="J93" s="40"/>
    </row>
    <row r="94" spans="2:10" x14ac:dyDescent="0.3">
      <c r="D94" s="26"/>
      <c r="F94" s="14"/>
      <c r="G94" s="47"/>
      <c r="H94" s="39"/>
      <c r="I94" s="39"/>
      <c r="J94" s="40"/>
    </row>
    <row r="95" spans="2:10" x14ac:dyDescent="0.3">
      <c r="D95" s="26"/>
      <c r="F95" s="14" t="s">
        <v>881</v>
      </c>
      <c r="G95" s="47"/>
      <c r="H95" s="39"/>
      <c r="I95" s="39"/>
      <c r="J95" s="40"/>
    </row>
    <row r="96" spans="2:10" x14ac:dyDescent="0.3">
      <c r="B96" s="25" t="s">
        <v>755</v>
      </c>
      <c r="D96" s="26"/>
      <c r="F96" s="14" t="s">
        <v>882</v>
      </c>
      <c r="G96" s="47"/>
      <c r="H96" s="39"/>
      <c r="I96" s="39"/>
      <c r="J96" s="40"/>
    </row>
    <row r="97" spans="2:10" x14ac:dyDescent="0.3">
      <c r="B97" s="25"/>
      <c r="D97" s="26"/>
      <c r="F97" s="14" t="s">
        <v>1893</v>
      </c>
      <c r="G97" s="47"/>
      <c r="H97" s="39"/>
      <c r="I97" s="39"/>
      <c r="J97" s="40"/>
    </row>
    <row r="98" spans="2:10" x14ac:dyDescent="0.3">
      <c r="B98" s="25"/>
      <c r="D98" s="26" t="s">
        <v>756</v>
      </c>
      <c r="F98" s="55" t="s">
        <v>1895</v>
      </c>
      <c r="G98" s="47"/>
      <c r="H98" s="39"/>
      <c r="I98" s="39"/>
      <c r="J98" s="40"/>
    </row>
    <row r="99" spans="2:10" x14ac:dyDescent="0.3">
      <c r="B99" s="25"/>
      <c r="D99" s="26"/>
      <c r="F99" s="14"/>
      <c r="G99" s="47"/>
      <c r="H99" s="39"/>
      <c r="I99" s="39"/>
      <c r="J99" s="40"/>
    </row>
    <row r="100" spans="2:10" x14ac:dyDescent="0.3">
      <c r="D100" s="26"/>
      <c r="F100" s="14"/>
      <c r="G100" s="47"/>
      <c r="H100" s="39"/>
      <c r="I100" s="39"/>
      <c r="J100" s="40"/>
    </row>
    <row r="101" spans="2:10" x14ac:dyDescent="0.3">
      <c r="D101" s="26"/>
      <c r="F101" s="14"/>
      <c r="G101" s="47"/>
      <c r="H101" s="39"/>
      <c r="I101" s="39"/>
      <c r="J101" s="40"/>
    </row>
    <row r="102" spans="2:10" x14ac:dyDescent="0.3">
      <c r="B102" s="404" t="s">
        <v>757</v>
      </c>
      <c r="C102" s="405"/>
      <c r="D102" s="406"/>
      <c r="F102" s="14" t="s">
        <v>861</v>
      </c>
      <c r="G102" s="47"/>
      <c r="H102" s="53" t="s">
        <v>2972</v>
      </c>
      <c r="I102" s="53" t="s">
        <v>2972</v>
      </c>
      <c r="J102" s="53"/>
    </row>
    <row r="103" spans="2:10" x14ac:dyDescent="0.3">
      <c r="D103" s="26"/>
      <c r="F103" s="14"/>
      <c r="G103" s="47"/>
      <c r="H103" s="39"/>
      <c r="I103" s="39"/>
      <c r="J103" s="40"/>
    </row>
    <row r="104" spans="2:10" x14ac:dyDescent="0.3">
      <c r="B104" s="404" t="s">
        <v>83</v>
      </c>
      <c r="C104" s="405"/>
      <c r="D104" s="406"/>
      <c r="F104" s="14" t="s">
        <v>2196</v>
      </c>
      <c r="G104" s="47"/>
      <c r="H104" s="53" t="s">
        <v>2972</v>
      </c>
      <c r="I104" s="53" t="s">
        <v>2972</v>
      </c>
      <c r="J104" s="53"/>
    </row>
    <row r="105" spans="2:10" x14ac:dyDescent="0.3">
      <c r="D105" s="26"/>
      <c r="F105" s="14" t="s">
        <v>883</v>
      </c>
      <c r="G105" s="47"/>
      <c r="H105" s="39"/>
      <c r="I105" s="39"/>
      <c r="J105" s="40"/>
    </row>
    <row r="106" spans="2:10" x14ac:dyDescent="0.3">
      <c r="D106" s="26"/>
      <c r="F106" s="55" t="s">
        <v>1905</v>
      </c>
      <c r="G106" s="47"/>
      <c r="H106" s="39"/>
      <c r="I106" s="39"/>
      <c r="J106" s="40"/>
    </row>
    <row r="107" spans="2:10" x14ac:dyDescent="0.3">
      <c r="D107" s="26"/>
      <c r="F107" s="55"/>
      <c r="G107" s="47"/>
      <c r="H107" s="39"/>
      <c r="I107" s="39"/>
      <c r="J107" s="40"/>
    </row>
    <row r="108" spans="2:10" x14ac:dyDescent="0.3">
      <c r="D108" s="26"/>
      <c r="F108" s="55"/>
      <c r="G108" s="47"/>
      <c r="H108" s="39"/>
      <c r="I108" s="39"/>
      <c r="J108" s="40"/>
    </row>
    <row r="109" spans="2:10" x14ac:dyDescent="0.3">
      <c r="D109" s="26"/>
      <c r="F109" s="55"/>
      <c r="G109" s="47"/>
      <c r="H109" s="39"/>
      <c r="I109" s="39"/>
      <c r="J109" s="40"/>
    </row>
    <row r="110" spans="2:10" x14ac:dyDescent="0.3">
      <c r="D110" s="26"/>
      <c r="F110" s="55"/>
      <c r="G110" s="47"/>
      <c r="H110" s="39"/>
      <c r="I110" s="39"/>
      <c r="J110" s="40"/>
    </row>
    <row r="111" spans="2:10" x14ac:dyDescent="0.3">
      <c r="D111" s="26"/>
      <c r="F111" s="55"/>
      <c r="G111" s="47"/>
      <c r="H111" s="39"/>
      <c r="I111" s="39"/>
      <c r="J111" s="40"/>
    </row>
    <row r="112" spans="2:10" x14ac:dyDescent="0.3">
      <c r="D112" s="26"/>
      <c r="F112" s="55"/>
      <c r="G112" s="47"/>
      <c r="H112" s="39"/>
      <c r="I112" s="39"/>
      <c r="J112" s="40"/>
    </row>
    <row r="113" spans="2:10" x14ac:dyDescent="0.3">
      <c r="B113" s="394" t="s">
        <v>758</v>
      </c>
      <c r="C113" s="395"/>
      <c r="D113" s="396"/>
      <c r="F113" s="14"/>
      <c r="G113" s="47"/>
      <c r="H113" s="53"/>
      <c r="I113" s="53"/>
      <c r="J113" s="53"/>
    </row>
    <row r="114" spans="2:10" x14ac:dyDescent="0.3">
      <c r="D114" s="26"/>
      <c r="F114" s="14"/>
      <c r="G114" s="47"/>
      <c r="H114" s="39"/>
      <c r="I114" s="39"/>
      <c r="J114" s="40"/>
    </row>
    <row r="115" spans="2:10" x14ac:dyDescent="0.3">
      <c r="D115" s="26"/>
      <c r="F115" s="14"/>
      <c r="G115" s="47"/>
      <c r="H115" s="39"/>
      <c r="I115" s="39"/>
      <c r="J115" s="40"/>
    </row>
    <row r="116" spans="2:10" x14ac:dyDescent="0.3">
      <c r="B116" s="25"/>
      <c r="D116" s="26" t="s">
        <v>424</v>
      </c>
      <c r="F116" s="14" t="s">
        <v>798</v>
      </c>
      <c r="G116" s="47"/>
      <c r="H116" s="39"/>
      <c r="I116" s="39"/>
      <c r="J116" s="40"/>
    </row>
    <row r="117" spans="2:10" x14ac:dyDescent="0.3">
      <c r="B117" s="25"/>
      <c r="D117" s="26"/>
      <c r="F117" s="14" t="s">
        <v>799</v>
      </c>
      <c r="G117" s="47"/>
      <c r="H117" s="39"/>
      <c r="I117" s="39"/>
      <c r="J117" s="40"/>
    </row>
    <row r="118" spans="2:10" x14ac:dyDescent="0.3">
      <c r="B118" s="25"/>
      <c r="D118" s="26"/>
      <c r="F118" s="14"/>
      <c r="G118" s="47"/>
      <c r="H118" s="39"/>
      <c r="I118" s="39"/>
      <c r="J118" s="40"/>
    </row>
    <row r="119" spans="2:10" x14ac:dyDescent="0.3">
      <c r="B119" s="25" t="s">
        <v>60</v>
      </c>
      <c r="D119" s="26"/>
      <c r="F119" s="14"/>
      <c r="G119" s="47"/>
      <c r="H119" s="39"/>
      <c r="I119" s="39"/>
      <c r="J119" s="40"/>
    </row>
    <row r="120" spans="2:10" x14ac:dyDescent="0.3">
      <c r="B120" s="25"/>
      <c r="D120" s="26"/>
      <c r="F120" s="14"/>
      <c r="G120" s="47"/>
      <c r="H120" s="39"/>
      <c r="I120" s="39"/>
      <c r="J120" s="40"/>
    </row>
    <row r="121" spans="2:10" x14ac:dyDescent="0.3">
      <c r="B121" s="394" t="s">
        <v>2138</v>
      </c>
      <c r="C121" s="395"/>
      <c r="D121" s="396"/>
      <c r="F121" s="14"/>
      <c r="G121" s="47"/>
      <c r="H121" s="53"/>
      <c r="I121" s="53"/>
      <c r="J121" s="53"/>
    </row>
    <row r="122" spans="2:10" x14ac:dyDescent="0.3">
      <c r="D122" s="26"/>
      <c r="F122" s="14"/>
      <c r="G122" s="47"/>
      <c r="H122" s="39"/>
      <c r="I122" s="39"/>
      <c r="J122" s="40"/>
    </row>
    <row r="123" spans="2:10" x14ac:dyDescent="0.3">
      <c r="D123" s="26"/>
      <c r="F123" s="14"/>
      <c r="G123" s="47"/>
      <c r="H123" s="39"/>
      <c r="I123" s="39"/>
      <c r="J123" s="40"/>
    </row>
    <row r="124" spans="2:10" x14ac:dyDescent="0.3">
      <c r="B124" s="25"/>
      <c r="D124" s="26" t="s">
        <v>424</v>
      </c>
      <c r="F124" s="14" t="s">
        <v>2139</v>
      </c>
      <c r="G124" s="47"/>
      <c r="H124" s="39"/>
      <c r="I124" s="39"/>
      <c r="J124" s="40"/>
    </row>
    <row r="125" spans="2:10" x14ac:dyDescent="0.3">
      <c r="B125" s="25"/>
      <c r="D125" s="26"/>
      <c r="F125" s="14" t="s">
        <v>2140</v>
      </c>
      <c r="G125" s="47"/>
      <c r="H125" s="39"/>
      <c r="I125" s="39"/>
      <c r="J125" s="40"/>
    </row>
    <row r="126" spans="2:10" x14ac:dyDescent="0.3">
      <c r="B126" s="25"/>
      <c r="D126" s="26"/>
      <c r="F126" s="14"/>
      <c r="G126" s="47"/>
      <c r="H126" s="39"/>
      <c r="I126" s="39"/>
      <c r="J126" s="40"/>
    </row>
    <row r="127" spans="2:10" x14ac:dyDescent="0.3">
      <c r="B127" s="25" t="s">
        <v>60</v>
      </c>
      <c r="D127" s="26"/>
      <c r="F127" s="14"/>
      <c r="G127" s="47"/>
      <c r="H127" s="39"/>
      <c r="I127" s="39"/>
      <c r="J127" s="40"/>
    </row>
    <row r="128" spans="2:10" x14ac:dyDescent="0.3">
      <c r="B128" s="25"/>
      <c r="D128" s="26"/>
      <c r="F128" s="14"/>
      <c r="G128" s="47"/>
      <c r="H128" s="39"/>
      <c r="I128" s="39"/>
      <c r="J128" s="40"/>
    </row>
    <row r="129" spans="2:10" x14ac:dyDescent="0.3">
      <c r="B129" s="394" t="s">
        <v>1250</v>
      </c>
      <c r="C129" s="395"/>
      <c r="D129" s="396"/>
      <c r="F129" s="14"/>
      <c r="G129" s="47"/>
      <c r="H129" s="53"/>
      <c r="I129" s="53"/>
      <c r="J129" s="53"/>
    </row>
    <row r="130" spans="2:10" x14ac:dyDescent="0.3">
      <c r="D130" s="26"/>
      <c r="F130" s="14"/>
      <c r="G130" s="47"/>
      <c r="H130" s="39"/>
      <c r="I130" s="39"/>
      <c r="J130" s="40"/>
    </row>
    <row r="131" spans="2:10" x14ac:dyDescent="0.3">
      <c r="D131" s="26"/>
      <c r="F131" s="14"/>
      <c r="G131" s="47"/>
      <c r="H131" s="39"/>
      <c r="I131" s="39"/>
      <c r="J131" s="40"/>
    </row>
    <row r="132" spans="2:10" x14ac:dyDescent="0.3">
      <c r="B132" s="25"/>
      <c r="D132" s="26" t="s">
        <v>8</v>
      </c>
      <c r="F132" s="14" t="s">
        <v>1251</v>
      </c>
      <c r="G132" s="47"/>
      <c r="H132" s="39"/>
      <c r="I132" s="39"/>
      <c r="J132" s="40"/>
    </row>
    <row r="133" spans="2:10" x14ac:dyDescent="0.3">
      <c r="B133" s="25"/>
      <c r="D133" s="26"/>
      <c r="F133" s="14" t="s">
        <v>799</v>
      </c>
      <c r="G133" s="47"/>
      <c r="H133" s="39"/>
      <c r="I133" s="39"/>
      <c r="J133" s="40"/>
    </row>
    <row r="134" spans="2:10" x14ac:dyDescent="0.3">
      <c r="B134" s="25"/>
      <c r="D134" s="26"/>
      <c r="F134" s="14"/>
      <c r="G134" s="47"/>
      <c r="H134" s="39"/>
      <c r="I134" s="39"/>
      <c r="J134" s="40"/>
    </row>
    <row r="135" spans="2:10" x14ac:dyDescent="0.3">
      <c r="B135" s="25" t="s">
        <v>9</v>
      </c>
      <c r="D135" s="26"/>
      <c r="F135" s="14"/>
      <c r="G135" s="47"/>
      <c r="H135" s="39"/>
      <c r="I135" s="39"/>
      <c r="J135" s="40"/>
    </row>
    <row r="136" spans="2:10" x14ac:dyDescent="0.3">
      <c r="B136" s="25"/>
      <c r="D136" s="26"/>
      <c r="F136" s="14"/>
      <c r="G136" s="47"/>
      <c r="H136" s="39"/>
      <c r="I136" s="39"/>
      <c r="J136" s="40"/>
    </row>
    <row r="137" spans="2:10" x14ac:dyDescent="0.3">
      <c r="B137" s="25"/>
      <c r="D137" s="26"/>
      <c r="F137" s="14"/>
      <c r="G137" s="47"/>
      <c r="H137" s="39"/>
      <c r="I137" s="39"/>
      <c r="J137" s="40"/>
    </row>
    <row r="138" spans="2:10" x14ac:dyDescent="0.3">
      <c r="B138" s="394" t="s">
        <v>2780</v>
      </c>
      <c r="C138" s="395"/>
      <c r="D138" s="396"/>
      <c r="F138" s="14"/>
      <c r="G138" s="47"/>
      <c r="H138" s="53" t="s">
        <v>2972</v>
      </c>
      <c r="I138" s="53" t="s">
        <v>2972</v>
      </c>
      <c r="J138" s="53"/>
    </row>
    <row r="139" spans="2:10" x14ac:dyDescent="0.3">
      <c r="B139" s="25"/>
      <c r="D139" s="26"/>
      <c r="F139" s="14"/>
      <c r="G139" s="47"/>
      <c r="H139" s="39"/>
      <c r="I139" s="39"/>
      <c r="J139" s="40"/>
    </row>
    <row r="140" spans="2:10" x14ac:dyDescent="0.3">
      <c r="B140" s="25"/>
      <c r="D140" s="26" t="s">
        <v>2720</v>
      </c>
      <c r="F140" s="14" t="s">
        <v>2786</v>
      </c>
      <c r="G140" s="47"/>
      <c r="H140" s="39"/>
      <c r="I140" s="39"/>
      <c r="J140" s="40"/>
    </row>
    <row r="141" spans="2:10" x14ac:dyDescent="0.3">
      <c r="B141" s="25"/>
      <c r="D141" s="26"/>
      <c r="F141" s="14" t="s">
        <v>2781</v>
      </c>
      <c r="G141" s="47"/>
      <c r="H141" s="39"/>
      <c r="I141" s="39"/>
      <c r="J141" s="40"/>
    </row>
    <row r="142" spans="2:10" x14ac:dyDescent="0.3">
      <c r="B142" s="25"/>
      <c r="D142" s="26"/>
      <c r="F142" s="14" t="s">
        <v>2782</v>
      </c>
      <c r="G142" s="47"/>
      <c r="H142" s="39"/>
      <c r="I142" s="39"/>
      <c r="J142" s="40"/>
    </row>
    <row r="143" spans="2:10" x14ac:dyDescent="0.3">
      <c r="B143" s="25"/>
      <c r="D143" s="26"/>
      <c r="F143" s="14" t="s">
        <v>2783</v>
      </c>
      <c r="G143" s="47"/>
      <c r="H143" s="39"/>
      <c r="I143" s="39"/>
      <c r="J143" s="40"/>
    </row>
    <row r="144" spans="2:10" x14ac:dyDescent="0.3">
      <c r="B144" s="25"/>
      <c r="D144" s="26"/>
      <c r="F144" s="14" t="s">
        <v>2784</v>
      </c>
      <c r="G144" s="47"/>
      <c r="H144" s="39"/>
      <c r="I144" s="39"/>
      <c r="J144" s="40"/>
    </row>
    <row r="145" spans="2:10" x14ac:dyDescent="0.3">
      <c r="B145" s="25"/>
      <c r="D145" s="26"/>
      <c r="F145" s="14" t="s">
        <v>2785</v>
      </c>
      <c r="G145" s="47"/>
      <c r="H145" s="39"/>
      <c r="I145" s="39"/>
      <c r="J145" s="40"/>
    </row>
    <row r="146" spans="2:10" x14ac:dyDescent="0.3">
      <c r="B146" s="25"/>
      <c r="D146" s="26"/>
      <c r="F146" s="14"/>
      <c r="G146" s="47"/>
      <c r="H146" s="39"/>
      <c r="I146" s="39"/>
      <c r="J146" s="40"/>
    </row>
    <row r="147" spans="2:10" x14ac:dyDescent="0.3">
      <c r="B147" s="25" t="s">
        <v>2729</v>
      </c>
      <c r="D147" s="26"/>
      <c r="F147" s="14"/>
      <c r="G147" s="47"/>
      <c r="H147" s="39"/>
      <c r="I147" s="39"/>
      <c r="J147" s="40"/>
    </row>
    <row r="148" spans="2:10" x14ac:dyDescent="0.3">
      <c r="B148" s="25"/>
      <c r="D148" s="26"/>
      <c r="F148" s="14"/>
      <c r="G148" s="47"/>
      <c r="H148" s="39"/>
      <c r="I148" s="39"/>
      <c r="J148" s="40"/>
    </row>
    <row r="149" spans="2:10" x14ac:dyDescent="0.3">
      <c r="B149" s="25"/>
      <c r="D149" s="26"/>
      <c r="F149" s="14"/>
      <c r="G149" s="47"/>
      <c r="H149" s="39"/>
      <c r="I149" s="39"/>
      <c r="J149" s="40"/>
    </row>
    <row r="150" spans="2:10" x14ac:dyDescent="0.3">
      <c r="D150" s="26"/>
      <c r="F150" s="14"/>
      <c r="G150" s="47"/>
      <c r="H150" s="39"/>
      <c r="I150" s="39"/>
      <c r="J150" s="40"/>
    </row>
    <row r="151" spans="2:10" x14ac:dyDescent="0.3">
      <c r="B151" s="394" t="s">
        <v>342</v>
      </c>
      <c r="C151" s="395"/>
      <c r="D151" s="396"/>
      <c r="F151" s="14" t="s">
        <v>444</v>
      </c>
      <c r="G151" s="47"/>
      <c r="H151" s="53"/>
      <c r="I151" s="53"/>
      <c r="J151" s="53"/>
    </row>
    <row r="152" spans="2:10" x14ac:dyDescent="0.3">
      <c r="D152" s="26"/>
      <c r="F152" s="14"/>
      <c r="G152" s="47"/>
      <c r="H152" s="39"/>
      <c r="I152" s="39"/>
      <c r="J152" s="40"/>
    </row>
    <row r="153" spans="2:10" x14ac:dyDescent="0.3">
      <c r="B153" s="25"/>
      <c r="D153" s="26" t="s">
        <v>424</v>
      </c>
      <c r="F153" s="14" t="s">
        <v>800</v>
      </c>
      <c r="G153" s="47"/>
      <c r="H153" s="39"/>
      <c r="I153" s="39"/>
      <c r="J153" s="40"/>
    </row>
    <row r="154" spans="2:10" x14ac:dyDescent="0.3">
      <c r="B154" s="25"/>
      <c r="D154" s="26"/>
      <c r="F154" s="14" t="s">
        <v>797</v>
      </c>
      <c r="G154" s="47"/>
      <c r="H154" s="39"/>
      <c r="I154" s="39"/>
      <c r="J154" s="40"/>
    </row>
    <row r="155" spans="2:10" x14ac:dyDescent="0.3">
      <c r="B155" s="25"/>
      <c r="D155" s="26"/>
      <c r="F155" s="14" t="s">
        <v>801</v>
      </c>
      <c r="G155" s="47"/>
      <c r="H155" s="39"/>
      <c r="I155" s="39"/>
      <c r="J155" s="40"/>
    </row>
    <row r="156" spans="2:10" x14ac:dyDescent="0.3">
      <c r="B156" s="25"/>
      <c r="D156" s="26"/>
      <c r="F156" s="14" t="s">
        <v>802</v>
      </c>
      <c r="G156" s="47"/>
      <c r="H156" s="39"/>
      <c r="I156" s="39"/>
      <c r="J156" s="40"/>
    </row>
    <row r="157" spans="2:10" x14ac:dyDescent="0.3">
      <c r="B157" s="25"/>
      <c r="D157" s="26"/>
      <c r="F157" s="14" t="s">
        <v>1868</v>
      </c>
      <c r="G157" s="47"/>
      <c r="H157" s="39"/>
      <c r="I157" s="39"/>
      <c r="J157" s="40"/>
    </row>
    <row r="158" spans="2:10" x14ac:dyDescent="0.3">
      <c r="B158" s="25" t="s">
        <v>60</v>
      </c>
      <c r="D158" s="26"/>
      <c r="F158" s="14"/>
      <c r="G158" s="47"/>
      <c r="H158" s="39"/>
      <c r="I158" s="39"/>
      <c r="J158" s="40"/>
    </row>
    <row r="159" spans="2:10" x14ac:dyDescent="0.3">
      <c r="B159" s="25"/>
      <c r="D159" s="26"/>
      <c r="F159" s="14"/>
      <c r="G159" s="47"/>
      <c r="H159" s="39"/>
      <c r="I159" s="39"/>
      <c r="J159" s="40"/>
    </row>
    <row r="160" spans="2:10" x14ac:dyDescent="0.3">
      <c r="D160" s="26"/>
      <c r="F160" s="14"/>
      <c r="G160" s="47"/>
      <c r="H160" s="39"/>
      <c r="I160" s="39"/>
      <c r="J160" s="40"/>
    </row>
    <row r="161" spans="2:10" x14ac:dyDescent="0.3">
      <c r="D161" s="26"/>
      <c r="F161" s="14"/>
      <c r="G161" s="47"/>
      <c r="H161" s="39"/>
      <c r="I161" s="39"/>
      <c r="J161" s="40"/>
    </row>
    <row r="162" spans="2:10" x14ac:dyDescent="0.3">
      <c r="D162" s="26"/>
      <c r="F162" s="14"/>
      <c r="G162" s="47"/>
      <c r="H162" s="39"/>
      <c r="I162" s="39"/>
      <c r="J162" s="40"/>
    </row>
    <row r="163" spans="2:10" x14ac:dyDescent="0.3">
      <c r="D163" s="26"/>
      <c r="F163" s="14"/>
      <c r="G163" s="47"/>
      <c r="H163" s="39"/>
      <c r="I163" s="39"/>
      <c r="J163" s="40"/>
    </row>
    <row r="164" spans="2:10" x14ac:dyDescent="0.3">
      <c r="D164" s="26"/>
      <c r="F164" s="14"/>
      <c r="G164" s="47"/>
      <c r="H164" s="39"/>
      <c r="I164" s="39"/>
      <c r="J164" s="40"/>
    </row>
    <row r="165" spans="2:10" x14ac:dyDescent="0.3">
      <c r="D165" s="26"/>
      <c r="F165" s="14"/>
      <c r="G165" s="47"/>
      <c r="H165" s="39"/>
      <c r="I165" s="39"/>
      <c r="J165" s="40"/>
    </row>
    <row r="166" spans="2:10" x14ac:dyDescent="0.3">
      <c r="B166" s="404" t="s">
        <v>83</v>
      </c>
      <c r="C166" s="405"/>
      <c r="D166" s="406"/>
      <c r="F166" s="14" t="s">
        <v>803</v>
      </c>
      <c r="G166" s="47"/>
      <c r="H166" s="53"/>
      <c r="I166" s="53"/>
      <c r="J166" s="53"/>
    </row>
    <row r="167" spans="2:10" x14ac:dyDescent="0.3">
      <c r="D167" s="26"/>
      <c r="F167" s="14"/>
      <c r="G167" s="47"/>
      <c r="H167" s="39"/>
      <c r="I167" s="39"/>
      <c r="J167" s="40"/>
    </row>
    <row r="168" spans="2:10" x14ac:dyDescent="0.3">
      <c r="D168" s="26"/>
      <c r="F168" s="14"/>
      <c r="G168" s="47"/>
      <c r="H168" s="39"/>
      <c r="I168" s="39"/>
      <c r="J168" s="40"/>
    </row>
    <row r="169" spans="2:10" x14ac:dyDescent="0.3">
      <c r="B169" s="394" t="s">
        <v>759</v>
      </c>
      <c r="C169" s="395"/>
      <c r="D169" s="396"/>
      <c r="F169" s="14" t="s">
        <v>1867</v>
      </c>
      <c r="G169" s="47"/>
      <c r="H169" s="53" t="s">
        <v>2972</v>
      </c>
      <c r="I169" s="53" t="s">
        <v>2972</v>
      </c>
      <c r="J169" s="53"/>
    </row>
    <row r="170" spans="2:10" x14ac:dyDescent="0.3">
      <c r="D170" s="26"/>
      <c r="F170" s="14"/>
      <c r="G170" s="47"/>
      <c r="H170" s="39"/>
      <c r="I170" s="39"/>
      <c r="J170" s="40"/>
    </row>
    <row r="171" spans="2:10" x14ac:dyDescent="0.3">
      <c r="B171" s="25"/>
      <c r="D171" s="26" t="s">
        <v>424</v>
      </c>
      <c r="F171" s="14" t="s">
        <v>804</v>
      </c>
      <c r="G171" s="47"/>
      <c r="H171" s="39"/>
      <c r="I171" s="39"/>
      <c r="J171" s="40"/>
    </row>
    <row r="172" spans="2:10" x14ac:dyDescent="0.3">
      <c r="B172" s="25"/>
      <c r="D172" s="26"/>
      <c r="F172" s="14" t="s">
        <v>797</v>
      </c>
      <c r="G172" s="47"/>
      <c r="H172" s="39"/>
      <c r="I172" s="39"/>
      <c r="J172" s="40"/>
    </row>
    <row r="173" spans="2:10" x14ac:dyDescent="0.3">
      <c r="B173" s="25"/>
      <c r="D173" s="26"/>
      <c r="F173" s="14" t="s">
        <v>801</v>
      </c>
      <c r="G173" s="47"/>
      <c r="H173" s="39"/>
      <c r="I173" s="39"/>
      <c r="J173" s="40"/>
    </row>
    <row r="174" spans="2:10" x14ac:dyDescent="0.3">
      <c r="B174" s="25"/>
      <c r="D174" s="26"/>
      <c r="F174" s="290" t="s">
        <v>802</v>
      </c>
      <c r="G174" s="47"/>
      <c r="H174" s="39"/>
      <c r="I174" s="39"/>
      <c r="J174" s="40"/>
    </row>
    <row r="175" spans="2:10" x14ac:dyDescent="0.3">
      <c r="B175" s="25"/>
      <c r="D175" s="26"/>
      <c r="F175" s="14" t="s">
        <v>1869</v>
      </c>
      <c r="G175" s="47"/>
      <c r="H175" s="39"/>
      <c r="I175" s="39"/>
      <c r="J175" s="40"/>
    </row>
    <row r="176" spans="2:10" x14ac:dyDescent="0.3">
      <c r="B176" s="25" t="s">
        <v>60</v>
      </c>
      <c r="D176" s="26"/>
      <c r="F176" s="14"/>
      <c r="G176" s="47"/>
      <c r="H176" s="39"/>
      <c r="I176" s="39"/>
      <c r="J176" s="40"/>
    </row>
    <row r="177" spans="2:10" x14ac:dyDescent="0.3">
      <c r="B177" s="25"/>
      <c r="D177" s="26"/>
      <c r="F177" s="14"/>
      <c r="G177" s="47"/>
      <c r="H177" s="39"/>
      <c r="I177" s="39"/>
      <c r="J177" s="40"/>
    </row>
    <row r="178" spans="2:10" x14ac:dyDescent="0.3">
      <c r="D178" s="26"/>
      <c r="F178" s="14"/>
      <c r="G178" s="47"/>
      <c r="H178" s="39"/>
      <c r="I178" s="39"/>
      <c r="J178" s="40"/>
    </row>
    <row r="179" spans="2:10" x14ac:dyDescent="0.3">
      <c r="D179" s="26"/>
      <c r="F179" s="14"/>
      <c r="G179" s="47"/>
      <c r="H179" s="39"/>
      <c r="I179" s="39"/>
      <c r="J179" s="40"/>
    </row>
    <row r="180" spans="2:10" x14ac:dyDescent="0.3">
      <c r="D180" s="26"/>
      <c r="F180" s="14"/>
      <c r="G180" s="47"/>
      <c r="H180" s="39"/>
      <c r="I180" s="39"/>
      <c r="J180" s="40"/>
    </row>
    <row r="181" spans="2:10" x14ac:dyDescent="0.3">
      <c r="D181" s="26"/>
      <c r="F181" s="14"/>
      <c r="G181" s="47"/>
      <c r="H181" s="39"/>
      <c r="I181" s="39"/>
      <c r="J181" s="40"/>
    </row>
    <row r="182" spans="2:10" x14ac:dyDescent="0.3">
      <c r="D182" s="26"/>
      <c r="F182" s="14"/>
      <c r="G182" s="47"/>
      <c r="H182" s="39"/>
      <c r="I182" s="39"/>
      <c r="J182" s="40"/>
    </row>
    <row r="183" spans="2:10" x14ac:dyDescent="0.3">
      <c r="D183" s="26"/>
      <c r="F183" s="14"/>
      <c r="G183" s="47"/>
      <c r="H183" s="39"/>
      <c r="I183" s="39"/>
      <c r="J183" s="40"/>
    </row>
    <row r="184" spans="2:10" x14ac:dyDescent="0.3">
      <c r="B184" s="404" t="s">
        <v>83</v>
      </c>
      <c r="C184" s="405"/>
      <c r="D184" s="406"/>
      <c r="F184" s="14" t="s">
        <v>803</v>
      </c>
      <c r="G184" s="47"/>
      <c r="H184" s="53"/>
      <c r="I184" s="53"/>
      <c r="J184" s="53"/>
    </row>
    <row r="185" spans="2:10" x14ac:dyDescent="0.3">
      <c r="B185" s="25"/>
      <c r="D185" s="26"/>
      <c r="F185" s="14"/>
      <c r="G185" s="47"/>
      <c r="H185" s="39"/>
      <c r="I185" s="39"/>
      <c r="J185" s="40"/>
    </row>
    <row r="186" spans="2:10" x14ac:dyDescent="0.3">
      <c r="B186" s="25"/>
      <c r="D186" s="26"/>
      <c r="F186" s="14"/>
      <c r="G186" s="47"/>
      <c r="H186" s="39"/>
      <c r="I186" s="39"/>
      <c r="J186" s="40"/>
    </row>
    <row r="187" spans="2:10" x14ac:dyDescent="0.3">
      <c r="B187" s="25"/>
      <c r="D187" s="26"/>
      <c r="F187" s="14"/>
      <c r="G187" s="47"/>
      <c r="H187" s="39"/>
      <c r="I187" s="39"/>
      <c r="J187" s="40"/>
    </row>
    <row r="188" spans="2:10" x14ac:dyDescent="0.3">
      <c r="B188" s="394" t="s">
        <v>342</v>
      </c>
      <c r="C188" s="395"/>
      <c r="D188" s="396"/>
      <c r="F188" s="14" t="s">
        <v>444</v>
      </c>
      <c r="G188" s="47"/>
      <c r="H188" s="53"/>
      <c r="I188" s="53"/>
      <c r="J188" s="53"/>
    </row>
    <row r="189" spans="2:10" x14ac:dyDescent="0.3">
      <c r="D189" s="26"/>
      <c r="F189" s="14"/>
      <c r="G189" s="47"/>
      <c r="H189" s="39"/>
      <c r="I189" s="39"/>
      <c r="J189" s="40"/>
    </row>
    <row r="190" spans="2:10" x14ac:dyDescent="0.3">
      <c r="B190" s="25"/>
      <c r="D190" s="26" t="s">
        <v>424</v>
      </c>
      <c r="F190" s="14" t="s">
        <v>805</v>
      </c>
      <c r="G190" s="47"/>
      <c r="H190" s="39"/>
      <c r="I190" s="39"/>
      <c r="J190" s="40"/>
    </row>
    <row r="191" spans="2:10" x14ac:dyDescent="0.3">
      <c r="B191" s="25"/>
      <c r="D191" s="26"/>
      <c r="F191" s="14" t="s">
        <v>797</v>
      </c>
      <c r="G191" s="47"/>
      <c r="H191" s="39"/>
      <c r="I191" s="39"/>
      <c r="J191" s="40"/>
    </row>
    <row r="192" spans="2:10" x14ac:dyDescent="0.3">
      <c r="B192" s="25"/>
      <c r="D192" s="26"/>
      <c r="F192" s="14" t="s">
        <v>801</v>
      </c>
      <c r="G192" s="47"/>
      <c r="H192" s="39"/>
      <c r="I192" s="39"/>
      <c r="J192" s="40"/>
    </row>
    <row r="193" spans="2:10" x14ac:dyDescent="0.3">
      <c r="B193" s="25"/>
      <c r="D193" s="26"/>
      <c r="F193" s="14" t="s">
        <v>802</v>
      </c>
      <c r="G193" s="47"/>
      <c r="H193" s="39"/>
      <c r="I193" s="39"/>
      <c r="J193" s="40"/>
    </row>
    <row r="194" spans="2:10" x14ac:dyDescent="0.3">
      <c r="B194" s="25"/>
      <c r="D194" s="26"/>
      <c r="F194" s="14" t="s">
        <v>1870</v>
      </c>
      <c r="G194" s="47"/>
      <c r="H194" s="39"/>
      <c r="I194" s="39"/>
      <c r="J194" s="40"/>
    </row>
    <row r="195" spans="2:10" x14ac:dyDescent="0.3">
      <c r="B195" s="25" t="s">
        <v>60</v>
      </c>
      <c r="D195" s="26"/>
      <c r="F195" s="14"/>
      <c r="G195" s="47"/>
      <c r="H195" s="39"/>
      <c r="I195" s="39"/>
      <c r="J195" s="40"/>
    </row>
    <row r="196" spans="2:10" x14ac:dyDescent="0.3">
      <c r="B196" s="25"/>
      <c r="D196" s="26"/>
      <c r="F196" s="14"/>
      <c r="G196" s="47"/>
      <c r="H196" s="39"/>
      <c r="I196" s="39"/>
      <c r="J196" s="40"/>
    </row>
    <row r="197" spans="2:10" x14ac:dyDescent="0.3">
      <c r="D197" s="26"/>
      <c r="F197" s="14"/>
      <c r="G197" s="47"/>
      <c r="H197" s="39"/>
      <c r="I197" s="39"/>
      <c r="J197" s="40"/>
    </row>
    <row r="198" spans="2:10" x14ac:dyDescent="0.3">
      <c r="D198" s="26"/>
      <c r="F198" s="14"/>
      <c r="G198" s="47"/>
      <c r="H198" s="39"/>
      <c r="I198" s="39"/>
      <c r="J198" s="40"/>
    </row>
    <row r="199" spans="2:10" x14ac:dyDescent="0.3">
      <c r="D199" s="26"/>
      <c r="F199" s="14"/>
      <c r="G199" s="47"/>
      <c r="H199" s="39"/>
      <c r="I199" s="39"/>
      <c r="J199" s="40"/>
    </row>
    <row r="200" spans="2:10" x14ac:dyDescent="0.3">
      <c r="D200" s="26"/>
      <c r="F200" s="14"/>
      <c r="G200" s="47"/>
      <c r="H200" s="39"/>
      <c r="I200" s="39"/>
      <c r="J200" s="40"/>
    </row>
    <row r="201" spans="2:10" x14ac:dyDescent="0.3">
      <c r="D201" s="26"/>
      <c r="F201" s="14"/>
      <c r="G201" s="47"/>
      <c r="H201" s="39"/>
      <c r="I201" s="39"/>
      <c r="J201" s="40"/>
    </row>
    <row r="202" spans="2:10" x14ac:dyDescent="0.3">
      <c r="D202" s="26"/>
      <c r="F202" s="14"/>
      <c r="G202" s="47"/>
      <c r="H202" s="39"/>
      <c r="I202" s="39"/>
      <c r="J202" s="40"/>
    </row>
    <row r="203" spans="2:10" x14ac:dyDescent="0.3">
      <c r="B203" s="404" t="s">
        <v>83</v>
      </c>
      <c r="C203" s="405"/>
      <c r="D203" s="406"/>
      <c r="F203" s="14" t="s">
        <v>803</v>
      </c>
      <c r="G203" s="47"/>
      <c r="H203" s="53"/>
      <c r="I203" s="53"/>
      <c r="J203" s="53"/>
    </row>
    <row r="204" spans="2:10" x14ac:dyDescent="0.3">
      <c r="B204" s="25"/>
      <c r="D204" s="26"/>
      <c r="F204" s="14"/>
      <c r="G204" s="47"/>
      <c r="H204" s="39"/>
      <c r="I204" s="39"/>
      <c r="J204" s="40"/>
    </row>
    <row r="205" spans="2:10" x14ac:dyDescent="0.3">
      <c r="B205" s="25"/>
      <c r="D205" s="26"/>
      <c r="F205" s="14"/>
      <c r="G205" s="47"/>
      <c r="H205" s="39"/>
      <c r="I205" s="39"/>
      <c r="J205" s="40"/>
    </row>
    <row r="207" spans="2:10" ht="17.25" thickBot="1" x14ac:dyDescent="0.35">
      <c r="B207" s="18" t="s">
        <v>473</v>
      </c>
    </row>
    <row r="208" spans="2:10" x14ac:dyDescent="0.3">
      <c r="H208" s="398" t="s">
        <v>71</v>
      </c>
      <c r="I208" s="400" t="s">
        <v>74</v>
      </c>
      <c r="J208" s="401"/>
    </row>
    <row r="209" spans="2:10" x14ac:dyDescent="0.3">
      <c r="E209" s="15"/>
      <c r="H209" s="399"/>
      <c r="I209" s="79" t="s">
        <v>348</v>
      </c>
      <c r="J209" s="80" t="s">
        <v>1</v>
      </c>
    </row>
    <row r="210" spans="2:10" ht="12.75" thickBot="1" x14ac:dyDescent="0.35">
      <c r="E210" s="15"/>
      <c r="H210" s="81">
        <f>COUNTIF(H213:H227, "O")</f>
        <v>0</v>
      </c>
      <c r="I210" s="77">
        <f>COUNTIF(I213:I227, "O")</f>
        <v>0</v>
      </c>
      <c r="J210" s="82">
        <f>COUNTIF(J213:J227, "O")</f>
        <v>0</v>
      </c>
    </row>
    <row r="212" spans="2:10" x14ac:dyDescent="0.3">
      <c r="B212" s="19" t="s">
        <v>12</v>
      </c>
      <c r="C212" s="20"/>
      <c r="D212" s="21" t="s">
        <v>13</v>
      </c>
      <c r="E212" s="16"/>
      <c r="F212" s="27" t="s">
        <v>795</v>
      </c>
      <c r="G212" s="27"/>
      <c r="H212" s="30" t="s">
        <v>0</v>
      </c>
      <c r="I212" s="29" t="s">
        <v>348</v>
      </c>
      <c r="J212" s="29" t="s">
        <v>2</v>
      </c>
    </row>
    <row r="213" spans="2:10" x14ac:dyDescent="0.3">
      <c r="B213" s="25"/>
      <c r="D213" s="26"/>
      <c r="F213" s="55" t="s">
        <v>806</v>
      </c>
      <c r="G213" s="47"/>
      <c r="H213" s="39"/>
      <c r="I213" s="39"/>
      <c r="J213" s="40"/>
    </row>
    <row r="214" spans="2:10" x14ac:dyDescent="0.3">
      <c r="D214" s="26"/>
      <c r="F214" s="14"/>
      <c r="G214" s="47"/>
      <c r="H214" s="39"/>
      <c r="I214" s="39"/>
      <c r="J214" s="40"/>
    </row>
    <row r="215" spans="2:10" x14ac:dyDescent="0.3">
      <c r="B215" s="394" t="s">
        <v>356</v>
      </c>
      <c r="C215" s="395"/>
      <c r="D215" s="396"/>
      <c r="F215" s="14" t="s">
        <v>807</v>
      </c>
      <c r="G215" s="47"/>
      <c r="H215" s="53"/>
      <c r="I215" s="53"/>
      <c r="J215" s="53"/>
    </row>
    <row r="216" spans="2:10" x14ac:dyDescent="0.3">
      <c r="B216" s="25"/>
      <c r="D216" s="26"/>
      <c r="F216" s="14"/>
      <c r="G216" s="47"/>
      <c r="H216" s="39"/>
      <c r="I216" s="39"/>
      <c r="J216" s="40"/>
    </row>
    <row r="217" spans="2:10" x14ac:dyDescent="0.3">
      <c r="B217" s="25"/>
      <c r="D217" s="26" t="s">
        <v>357</v>
      </c>
      <c r="F217" s="14" t="s">
        <v>808</v>
      </c>
      <c r="G217" s="47"/>
      <c r="H217" s="39"/>
      <c r="I217" s="39"/>
      <c r="J217" s="40"/>
    </row>
    <row r="218" spans="2:10" x14ac:dyDescent="0.3">
      <c r="B218" s="25"/>
      <c r="D218" s="26"/>
      <c r="F218" s="14" t="s">
        <v>809</v>
      </c>
      <c r="G218" s="47"/>
      <c r="H218" s="39"/>
      <c r="I218" s="39"/>
      <c r="J218" s="40"/>
    </row>
    <row r="219" spans="2:10" x14ac:dyDescent="0.3">
      <c r="B219" s="25"/>
      <c r="D219" s="26"/>
      <c r="F219" s="14"/>
      <c r="G219" s="47"/>
      <c r="H219" s="39"/>
      <c r="I219" s="39"/>
      <c r="J219" s="40"/>
    </row>
    <row r="220" spans="2:10" x14ac:dyDescent="0.3">
      <c r="B220" s="25" t="s">
        <v>422</v>
      </c>
      <c r="D220" s="26"/>
      <c r="F220" s="14"/>
      <c r="G220" s="47"/>
      <c r="H220" s="39"/>
      <c r="I220" s="39"/>
      <c r="J220" s="40"/>
    </row>
    <row r="221" spans="2:10" x14ac:dyDescent="0.3">
      <c r="B221" s="25"/>
      <c r="D221" s="26"/>
      <c r="F221" s="14"/>
      <c r="G221" s="47"/>
      <c r="H221" s="39"/>
      <c r="I221" s="39"/>
      <c r="J221" s="40"/>
    </row>
    <row r="222" spans="2:10" x14ac:dyDescent="0.3">
      <c r="B222" s="25"/>
      <c r="D222" s="26"/>
      <c r="F222" s="14"/>
      <c r="G222" s="47"/>
      <c r="H222" s="39"/>
      <c r="I222" s="39"/>
      <c r="J222" s="40"/>
    </row>
    <row r="223" spans="2:10" x14ac:dyDescent="0.3">
      <c r="B223" s="25" t="s">
        <v>358</v>
      </c>
      <c r="D223" s="26"/>
      <c r="F223" s="14" t="s">
        <v>810</v>
      </c>
      <c r="G223" s="47"/>
      <c r="H223" s="39"/>
      <c r="I223" s="39"/>
      <c r="J223" s="40"/>
    </row>
    <row r="224" spans="2:10" x14ac:dyDescent="0.3">
      <c r="B224" s="25"/>
      <c r="D224" s="26"/>
      <c r="F224" s="14"/>
      <c r="G224" s="47"/>
      <c r="H224" s="39"/>
      <c r="I224" s="39"/>
      <c r="J224" s="40"/>
    </row>
    <row r="225" spans="2:10" x14ac:dyDescent="0.3">
      <c r="B225" s="25"/>
      <c r="D225" s="26" t="s">
        <v>423</v>
      </c>
      <c r="F225" s="14" t="s">
        <v>811</v>
      </c>
      <c r="G225" s="47"/>
      <c r="H225" s="39"/>
      <c r="I225" s="39"/>
      <c r="J225" s="40"/>
    </row>
    <row r="226" spans="2:10" x14ac:dyDescent="0.3">
      <c r="B226" s="25"/>
      <c r="D226" s="26"/>
      <c r="F226" s="144" t="s">
        <v>2067</v>
      </c>
      <c r="G226" s="47"/>
      <c r="H226" s="39"/>
      <c r="I226" s="39"/>
      <c r="J226" s="40"/>
    </row>
    <row r="227" spans="2:10" x14ac:dyDescent="0.3">
      <c r="B227" s="25"/>
      <c r="D227" s="26"/>
      <c r="F227" s="14"/>
      <c r="G227" s="47"/>
      <c r="H227" s="40"/>
      <c r="I227" s="40"/>
      <c r="J227" s="40"/>
    </row>
    <row r="229" spans="2:10" ht="17.25" thickBot="1" x14ac:dyDescent="0.35">
      <c r="B229" s="18" t="s">
        <v>516</v>
      </c>
    </row>
    <row r="230" spans="2:10" x14ac:dyDescent="0.3">
      <c r="H230" s="398" t="s">
        <v>71</v>
      </c>
      <c r="I230" s="400" t="s">
        <v>74</v>
      </c>
      <c r="J230" s="401"/>
    </row>
    <row r="231" spans="2:10" x14ac:dyDescent="0.3">
      <c r="E231" s="15"/>
      <c r="H231" s="399"/>
      <c r="I231" s="79" t="s">
        <v>348</v>
      </c>
      <c r="J231" s="80" t="s">
        <v>1</v>
      </c>
    </row>
    <row r="232" spans="2:10" ht="12.75" thickBot="1" x14ac:dyDescent="0.35">
      <c r="E232" s="15"/>
      <c r="H232" s="81">
        <f>COUNTIF(H235:H294, "O")</f>
        <v>0</v>
      </c>
      <c r="I232" s="77">
        <f>COUNTIF(I235:I294, "O")</f>
        <v>0</v>
      </c>
      <c r="J232" s="82">
        <f>COUNTIF(J235:J294, "O")</f>
        <v>0</v>
      </c>
    </row>
    <row r="234" spans="2:10" x14ac:dyDescent="0.3">
      <c r="B234" s="19" t="s">
        <v>12</v>
      </c>
      <c r="C234" s="20"/>
      <c r="D234" s="21" t="s">
        <v>13</v>
      </c>
      <c r="E234" s="16"/>
      <c r="F234" s="27" t="s">
        <v>795</v>
      </c>
      <c r="G234" s="27"/>
      <c r="H234" s="30" t="s">
        <v>0</v>
      </c>
      <c r="I234" s="29" t="s">
        <v>348</v>
      </c>
      <c r="J234" s="29" t="s">
        <v>2</v>
      </c>
    </row>
    <row r="235" spans="2:10" x14ac:dyDescent="0.3">
      <c r="B235" s="391" t="s">
        <v>114</v>
      </c>
      <c r="C235" s="392"/>
      <c r="D235" s="393"/>
      <c r="F235" s="55" t="s">
        <v>796</v>
      </c>
      <c r="G235" s="47"/>
      <c r="H235" s="39"/>
      <c r="I235" s="39"/>
      <c r="J235" s="40"/>
    </row>
    <row r="236" spans="2:10" x14ac:dyDescent="0.3">
      <c r="D236" s="26"/>
      <c r="F236" s="55" t="s">
        <v>812</v>
      </c>
      <c r="G236" s="47"/>
      <c r="H236" s="39"/>
      <c r="I236" s="39"/>
      <c r="J236" s="40"/>
    </row>
    <row r="237" spans="2:10" x14ac:dyDescent="0.3">
      <c r="D237" s="26"/>
      <c r="F237" s="14"/>
      <c r="G237" s="47"/>
      <c r="H237" s="39"/>
      <c r="I237" s="39"/>
      <c r="J237" s="40"/>
    </row>
    <row r="238" spans="2:10" x14ac:dyDescent="0.3">
      <c r="D238" s="26"/>
      <c r="F238" s="14"/>
      <c r="G238" s="47"/>
      <c r="H238" s="39"/>
      <c r="I238" s="39"/>
      <c r="J238" s="40"/>
    </row>
    <row r="239" spans="2:10" x14ac:dyDescent="0.3">
      <c r="B239" s="394" t="s">
        <v>359</v>
      </c>
      <c r="C239" s="395"/>
      <c r="D239" s="396"/>
      <c r="F239" s="14" t="s">
        <v>813</v>
      </c>
      <c r="G239" s="47"/>
      <c r="H239" s="53"/>
      <c r="I239" s="53"/>
      <c r="J239" s="53"/>
    </row>
    <row r="240" spans="2:10" x14ac:dyDescent="0.3">
      <c r="D240" s="26"/>
      <c r="F240" s="14" t="s">
        <v>814</v>
      </c>
      <c r="G240" s="47"/>
      <c r="H240" s="39"/>
      <c r="I240" s="39"/>
      <c r="J240" s="40"/>
    </row>
    <row r="241" spans="2:10" x14ac:dyDescent="0.3">
      <c r="D241" s="26"/>
      <c r="F241" s="14"/>
      <c r="G241" s="47"/>
      <c r="H241" s="39"/>
      <c r="I241" s="39"/>
      <c r="J241" s="40"/>
    </row>
    <row r="242" spans="2:10" x14ac:dyDescent="0.3">
      <c r="B242" s="25"/>
      <c r="D242" s="26" t="s">
        <v>433</v>
      </c>
      <c r="F242" s="14" t="s">
        <v>815</v>
      </c>
      <c r="G242" s="47"/>
      <c r="H242" s="39"/>
      <c r="I242" s="39"/>
      <c r="J242" s="40"/>
    </row>
    <row r="243" spans="2:10" x14ac:dyDescent="0.3">
      <c r="B243" s="25"/>
      <c r="D243" s="26"/>
      <c r="F243" s="14" t="s">
        <v>816</v>
      </c>
      <c r="G243" s="47"/>
      <c r="H243" s="39"/>
      <c r="I243" s="39"/>
      <c r="J243" s="40"/>
    </row>
    <row r="244" spans="2:10" x14ac:dyDescent="0.3">
      <c r="B244" s="25"/>
      <c r="D244" s="26"/>
      <c r="F244" s="14" t="s">
        <v>817</v>
      </c>
      <c r="G244" s="47"/>
      <c r="H244" s="39"/>
      <c r="I244" s="39"/>
      <c r="J244" s="40"/>
    </row>
    <row r="245" spans="2:10" x14ac:dyDescent="0.3">
      <c r="B245" s="25"/>
      <c r="D245" s="26"/>
      <c r="F245" s="14" t="s">
        <v>818</v>
      </c>
      <c r="G245" s="47"/>
      <c r="H245" s="39"/>
      <c r="I245" s="39"/>
      <c r="J245" s="40"/>
    </row>
    <row r="246" spans="2:10" x14ac:dyDescent="0.3">
      <c r="B246" s="25"/>
      <c r="D246" s="26"/>
      <c r="F246" s="14"/>
      <c r="G246" s="47"/>
      <c r="H246" s="39"/>
      <c r="I246" s="39"/>
      <c r="J246" s="40"/>
    </row>
    <row r="247" spans="2:10" x14ac:dyDescent="0.3">
      <c r="B247" s="25" t="s">
        <v>434</v>
      </c>
      <c r="D247" s="26"/>
      <c r="F247" s="14" t="s">
        <v>819</v>
      </c>
      <c r="G247" s="47"/>
      <c r="H247" s="39"/>
      <c r="I247" s="39"/>
      <c r="J247" s="40"/>
    </row>
    <row r="248" spans="2:10" x14ac:dyDescent="0.3">
      <c r="B248" s="25"/>
      <c r="D248" s="26"/>
      <c r="F248" s="14"/>
      <c r="G248" s="47"/>
      <c r="H248" s="39"/>
      <c r="I248" s="39"/>
      <c r="J248" s="40"/>
    </row>
    <row r="249" spans="2:10" x14ac:dyDescent="0.3">
      <c r="B249" s="25"/>
      <c r="D249" s="26"/>
      <c r="F249" s="14"/>
      <c r="G249" s="47"/>
      <c r="H249" s="39"/>
      <c r="I249" s="39"/>
      <c r="J249" s="40"/>
    </row>
    <row r="250" spans="2:10" x14ac:dyDescent="0.3">
      <c r="B250" s="25" t="s">
        <v>603</v>
      </c>
      <c r="D250" s="26"/>
      <c r="F250" s="14" t="s">
        <v>820</v>
      </c>
      <c r="G250" s="47"/>
      <c r="H250" s="39"/>
      <c r="I250" s="39"/>
      <c r="J250" s="40"/>
    </row>
    <row r="251" spans="2:10" x14ac:dyDescent="0.3">
      <c r="B251" s="25"/>
      <c r="D251" s="26"/>
      <c r="F251" s="14" t="s">
        <v>821</v>
      </c>
      <c r="G251" s="47"/>
      <c r="H251" s="39"/>
      <c r="I251" s="39"/>
      <c r="J251" s="40"/>
    </row>
    <row r="252" spans="2:10" x14ac:dyDescent="0.3">
      <c r="B252" s="25"/>
      <c r="D252" s="26"/>
      <c r="F252" s="14" t="s">
        <v>822</v>
      </c>
      <c r="G252" s="47"/>
      <c r="H252" s="39"/>
      <c r="I252" s="39"/>
      <c r="J252" s="40"/>
    </row>
    <row r="253" spans="2:10" x14ac:dyDescent="0.3">
      <c r="B253" s="25"/>
      <c r="D253" s="26"/>
      <c r="F253" s="14"/>
      <c r="G253" s="47"/>
      <c r="H253" s="39"/>
      <c r="I253" s="39"/>
      <c r="J253" s="40"/>
    </row>
    <row r="254" spans="2:10" x14ac:dyDescent="0.3">
      <c r="B254" s="25"/>
      <c r="D254" s="26" t="s">
        <v>604</v>
      </c>
      <c r="F254" s="14" t="s">
        <v>823</v>
      </c>
      <c r="G254" s="47"/>
      <c r="H254" s="39"/>
      <c r="I254" s="39"/>
      <c r="J254" s="40"/>
    </row>
    <row r="255" spans="2:10" x14ac:dyDescent="0.3">
      <c r="B255" s="25"/>
      <c r="D255" s="26"/>
      <c r="F255" s="14"/>
      <c r="G255" s="47"/>
      <c r="H255" s="39"/>
      <c r="I255" s="39"/>
      <c r="J255" s="40"/>
    </row>
    <row r="256" spans="2:10" x14ac:dyDescent="0.3">
      <c r="D256" s="26"/>
      <c r="F256" s="14"/>
      <c r="G256" s="47"/>
      <c r="H256" s="39"/>
      <c r="I256" s="39"/>
      <c r="J256" s="40"/>
    </row>
    <row r="257" spans="2:10" x14ac:dyDescent="0.3">
      <c r="B257" s="25" t="s">
        <v>603</v>
      </c>
      <c r="D257" s="26"/>
      <c r="F257" s="14" t="s">
        <v>820</v>
      </c>
      <c r="G257" s="47"/>
      <c r="H257" s="39"/>
      <c r="I257" s="39"/>
      <c r="J257" s="40"/>
    </row>
    <row r="258" spans="2:10" x14ac:dyDescent="0.3">
      <c r="B258" s="25"/>
      <c r="D258" s="26"/>
      <c r="F258" s="14" t="s">
        <v>824</v>
      </c>
      <c r="G258" s="47"/>
      <c r="H258" s="39"/>
      <c r="I258" s="39"/>
      <c r="J258" s="40"/>
    </row>
    <row r="259" spans="2:10" x14ac:dyDescent="0.3">
      <c r="B259" s="25"/>
      <c r="D259" s="26"/>
      <c r="F259" s="14" t="s">
        <v>825</v>
      </c>
      <c r="G259" s="47"/>
      <c r="H259" s="39"/>
      <c r="I259" s="39"/>
      <c r="J259" s="40"/>
    </row>
    <row r="260" spans="2:10" x14ac:dyDescent="0.3">
      <c r="B260" s="25"/>
      <c r="D260" s="26" t="s">
        <v>604</v>
      </c>
      <c r="F260" s="14" t="s">
        <v>823</v>
      </c>
      <c r="G260" s="47"/>
      <c r="H260" s="39"/>
      <c r="I260" s="39"/>
      <c r="J260" s="40"/>
    </row>
    <row r="261" spans="2:10" x14ac:dyDescent="0.3">
      <c r="B261" s="25"/>
      <c r="D261" s="26"/>
      <c r="F261" s="14"/>
      <c r="G261" s="47"/>
      <c r="H261" s="39"/>
      <c r="I261" s="39"/>
      <c r="J261" s="40"/>
    </row>
    <row r="262" spans="2:10" x14ac:dyDescent="0.3">
      <c r="D262" s="26"/>
      <c r="F262" s="14"/>
      <c r="G262" s="47"/>
      <c r="H262" s="39"/>
      <c r="I262" s="39"/>
      <c r="J262" s="40"/>
    </row>
    <row r="263" spans="2:10" x14ac:dyDescent="0.3">
      <c r="B263" s="25"/>
      <c r="D263" s="26" t="s">
        <v>433</v>
      </c>
      <c r="F263" s="14" t="s">
        <v>815</v>
      </c>
      <c r="G263" s="47"/>
      <c r="H263" s="39"/>
      <c r="I263" s="39"/>
      <c r="J263" s="40"/>
    </row>
    <row r="264" spans="2:10" x14ac:dyDescent="0.3">
      <c r="B264" s="25"/>
      <c r="D264" s="26"/>
      <c r="F264" s="14" t="s">
        <v>816</v>
      </c>
      <c r="G264" s="47"/>
      <c r="H264" s="39"/>
      <c r="I264" s="39"/>
      <c r="J264" s="40"/>
    </row>
    <row r="265" spans="2:10" x14ac:dyDescent="0.3">
      <c r="B265" s="25"/>
      <c r="D265" s="26"/>
      <c r="F265" s="14" t="s">
        <v>826</v>
      </c>
      <c r="G265" s="47"/>
      <c r="H265" s="39"/>
      <c r="I265" s="39"/>
      <c r="J265" s="40"/>
    </row>
    <row r="266" spans="2:10" x14ac:dyDescent="0.3">
      <c r="B266" s="25"/>
      <c r="D266" s="26"/>
      <c r="F266" s="14" t="s">
        <v>818</v>
      </c>
      <c r="G266" s="47"/>
      <c r="H266" s="39"/>
      <c r="I266" s="39"/>
      <c r="J266" s="40"/>
    </row>
    <row r="267" spans="2:10" x14ac:dyDescent="0.3">
      <c r="B267" s="25"/>
      <c r="D267" s="26"/>
      <c r="F267" s="14"/>
      <c r="G267" s="47"/>
      <c r="H267" s="39"/>
      <c r="I267" s="39"/>
      <c r="J267" s="40"/>
    </row>
    <row r="268" spans="2:10" x14ac:dyDescent="0.3">
      <c r="B268" s="25" t="s">
        <v>434</v>
      </c>
      <c r="D268" s="26"/>
      <c r="F268" s="14" t="s">
        <v>819</v>
      </c>
      <c r="G268" s="47"/>
      <c r="H268" s="39"/>
      <c r="I268" s="39"/>
      <c r="J268" s="40"/>
    </row>
    <row r="269" spans="2:10" x14ac:dyDescent="0.3">
      <c r="B269" s="25"/>
      <c r="D269" s="26"/>
      <c r="F269" s="14"/>
      <c r="G269" s="47"/>
      <c r="H269" s="39"/>
      <c r="I269" s="39"/>
      <c r="J269" s="40"/>
    </row>
    <row r="270" spans="2:10" x14ac:dyDescent="0.3">
      <c r="B270" s="25"/>
      <c r="D270" s="26"/>
      <c r="F270" s="14"/>
      <c r="G270" s="47"/>
      <c r="H270" s="39"/>
      <c r="I270" s="39"/>
      <c r="J270" s="40"/>
    </row>
    <row r="271" spans="2:10" x14ac:dyDescent="0.3">
      <c r="B271" s="25" t="s">
        <v>603</v>
      </c>
      <c r="D271" s="26"/>
      <c r="F271" s="14" t="s">
        <v>820</v>
      </c>
      <c r="G271" s="47"/>
      <c r="H271" s="39"/>
      <c r="I271" s="39"/>
      <c r="J271" s="40"/>
    </row>
    <row r="272" spans="2:10" x14ac:dyDescent="0.3">
      <c r="B272" s="25"/>
      <c r="D272" s="26"/>
      <c r="F272" s="14" t="s">
        <v>821</v>
      </c>
      <c r="G272" s="47"/>
      <c r="H272" s="39"/>
      <c r="I272" s="39"/>
      <c r="J272" s="40"/>
    </row>
    <row r="273" spans="2:10" x14ac:dyDescent="0.3">
      <c r="B273" s="25"/>
      <c r="D273" s="26"/>
      <c r="F273" s="14" t="s">
        <v>827</v>
      </c>
      <c r="G273" s="47"/>
      <c r="H273" s="39"/>
      <c r="I273" s="39"/>
      <c r="J273" s="40"/>
    </row>
    <row r="274" spans="2:10" x14ac:dyDescent="0.3">
      <c r="B274" s="25"/>
      <c r="D274" s="26"/>
      <c r="F274" s="14"/>
      <c r="G274" s="47"/>
      <c r="H274" s="39"/>
      <c r="I274" s="39"/>
      <c r="J274" s="40"/>
    </row>
    <row r="275" spans="2:10" x14ac:dyDescent="0.3">
      <c r="B275" s="25"/>
      <c r="D275" s="26" t="s">
        <v>604</v>
      </c>
      <c r="F275" s="14" t="s">
        <v>823</v>
      </c>
      <c r="G275" s="47"/>
      <c r="H275" s="39"/>
      <c r="I275" s="39"/>
      <c r="J275" s="40"/>
    </row>
    <row r="276" spans="2:10" x14ac:dyDescent="0.3">
      <c r="B276" s="25"/>
      <c r="D276" s="26"/>
      <c r="F276" s="14"/>
      <c r="G276" s="47"/>
      <c r="H276" s="39"/>
      <c r="I276" s="39"/>
      <c r="J276" s="40"/>
    </row>
    <row r="277" spans="2:10" x14ac:dyDescent="0.3">
      <c r="D277" s="26"/>
      <c r="F277" s="14"/>
      <c r="G277" s="47"/>
      <c r="H277" s="39"/>
      <c r="I277" s="39"/>
      <c r="J277" s="40"/>
    </row>
    <row r="278" spans="2:10" x14ac:dyDescent="0.3">
      <c r="B278" s="25"/>
      <c r="D278" s="26" t="s">
        <v>433</v>
      </c>
      <c r="F278" s="14" t="s">
        <v>815</v>
      </c>
      <c r="G278" s="47"/>
      <c r="H278" s="39"/>
      <c r="I278" s="39"/>
      <c r="J278" s="40"/>
    </row>
    <row r="279" spans="2:10" x14ac:dyDescent="0.3">
      <c r="B279" s="25"/>
      <c r="D279" s="26"/>
      <c r="F279" s="14" t="s">
        <v>828</v>
      </c>
      <c r="G279" s="47"/>
      <c r="H279" s="39"/>
      <c r="I279" s="39"/>
      <c r="J279" s="40"/>
    </row>
    <row r="280" spans="2:10" x14ac:dyDescent="0.3">
      <c r="B280" s="25"/>
      <c r="D280" s="26"/>
      <c r="F280" s="14" t="s">
        <v>829</v>
      </c>
      <c r="G280" s="47"/>
      <c r="H280" s="39"/>
      <c r="I280" s="39"/>
      <c r="J280" s="40"/>
    </row>
    <row r="281" spans="2:10" x14ac:dyDescent="0.3">
      <c r="B281" s="25"/>
      <c r="D281" s="26"/>
      <c r="F281" s="14" t="s">
        <v>818</v>
      </c>
      <c r="G281" s="47"/>
      <c r="H281" s="39"/>
      <c r="I281" s="39"/>
      <c r="J281" s="40"/>
    </row>
    <row r="282" spans="2:10" x14ac:dyDescent="0.3">
      <c r="B282" s="25"/>
      <c r="D282" s="26"/>
      <c r="F282" s="14"/>
      <c r="G282" s="47"/>
      <c r="H282" s="39"/>
      <c r="I282" s="39"/>
      <c r="J282" s="40"/>
    </row>
    <row r="283" spans="2:10" x14ac:dyDescent="0.3">
      <c r="B283" s="25" t="s">
        <v>434</v>
      </c>
      <c r="D283" s="26"/>
      <c r="F283" s="14" t="s">
        <v>819</v>
      </c>
      <c r="G283" s="47"/>
      <c r="H283" s="39"/>
      <c r="I283" s="39"/>
      <c r="J283" s="40"/>
    </row>
    <row r="284" spans="2:10" x14ac:dyDescent="0.3">
      <c r="B284" s="25"/>
      <c r="D284" s="26"/>
      <c r="F284" s="14"/>
      <c r="G284" s="47"/>
      <c r="H284" s="39"/>
      <c r="I284" s="39"/>
      <c r="J284" s="40"/>
    </row>
    <row r="285" spans="2:10" x14ac:dyDescent="0.3">
      <c r="B285" s="25"/>
      <c r="D285" s="26"/>
      <c r="F285" s="14"/>
      <c r="G285" s="47"/>
      <c r="H285" s="39"/>
      <c r="I285" s="39"/>
      <c r="J285" s="40"/>
    </row>
    <row r="286" spans="2:10" x14ac:dyDescent="0.3">
      <c r="B286" s="25" t="s">
        <v>603</v>
      </c>
      <c r="D286" s="26"/>
      <c r="F286" s="14" t="s">
        <v>820</v>
      </c>
      <c r="G286" s="47"/>
      <c r="H286" s="39"/>
      <c r="I286" s="39"/>
      <c r="J286" s="40"/>
    </row>
    <row r="287" spans="2:10" x14ac:dyDescent="0.3">
      <c r="B287" s="25"/>
      <c r="D287" s="26"/>
      <c r="F287" s="14" t="s">
        <v>821</v>
      </c>
      <c r="G287" s="47"/>
      <c r="H287" s="39"/>
      <c r="I287" s="39"/>
      <c r="J287" s="40"/>
    </row>
    <row r="288" spans="2:10" x14ac:dyDescent="0.3">
      <c r="B288" s="25"/>
      <c r="D288" s="26"/>
      <c r="F288" s="14" t="s">
        <v>830</v>
      </c>
      <c r="G288" s="47"/>
      <c r="H288" s="39"/>
      <c r="I288" s="39"/>
      <c r="J288" s="40"/>
    </row>
    <row r="289" spans="2:10" x14ac:dyDescent="0.3">
      <c r="B289" s="25"/>
      <c r="D289" s="26"/>
      <c r="F289" s="14"/>
      <c r="G289" s="47"/>
      <c r="H289" s="39"/>
      <c r="I289" s="39"/>
      <c r="J289" s="40"/>
    </row>
    <row r="290" spans="2:10" x14ac:dyDescent="0.3">
      <c r="B290" s="25"/>
      <c r="D290" s="26" t="s">
        <v>604</v>
      </c>
      <c r="F290" s="14" t="s">
        <v>823</v>
      </c>
      <c r="G290" s="47"/>
      <c r="H290" s="39"/>
      <c r="I290" s="39"/>
      <c r="J290" s="40"/>
    </row>
    <row r="291" spans="2:10" x14ac:dyDescent="0.3">
      <c r="B291" s="25"/>
      <c r="D291" s="26"/>
      <c r="F291" s="14"/>
      <c r="G291" s="47"/>
      <c r="H291" s="39"/>
      <c r="I291" s="39"/>
      <c r="J291" s="40"/>
    </row>
    <row r="292" spans="2:10" x14ac:dyDescent="0.3">
      <c r="D292" s="26"/>
      <c r="F292" s="14"/>
      <c r="G292" s="47"/>
      <c r="H292" s="39"/>
      <c r="I292" s="39"/>
      <c r="J292" s="40"/>
    </row>
    <row r="293" spans="2:10" x14ac:dyDescent="0.3">
      <c r="B293" s="404" t="s">
        <v>340</v>
      </c>
      <c r="C293" s="405"/>
      <c r="D293" s="406"/>
      <c r="F293" s="14" t="s">
        <v>794</v>
      </c>
      <c r="G293" s="47"/>
      <c r="H293" s="53"/>
      <c r="I293" s="53"/>
      <c r="J293" s="53"/>
    </row>
    <row r="294" spans="2:10" x14ac:dyDescent="0.3">
      <c r="D294" s="26"/>
      <c r="F294" s="14"/>
      <c r="G294" s="47"/>
      <c r="H294" s="39"/>
      <c r="I294" s="39"/>
      <c r="J294" s="40"/>
    </row>
    <row r="295" spans="2:10" x14ac:dyDescent="0.3">
      <c r="F295" s="14"/>
      <c r="G295" s="24"/>
      <c r="H295" s="14"/>
    </row>
    <row r="296" spans="2:10" ht="17.25" thickBot="1" x14ac:dyDescent="0.35">
      <c r="B296" s="18" t="s">
        <v>1635</v>
      </c>
    </row>
    <row r="297" spans="2:10" x14ac:dyDescent="0.3">
      <c r="H297" s="398" t="s">
        <v>71</v>
      </c>
      <c r="I297" s="400" t="s">
        <v>74</v>
      </c>
      <c r="J297" s="401"/>
    </row>
    <row r="298" spans="2:10" x14ac:dyDescent="0.3">
      <c r="E298" s="15"/>
      <c r="H298" s="399"/>
      <c r="I298" s="79" t="s">
        <v>348</v>
      </c>
      <c r="J298" s="80" t="s">
        <v>1</v>
      </c>
    </row>
    <row r="299" spans="2:10" ht="12.75" thickBot="1" x14ac:dyDescent="0.35">
      <c r="E299" s="15"/>
      <c r="H299" s="81">
        <f>COUNTIF(H302:H330, "O")</f>
        <v>0</v>
      </c>
      <c r="I299" s="77">
        <f>COUNTIF(I302:I330, "O")</f>
        <v>0</v>
      </c>
      <c r="J299" s="82">
        <f>COUNTIF(J302:J330, "O")</f>
        <v>0</v>
      </c>
    </row>
    <row r="301" spans="2:10" x14ac:dyDescent="0.3">
      <c r="B301" s="19" t="s">
        <v>12</v>
      </c>
      <c r="C301" s="20"/>
      <c r="D301" s="21" t="s">
        <v>13</v>
      </c>
      <c r="E301" s="16"/>
      <c r="F301" s="27" t="s">
        <v>39</v>
      </c>
      <c r="G301" s="27"/>
      <c r="H301" s="30" t="s">
        <v>0</v>
      </c>
      <c r="I301" s="29" t="s">
        <v>348</v>
      </c>
      <c r="J301" s="29" t="s">
        <v>1</v>
      </c>
    </row>
    <row r="302" spans="2:10" x14ac:dyDescent="0.3">
      <c r="B302" s="25"/>
      <c r="D302" s="26"/>
      <c r="F302" s="55" t="s">
        <v>1628</v>
      </c>
      <c r="G302" s="47"/>
      <c r="H302" s="39"/>
      <c r="I302" s="39"/>
      <c r="J302" s="40"/>
    </row>
    <row r="303" spans="2:10" x14ac:dyDescent="0.3">
      <c r="D303" s="26"/>
      <c r="F303" s="179" t="s">
        <v>1631</v>
      </c>
      <c r="G303" s="47"/>
      <c r="H303" s="39"/>
      <c r="I303" s="39"/>
      <c r="J303" s="40"/>
    </row>
    <row r="304" spans="2:10" x14ac:dyDescent="0.3">
      <c r="D304" s="26"/>
      <c r="F304" s="55" t="s">
        <v>2066</v>
      </c>
      <c r="G304" s="47"/>
      <c r="H304" s="39"/>
      <c r="I304" s="39"/>
      <c r="J304" s="40"/>
    </row>
    <row r="305" spans="2:10" x14ac:dyDescent="0.3">
      <c r="D305" s="26"/>
      <c r="F305" s="55"/>
      <c r="G305" s="47"/>
      <c r="H305" s="39"/>
      <c r="I305" s="39"/>
      <c r="J305" s="40"/>
    </row>
    <row r="306" spans="2:10" x14ac:dyDescent="0.3">
      <c r="D306" s="26"/>
      <c r="F306" s="179" t="s">
        <v>1629</v>
      </c>
      <c r="G306" s="47"/>
      <c r="H306" s="39"/>
      <c r="I306" s="39"/>
      <c r="J306" s="40"/>
    </row>
    <row r="307" spans="2:10" x14ac:dyDescent="0.3">
      <c r="D307" s="26"/>
      <c r="F307" s="179" t="s">
        <v>1630</v>
      </c>
      <c r="G307" s="47"/>
      <c r="H307" s="39"/>
      <c r="I307" s="39"/>
      <c r="J307" s="40"/>
    </row>
    <row r="308" spans="2:10" x14ac:dyDescent="0.3">
      <c r="D308" s="26"/>
      <c r="F308" s="14"/>
      <c r="G308" s="47"/>
      <c r="H308" s="39"/>
      <c r="I308" s="39"/>
      <c r="J308" s="40"/>
    </row>
    <row r="309" spans="2:10" x14ac:dyDescent="0.3">
      <c r="B309" s="394" t="s">
        <v>356</v>
      </c>
      <c r="C309" s="395"/>
      <c r="D309" s="396"/>
      <c r="F309" s="14" t="s">
        <v>807</v>
      </c>
      <c r="G309" s="47"/>
      <c r="H309" s="53"/>
      <c r="I309" s="53"/>
      <c r="J309" s="53"/>
    </row>
    <row r="310" spans="2:10" x14ac:dyDescent="0.3">
      <c r="B310" s="25"/>
      <c r="D310" s="26"/>
      <c r="F310" s="14"/>
      <c r="G310" s="47"/>
      <c r="H310" s="39"/>
      <c r="I310" s="39"/>
      <c r="J310" s="40"/>
    </row>
    <row r="311" spans="2:10" x14ac:dyDescent="0.3">
      <c r="B311" s="25"/>
      <c r="D311" s="26" t="s">
        <v>1565</v>
      </c>
      <c r="F311" s="14" t="s">
        <v>1566</v>
      </c>
      <c r="G311" s="47"/>
      <c r="H311" s="39"/>
      <c r="I311" s="39"/>
      <c r="J311" s="40"/>
    </row>
    <row r="312" spans="2:10" x14ac:dyDescent="0.3">
      <c r="B312" s="25"/>
      <c r="D312" s="26"/>
      <c r="F312" s="14" t="s">
        <v>1567</v>
      </c>
      <c r="G312" s="47"/>
      <c r="H312" s="39"/>
      <c r="I312" s="39"/>
      <c r="J312" s="40"/>
    </row>
    <row r="313" spans="2:10" x14ac:dyDescent="0.3">
      <c r="B313" s="25"/>
      <c r="D313" s="26"/>
      <c r="F313" s="144" t="s">
        <v>1568</v>
      </c>
      <c r="G313" s="47"/>
      <c r="H313" s="39"/>
      <c r="I313" s="39"/>
      <c r="J313" s="40"/>
    </row>
    <row r="314" spans="2:10" x14ac:dyDescent="0.3">
      <c r="B314" s="25" t="s">
        <v>1569</v>
      </c>
      <c r="D314" s="26"/>
      <c r="F314" s="14"/>
      <c r="G314" s="47"/>
      <c r="H314" s="39"/>
      <c r="I314" s="39"/>
      <c r="J314" s="40"/>
    </row>
    <row r="315" spans="2:10" x14ac:dyDescent="0.3">
      <c r="B315" s="25"/>
      <c r="D315" s="26"/>
      <c r="F315" s="14"/>
      <c r="G315" s="47"/>
      <c r="H315" s="39"/>
      <c r="I315" s="39"/>
      <c r="J315" s="40"/>
    </row>
    <row r="316" spans="2:10" x14ac:dyDescent="0.3">
      <c r="B316" s="25"/>
      <c r="D316" s="26"/>
      <c r="F316" s="14"/>
      <c r="G316" s="47"/>
      <c r="H316" s="39"/>
      <c r="I316" s="39"/>
      <c r="J316" s="40"/>
    </row>
    <row r="317" spans="2:10" x14ac:dyDescent="0.3">
      <c r="B317" s="25" t="s">
        <v>1570</v>
      </c>
      <c r="D317" s="26"/>
      <c r="F317" s="14" t="s">
        <v>1572</v>
      </c>
      <c r="G317" s="47"/>
      <c r="H317" s="39"/>
      <c r="I317" s="39"/>
      <c r="J317" s="40"/>
    </row>
    <row r="318" spans="2:10" x14ac:dyDescent="0.3">
      <c r="B318" s="25"/>
      <c r="D318" s="26"/>
      <c r="F318" s="14"/>
      <c r="G318" s="47"/>
      <c r="H318" s="39"/>
      <c r="I318" s="39"/>
      <c r="J318" s="40"/>
    </row>
    <row r="319" spans="2:10" x14ac:dyDescent="0.3">
      <c r="B319" s="25"/>
      <c r="D319" s="26" t="s">
        <v>1571</v>
      </c>
      <c r="F319" s="14" t="s">
        <v>811</v>
      </c>
      <c r="G319" s="47"/>
      <c r="H319" s="39"/>
      <c r="I319" s="39"/>
      <c r="J319" s="40"/>
    </row>
    <row r="320" spans="2:10" x14ac:dyDescent="0.3">
      <c r="B320" s="25"/>
      <c r="D320" s="26"/>
      <c r="F320" s="14" t="s">
        <v>1574</v>
      </c>
      <c r="G320" s="47"/>
      <c r="H320" s="39"/>
      <c r="I320" s="39"/>
      <c r="J320" s="40"/>
    </row>
    <row r="321" spans="2:10" x14ac:dyDescent="0.3">
      <c r="B321" s="25"/>
      <c r="D321" s="26"/>
      <c r="F321" s="14"/>
      <c r="G321" s="47"/>
      <c r="H321" s="40"/>
      <c r="I321" s="40"/>
      <c r="J321" s="40"/>
    </row>
    <row r="322" spans="2:10" x14ac:dyDescent="0.3">
      <c r="B322" s="404" t="s">
        <v>83</v>
      </c>
      <c r="C322" s="405"/>
      <c r="D322" s="406"/>
      <c r="F322" s="14"/>
      <c r="G322" s="47"/>
      <c r="H322" s="39"/>
      <c r="I322" s="39"/>
      <c r="J322" s="40"/>
    </row>
    <row r="323" spans="2:10" x14ac:dyDescent="0.3">
      <c r="D323" s="26"/>
      <c r="F323" s="14"/>
      <c r="G323" s="47"/>
      <c r="H323" s="39"/>
      <c r="I323" s="39"/>
      <c r="J323" s="40"/>
    </row>
    <row r="324" spans="2:10" x14ac:dyDescent="0.3">
      <c r="D324" s="26"/>
      <c r="F324" s="14"/>
      <c r="G324" s="47"/>
      <c r="H324" s="39"/>
      <c r="I324" s="39"/>
      <c r="J324" s="40"/>
    </row>
    <row r="325" spans="2:10" x14ac:dyDescent="0.3">
      <c r="B325" s="25" t="s">
        <v>1570</v>
      </c>
      <c r="D325" s="26"/>
      <c r="F325" s="14" t="s">
        <v>1572</v>
      </c>
      <c r="G325" s="47"/>
      <c r="H325" s="39"/>
      <c r="I325" s="39"/>
      <c r="J325" s="40"/>
    </row>
    <row r="326" spans="2:10" x14ac:dyDescent="0.3">
      <c r="B326" s="25"/>
      <c r="D326" s="26"/>
      <c r="F326" s="14"/>
      <c r="G326" s="47"/>
      <c r="H326" s="39"/>
      <c r="I326" s="39"/>
      <c r="J326" s="40"/>
    </row>
    <row r="327" spans="2:10" x14ac:dyDescent="0.3">
      <c r="B327" s="25"/>
      <c r="D327" s="26" t="s">
        <v>1571</v>
      </c>
      <c r="F327" s="14" t="s">
        <v>811</v>
      </c>
      <c r="G327" s="47"/>
      <c r="H327" s="39"/>
      <c r="I327" s="39"/>
      <c r="J327" s="40"/>
    </row>
    <row r="328" spans="2:10" x14ac:dyDescent="0.3">
      <c r="B328" s="25"/>
      <c r="D328" s="26"/>
      <c r="F328" s="14" t="s">
        <v>1573</v>
      </c>
      <c r="G328" s="47"/>
      <c r="H328" s="39"/>
      <c r="I328" s="39"/>
      <c r="J328" s="40"/>
    </row>
    <row r="329" spans="2:10" x14ac:dyDescent="0.3">
      <c r="D329" s="26"/>
      <c r="F329" s="14"/>
      <c r="G329" s="47"/>
      <c r="H329" s="39"/>
      <c r="I329" s="39"/>
      <c r="J329" s="40"/>
    </row>
    <row r="330" spans="2:10" x14ac:dyDescent="0.3">
      <c r="F330" s="14"/>
      <c r="G330" s="24"/>
    </row>
    <row r="331" spans="2:10" ht="17.25" thickBot="1" x14ac:dyDescent="0.35">
      <c r="B331" s="18" t="s">
        <v>2869</v>
      </c>
    </row>
    <row r="332" spans="2:10" x14ac:dyDescent="0.3">
      <c r="H332" s="398" t="s">
        <v>71</v>
      </c>
      <c r="I332" s="400" t="s">
        <v>74</v>
      </c>
      <c r="J332" s="401"/>
    </row>
    <row r="333" spans="2:10" x14ac:dyDescent="0.3">
      <c r="E333" s="15"/>
      <c r="H333" s="399"/>
      <c r="I333" s="79" t="s">
        <v>88</v>
      </c>
      <c r="J333" s="80" t="s">
        <v>1</v>
      </c>
    </row>
    <row r="334" spans="2:10" ht="12.75" thickBot="1" x14ac:dyDescent="0.35">
      <c r="E334" s="15"/>
      <c r="H334" s="81">
        <f>COUNTIF(H337:H414, "O")</f>
        <v>0</v>
      </c>
      <c r="I334" s="77">
        <f>COUNTIF(I337:I414, "O")</f>
        <v>0</v>
      </c>
      <c r="J334" s="82">
        <f>COUNTIF(J337:J414, "O")</f>
        <v>0</v>
      </c>
    </row>
    <row r="336" spans="2:10" x14ac:dyDescent="0.3">
      <c r="B336" s="19" t="s">
        <v>12</v>
      </c>
      <c r="C336" s="20"/>
      <c r="D336" s="21" t="s">
        <v>13</v>
      </c>
      <c r="E336" s="16"/>
      <c r="F336" s="27" t="s">
        <v>831</v>
      </c>
      <c r="G336" s="27"/>
      <c r="H336" s="30" t="s">
        <v>0</v>
      </c>
      <c r="I336" s="29" t="s">
        <v>348</v>
      </c>
      <c r="J336" s="29" t="s">
        <v>1</v>
      </c>
    </row>
    <row r="337" spans="2:10" x14ac:dyDescent="0.3">
      <c r="B337" s="391" t="s">
        <v>114</v>
      </c>
      <c r="C337" s="392"/>
      <c r="D337" s="393"/>
      <c r="F337" s="55" t="s">
        <v>2870</v>
      </c>
      <c r="G337" s="47"/>
      <c r="H337" s="39"/>
      <c r="I337" s="39"/>
      <c r="J337" s="40"/>
    </row>
    <row r="338" spans="2:10" x14ac:dyDescent="0.3">
      <c r="D338" s="26"/>
      <c r="F338" s="14" t="s">
        <v>2871</v>
      </c>
      <c r="G338" s="47"/>
      <c r="H338" s="39"/>
      <c r="I338" s="39"/>
      <c r="J338" s="40"/>
    </row>
    <row r="339" spans="2:10" x14ac:dyDescent="0.3">
      <c r="D339" s="26"/>
      <c r="F339" s="14"/>
      <c r="G339" s="47"/>
      <c r="H339" s="39"/>
      <c r="I339" s="39"/>
      <c r="J339" s="40"/>
    </row>
    <row r="340" spans="2:10" x14ac:dyDescent="0.3">
      <c r="B340" s="394" t="s">
        <v>754</v>
      </c>
      <c r="C340" s="395"/>
      <c r="D340" s="396"/>
      <c r="F340" s="14" t="s">
        <v>2872</v>
      </c>
      <c r="G340" s="47"/>
      <c r="H340" s="53"/>
      <c r="I340" s="53"/>
      <c r="J340" s="53"/>
    </row>
    <row r="341" spans="2:10" x14ac:dyDescent="0.3">
      <c r="D341" s="26"/>
      <c r="F341" s="14" t="s">
        <v>814</v>
      </c>
      <c r="G341" s="47"/>
      <c r="H341" s="39"/>
      <c r="I341" s="39"/>
      <c r="J341" s="40"/>
    </row>
    <row r="342" spans="2:10" x14ac:dyDescent="0.3">
      <c r="D342" s="26"/>
      <c r="F342" s="14"/>
      <c r="G342" s="47"/>
      <c r="H342" s="39"/>
      <c r="I342" s="39"/>
      <c r="J342" s="40"/>
    </row>
    <row r="343" spans="2:10" x14ac:dyDescent="0.3">
      <c r="B343" s="25"/>
      <c r="D343" s="26" t="s">
        <v>8</v>
      </c>
      <c r="F343" s="14" t="s">
        <v>2873</v>
      </c>
      <c r="G343" s="47"/>
      <c r="H343" s="39"/>
      <c r="I343" s="39"/>
      <c r="J343" s="40"/>
    </row>
    <row r="344" spans="2:10" x14ac:dyDescent="0.3">
      <c r="B344" s="25"/>
      <c r="D344" s="26"/>
      <c r="F344" s="14" t="s">
        <v>876</v>
      </c>
      <c r="G344" s="47"/>
      <c r="H344" s="39"/>
      <c r="I344" s="39"/>
      <c r="J344" s="40"/>
    </row>
    <row r="345" spans="2:10" x14ac:dyDescent="0.3">
      <c r="B345" s="25"/>
      <c r="D345" s="26"/>
      <c r="F345" s="14" t="s">
        <v>877</v>
      </c>
      <c r="G345" s="47"/>
      <c r="H345" s="39"/>
      <c r="I345" s="39"/>
      <c r="J345" s="40"/>
    </row>
    <row r="346" spans="2:10" x14ac:dyDescent="0.3">
      <c r="B346" s="25" t="s">
        <v>9</v>
      </c>
      <c r="D346" s="26"/>
      <c r="F346" s="14" t="s">
        <v>1865</v>
      </c>
      <c r="G346" s="47"/>
      <c r="H346" s="39"/>
      <c r="I346" s="39"/>
      <c r="J346" s="40"/>
    </row>
    <row r="347" spans="2:10" x14ac:dyDescent="0.3">
      <c r="B347" s="25"/>
      <c r="D347" s="26"/>
      <c r="F347" s="14" t="s">
        <v>1395</v>
      </c>
      <c r="G347" s="47"/>
      <c r="H347" s="39"/>
      <c r="I347" s="39"/>
      <c r="J347" s="40"/>
    </row>
    <row r="348" spans="2:10" x14ac:dyDescent="0.3">
      <c r="D348" s="26"/>
      <c r="F348" s="142" t="s">
        <v>1866</v>
      </c>
      <c r="G348" s="47"/>
      <c r="H348" s="39"/>
      <c r="I348" s="39"/>
      <c r="J348" s="40"/>
    </row>
    <row r="349" spans="2:10" x14ac:dyDescent="0.3">
      <c r="D349" s="26"/>
      <c r="F349" s="142"/>
      <c r="G349" s="47"/>
      <c r="H349" s="39"/>
      <c r="I349" s="39"/>
      <c r="J349" s="40"/>
    </row>
    <row r="350" spans="2:10" x14ac:dyDescent="0.3">
      <c r="D350" s="26"/>
      <c r="F350" s="142"/>
      <c r="G350" s="47"/>
      <c r="H350" s="39"/>
      <c r="I350" s="39"/>
      <c r="J350" s="40"/>
    </row>
    <row r="351" spans="2:10" x14ac:dyDescent="0.3">
      <c r="D351" s="26"/>
      <c r="F351" s="142"/>
      <c r="G351" s="47"/>
      <c r="H351" s="39"/>
      <c r="I351" s="39"/>
      <c r="J351" s="40"/>
    </row>
    <row r="352" spans="2:10" x14ac:dyDescent="0.3">
      <c r="D352" s="26"/>
      <c r="F352" s="142"/>
      <c r="G352" s="47"/>
      <c r="H352" s="39"/>
      <c r="I352" s="39"/>
      <c r="J352" s="40"/>
    </row>
    <row r="353" spans="4:10" x14ac:dyDescent="0.3">
      <c r="D353" s="26"/>
      <c r="F353" s="142"/>
      <c r="G353" s="47"/>
      <c r="H353" s="39"/>
      <c r="I353" s="39"/>
      <c r="J353" s="40"/>
    </row>
    <row r="354" spans="4:10" x14ac:dyDescent="0.3">
      <c r="D354" s="26"/>
      <c r="F354" s="142"/>
      <c r="G354" s="47"/>
      <c r="H354" s="39"/>
      <c r="I354" s="39"/>
      <c r="J354" s="40"/>
    </row>
    <row r="355" spans="4:10" x14ac:dyDescent="0.3">
      <c r="D355" s="26"/>
      <c r="F355" s="142"/>
      <c r="G355" s="47"/>
      <c r="H355" s="39"/>
      <c r="I355" s="39"/>
      <c r="J355" s="40"/>
    </row>
    <row r="356" spans="4:10" x14ac:dyDescent="0.3">
      <c r="D356" s="26"/>
      <c r="F356" s="142"/>
      <c r="G356" s="47"/>
      <c r="H356" s="39"/>
      <c r="I356" s="39"/>
      <c r="J356" s="40"/>
    </row>
    <row r="357" spans="4:10" x14ac:dyDescent="0.3">
      <c r="D357" s="26"/>
      <c r="F357" s="142"/>
      <c r="G357" s="47"/>
      <c r="H357" s="39"/>
      <c r="I357" s="39"/>
      <c r="J357" s="40"/>
    </row>
    <row r="358" spans="4:10" x14ac:dyDescent="0.3">
      <c r="D358" s="26"/>
      <c r="F358" s="142"/>
      <c r="G358" s="47"/>
      <c r="H358" s="39"/>
      <c r="I358" s="39"/>
      <c r="J358" s="40"/>
    </row>
    <row r="359" spans="4:10" x14ac:dyDescent="0.3">
      <c r="D359" s="26"/>
      <c r="F359" s="142"/>
      <c r="G359" s="47"/>
      <c r="H359" s="39"/>
      <c r="I359" s="39"/>
      <c r="J359" s="40"/>
    </row>
    <row r="360" spans="4:10" x14ac:dyDescent="0.3">
      <c r="D360" s="26"/>
      <c r="F360" s="142"/>
      <c r="G360" s="47"/>
      <c r="H360" s="39"/>
      <c r="I360" s="39"/>
      <c r="J360" s="40"/>
    </row>
    <row r="361" spans="4:10" x14ac:dyDescent="0.3">
      <c r="D361" s="26"/>
      <c r="F361" s="142"/>
      <c r="G361" s="47"/>
      <c r="H361" s="39"/>
      <c r="I361" s="39"/>
      <c r="J361" s="40"/>
    </row>
    <row r="362" spans="4:10" x14ac:dyDescent="0.3">
      <c r="D362" s="26"/>
      <c r="F362" s="142"/>
      <c r="G362" s="47"/>
      <c r="H362" s="39"/>
      <c r="I362" s="39"/>
      <c r="J362" s="40"/>
    </row>
    <row r="363" spans="4:10" ht="13.5" x14ac:dyDescent="0.3">
      <c r="D363" s="26"/>
      <c r="F363" s="277" t="s">
        <v>2874</v>
      </c>
      <c r="G363" s="47"/>
      <c r="H363" s="39"/>
      <c r="I363" s="39"/>
      <c r="J363" s="40"/>
    </row>
    <row r="364" spans="4:10" ht="13.5" x14ac:dyDescent="0.3">
      <c r="D364" s="26"/>
      <c r="F364" s="277" t="s">
        <v>2875</v>
      </c>
      <c r="G364" s="47"/>
      <c r="H364" s="39"/>
      <c r="I364" s="39"/>
      <c r="J364" s="40"/>
    </row>
    <row r="365" spans="4:10" ht="13.5" x14ac:dyDescent="0.3">
      <c r="D365" s="26"/>
      <c r="F365" s="277" t="s">
        <v>2880</v>
      </c>
      <c r="G365" s="47"/>
      <c r="H365" s="39"/>
      <c r="I365" s="39"/>
      <c r="J365" s="40"/>
    </row>
    <row r="366" spans="4:10" ht="13.5" x14ac:dyDescent="0.3">
      <c r="D366" s="26"/>
      <c r="F366" s="277" t="s">
        <v>2969</v>
      </c>
      <c r="G366" s="47"/>
      <c r="H366" s="39"/>
      <c r="I366" s="39"/>
      <c r="J366" s="40"/>
    </row>
    <row r="367" spans="4:10" ht="13.5" x14ac:dyDescent="0.3">
      <c r="D367" s="26"/>
      <c r="F367" s="277"/>
      <c r="G367" s="47"/>
      <c r="H367" s="39"/>
      <c r="I367" s="39"/>
      <c r="J367" s="40"/>
    </row>
    <row r="368" spans="4:10" x14ac:dyDescent="0.3">
      <c r="D368" s="26"/>
      <c r="F368" s="14" t="s">
        <v>2876</v>
      </c>
      <c r="G368" s="47"/>
      <c r="H368" s="39"/>
      <c r="I368" s="39"/>
      <c r="J368" s="40"/>
    </row>
    <row r="369" spans="2:10" x14ac:dyDescent="0.3">
      <c r="B369" s="25" t="s">
        <v>755</v>
      </c>
      <c r="D369" s="26"/>
      <c r="F369" s="14" t="s">
        <v>879</v>
      </c>
      <c r="G369" s="47"/>
      <c r="H369" s="39"/>
      <c r="I369" s="39"/>
      <c r="J369" s="40"/>
    </row>
    <row r="370" spans="2:10" x14ac:dyDescent="0.3">
      <c r="B370" s="25"/>
      <c r="D370" s="26"/>
      <c r="F370" s="141" t="s">
        <v>880</v>
      </c>
      <c r="G370" s="47"/>
      <c r="H370" s="39"/>
      <c r="I370" s="39"/>
      <c r="J370" s="40"/>
    </row>
    <row r="371" spans="2:10" x14ac:dyDescent="0.3">
      <c r="B371" s="25"/>
      <c r="D371" s="26" t="s">
        <v>756</v>
      </c>
      <c r="F371" s="55" t="s">
        <v>1894</v>
      </c>
      <c r="G371" s="47"/>
      <c r="H371" s="39"/>
      <c r="I371" s="39"/>
      <c r="J371" s="40"/>
    </row>
    <row r="372" spans="2:10" x14ac:dyDescent="0.3">
      <c r="B372" s="25"/>
      <c r="D372" s="26"/>
      <c r="F372" s="14"/>
      <c r="G372" s="47"/>
      <c r="H372" s="39"/>
      <c r="I372" s="39"/>
      <c r="J372" s="40"/>
    </row>
    <row r="373" spans="2:10" x14ac:dyDescent="0.3">
      <c r="D373" s="26"/>
      <c r="F373" s="14"/>
      <c r="G373" s="47"/>
      <c r="H373" s="39"/>
      <c r="I373" s="39"/>
      <c r="J373" s="40"/>
    </row>
    <row r="374" spans="2:10" x14ac:dyDescent="0.3">
      <c r="D374" s="26"/>
      <c r="F374" s="14"/>
      <c r="G374" s="47"/>
      <c r="H374" s="39"/>
      <c r="I374" s="39"/>
      <c r="J374" s="40"/>
    </row>
    <row r="375" spans="2:10" x14ac:dyDescent="0.3">
      <c r="D375" s="26"/>
      <c r="F375" s="14" t="s">
        <v>881</v>
      </c>
      <c r="G375" s="47"/>
      <c r="H375" s="39"/>
      <c r="I375" s="39"/>
      <c r="J375" s="40"/>
    </row>
    <row r="376" spans="2:10" x14ac:dyDescent="0.3">
      <c r="B376" s="25" t="s">
        <v>755</v>
      </c>
      <c r="D376" s="26"/>
      <c r="F376" s="14" t="s">
        <v>882</v>
      </c>
      <c r="G376" s="47"/>
      <c r="H376" s="39"/>
      <c r="I376" s="39"/>
      <c r="J376" s="40"/>
    </row>
    <row r="377" spans="2:10" x14ac:dyDescent="0.3">
      <c r="B377" s="25"/>
      <c r="D377" s="26"/>
      <c r="F377" s="14" t="s">
        <v>1893</v>
      </c>
      <c r="G377" s="47"/>
      <c r="H377" s="39"/>
      <c r="I377" s="39"/>
      <c r="J377" s="40"/>
    </row>
    <row r="378" spans="2:10" x14ac:dyDescent="0.3">
      <c r="B378" s="25"/>
      <c r="D378" s="26" t="s">
        <v>756</v>
      </c>
      <c r="F378" s="55" t="s">
        <v>1895</v>
      </c>
      <c r="G378" s="47"/>
      <c r="H378" s="39"/>
      <c r="I378" s="39"/>
      <c r="J378" s="40"/>
    </row>
    <row r="379" spans="2:10" x14ac:dyDescent="0.3">
      <c r="B379" s="25"/>
      <c r="D379" s="26"/>
      <c r="F379" s="14"/>
      <c r="G379" s="47"/>
      <c r="H379" s="39"/>
      <c r="I379" s="39"/>
      <c r="J379" s="40"/>
    </row>
    <row r="380" spans="2:10" x14ac:dyDescent="0.3">
      <c r="D380" s="26"/>
      <c r="F380" s="14"/>
      <c r="G380" s="47"/>
      <c r="H380" s="39"/>
      <c r="I380" s="39"/>
      <c r="J380" s="40"/>
    </row>
    <row r="381" spans="2:10" x14ac:dyDescent="0.3">
      <c r="D381" s="26"/>
      <c r="F381" s="14"/>
      <c r="G381" s="47"/>
      <c r="H381" s="39"/>
      <c r="I381" s="39"/>
      <c r="J381" s="40"/>
    </row>
    <row r="382" spans="2:10" x14ac:dyDescent="0.3">
      <c r="B382" s="404" t="s">
        <v>340</v>
      </c>
      <c r="C382" s="405"/>
      <c r="D382" s="406"/>
      <c r="F382" s="14" t="s">
        <v>861</v>
      </c>
      <c r="G382" s="47"/>
      <c r="H382" s="53"/>
      <c r="I382" s="53"/>
      <c r="J382" s="53"/>
    </row>
    <row r="383" spans="2:10" x14ac:dyDescent="0.3">
      <c r="D383" s="26"/>
      <c r="F383" s="14"/>
      <c r="G383" s="47"/>
      <c r="H383" s="39"/>
      <c r="I383" s="39"/>
      <c r="J383" s="40"/>
    </row>
    <row r="384" spans="2:10" x14ac:dyDescent="0.3">
      <c r="B384" s="404" t="s">
        <v>83</v>
      </c>
      <c r="C384" s="405"/>
      <c r="D384" s="406"/>
      <c r="F384" s="14" t="s">
        <v>2196</v>
      </c>
      <c r="G384" s="47"/>
      <c r="H384" s="53"/>
      <c r="I384" s="53"/>
      <c r="J384" s="53"/>
    </row>
    <row r="385" spans="2:10" x14ac:dyDescent="0.3">
      <c r="D385" s="26"/>
      <c r="F385" s="14" t="s">
        <v>883</v>
      </c>
      <c r="G385" s="47"/>
      <c r="H385" s="39"/>
      <c r="I385" s="39"/>
      <c r="J385" s="40"/>
    </row>
    <row r="386" spans="2:10" x14ac:dyDescent="0.3">
      <c r="D386" s="26"/>
      <c r="F386" s="55" t="s">
        <v>1905</v>
      </c>
      <c r="G386" s="47"/>
      <c r="H386" s="39"/>
      <c r="I386" s="39"/>
      <c r="J386" s="40"/>
    </row>
    <row r="387" spans="2:10" x14ac:dyDescent="0.3">
      <c r="D387" s="26"/>
      <c r="F387" s="55"/>
      <c r="G387" s="47"/>
      <c r="H387" s="39"/>
      <c r="I387" s="39"/>
      <c r="J387" s="40"/>
    </row>
    <row r="388" spans="2:10" x14ac:dyDescent="0.3">
      <c r="D388" s="26"/>
      <c r="F388" s="55"/>
      <c r="G388" s="47"/>
      <c r="H388" s="39"/>
      <c r="I388" s="39"/>
      <c r="J388" s="40"/>
    </row>
    <row r="389" spans="2:10" x14ac:dyDescent="0.3">
      <c r="D389" s="26"/>
      <c r="F389" s="55"/>
      <c r="G389" s="47"/>
      <c r="H389" s="39"/>
      <c r="I389" s="39"/>
      <c r="J389" s="40"/>
    </row>
    <row r="390" spans="2:10" x14ac:dyDescent="0.3">
      <c r="D390" s="26"/>
      <c r="F390" s="55"/>
      <c r="G390" s="47"/>
      <c r="H390" s="39"/>
      <c r="I390" s="39"/>
      <c r="J390" s="40"/>
    </row>
    <row r="391" spans="2:10" x14ac:dyDescent="0.3">
      <c r="D391" s="26"/>
      <c r="F391" s="55"/>
      <c r="G391" s="47"/>
      <c r="H391" s="39"/>
      <c r="I391" s="39"/>
      <c r="J391" s="40"/>
    </row>
    <row r="392" spans="2:10" x14ac:dyDescent="0.3">
      <c r="D392" s="26"/>
      <c r="F392" s="55"/>
      <c r="G392" s="47"/>
      <c r="H392" s="39"/>
      <c r="I392" s="39"/>
      <c r="J392" s="40"/>
    </row>
    <row r="393" spans="2:10" x14ac:dyDescent="0.3">
      <c r="D393" s="26"/>
      <c r="F393" s="14"/>
      <c r="G393" s="47"/>
      <c r="H393" s="39"/>
      <c r="I393" s="39"/>
      <c r="J393" s="40"/>
    </row>
    <row r="394" spans="2:10" x14ac:dyDescent="0.3">
      <c r="B394" s="394" t="s">
        <v>342</v>
      </c>
      <c r="C394" s="395"/>
      <c r="D394" s="396"/>
      <c r="F394" s="14" t="s">
        <v>444</v>
      </c>
      <c r="G394" s="47"/>
      <c r="H394" s="53"/>
      <c r="I394" s="53"/>
      <c r="J394" s="53"/>
    </row>
    <row r="395" spans="2:10" x14ac:dyDescent="0.3">
      <c r="D395" s="26"/>
      <c r="F395" s="14"/>
      <c r="G395" s="47"/>
      <c r="H395" s="39"/>
      <c r="I395" s="39"/>
      <c r="J395" s="40"/>
    </row>
    <row r="396" spans="2:10" x14ac:dyDescent="0.3">
      <c r="B396" s="25"/>
      <c r="D396" s="26" t="s">
        <v>8</v>
      </c>
      <c r="F396" s="14" t="s">
        <v>2877</v>
      </c>
      <c r="G396" s="47"/>
      <c r="H396" s="39"/>
      <c r="I396" s="39"/>
      <c r="J396" s="40"/>
    </row>
    <row r="397" spans="2:10" x14ac:dyDescent="0.3">
      <c r="B397" s="25"/>
      <c r="D397" s="26"/>
      <c r="F397" s="14" t="s">
        <v>343</v>
      </c>
      <c r="G397" s="47"/>
      <c r="H397" s="39"/>
      <c r="I397" s="39"/>
      <c r="J397" s="40"/>
    </row>
    <row r="398" spans="2:10" x14ac:dyDescent="0.3">
      <c r="B398" s="25"/>
      <c r="D398" s="26"/>
      <c r="F398" s="14" t="s">
        <v>344</v>
      </c>
      <c r="G398" s="47"/>
      <c r="H398" s="39"/>
      <c r="I398" s="39"/>
      <c r="J398" s="40"/>
    </row>
    <row r="399" spans="2:10" x14ac:dyDescent="0.3">
      <c r="B399" s="25"/>
      <c r="D399" s="26"/>
      <c r="F399" s="14" t="s">
        <v>802</v>
      </c>
      <c r="G399" s="47"/>
      <c r="H399" s="39"/>
      <c r="I399" s="39"/>
      <c r="J399" s="40"/>
    </row>
    <row r="400" spans="2:10" x14ac:dyDescent="0.3">
      <c r="B400" s="25"/>
      <c r="D400" s="26"/>
      <c r="F400" s="14" t="s">
        <v>1868</v>
      </c>
      <c r="G400" s="47"/>
      <c r="H400" s="39"/>
      <c r="I400" s="39"/>
      <c r="J400" s="40"/>
    </row>
    <row r="401" spans="2:10" x14ac:dyDescent="0.3">
      <c r="B401" s="25" t="s">
        <v>9</v>
      </c>
      <c r="D401" s="26"/>
      <c r="F401" s="14"/>
      <c r="G401" s="47"/>
      <c r="H401" s="39"/>
      <c r="I401" s="39"/>
      <c r="J401" s="40"/>
    </row>
    <row r="402" spans="2:10" x14ac:dyDescent="0.3">
      <c r="B402" s="25"/>
      <c r="D402" s="26"/>
      <c r="F402" s="14"/>
      <c r="G402" s="47"/>
      <c r="H402" s="39"/>
      <c r="I402" s="39"/>
      <c r="J402" s="40"/>
    </row>
    <row r="403" spans="2:10" x14ac:dyDescent="0.3">
      <c r="D403" s="26"/>
      <c r="F403" s="14"/>
      <c r="G403" s="47"/>
      <c r="H403" s="39"/>
      <c r="I403" s="39"/>
      <c r="J403" s="40"/>
    </row>
    <row r="404" spans="2:10" x14ac:dyDescent="0.3">
      <c r="D404" s="26"/>
      <c r="F404" s="14"/>
      <c r="G404" s="47"/>
      <c r="H404" s="39"/>
      <c r="I404" s="39"/>
      <c r="J404" s="40"/>
    </row>
    <row r="405" spans="2:10" x14ac:dyDescent="0.3">
      <c r="D405" s="26"/>
      <c r="F405" s="14"/>
      <c r="G405" s="47"/>
      <c r="H405" s="39"/>
      <c r="I405" s="39"/>
      <c r="J405" s="40"/>
    </row>
    <row r="406" spans="2:10" x14ac:dyDescent="0.3">
      <c r="D406" s="26"/>
      <c r="F406" s="14"/>
      <c r="G406" s="47"/>
      <c r="H406" s="39"/>
      <c r="I406" s="39"/>
      <c r="J406" s="40"/>
    </row>
    <row r="407" spans="2:10" x14ac:dyDescent="0.3">
      <c r="D407" s="26"/>
      <c r="F407" s="14"/>
      <c r="G407" s="47"/>
      <c r="H407" s="39"/>
      <c r="I407" s="39"/>
      <c r="J407" s="40"/>
    </row>
    <row r="408" spans="2:10" ht="13.5" x14ac:dyDescent="0.3">
      <c r="D408" s="26"/>
      <c r="F408" s="277" t="s">
        <v>2878</v>
      </c>
      <c r="G408" s="47"/>
      <c r="H408" s="39"/>
      <c r="I408" s="39"/>
      <c r="J408" s="40"/>
    </row>
    <row r="409" spans="2:10" ht="13.5" x14ac:dyDescent="0.3">
      <c r="D409" s="26"/>
      <c r="F409" s="277" t="s">
        <v>2879</v>
      </c>
      <c r="G409" s="47"/>
      <c r="H409" s="39"/>
      <c r="I409" s="39"/>
      <c r="J409" s="40"/>
    </row>
    <row r="410" spans="2:10" ht="13.5" x14ac:dyDescent="0.3">
      <c r="D410" s="26"/>
      <c r="F410" s="277" t="s">
        <v>2881</v>
      </c>
      <c r="G410" s="47"/>
      <c r="H410" s="39"/>
      <c r="I410" s="39"/>
      <c r="J410" s="40"/>
    </row>
    <row r="411" spans="2:10" ht="13.5" x14ac:dyDescent="0.3">
      <c r="D411" s="26"/>
      <c r="F411" s="277" t="s">
        <v>2970</v>
      </c>
      <c r="G411" s="47"/>
      <c r="H411" s="39"/>
      <c r="I411" s="39"/>
      <c r="J411" s="40"/>
    </row>
    <row r="412" spans="2:10" x14ac:dyDescent="0.3">
      <c r="D412" s="26"/>
      <c r="F412" s="14"/>
      <c r="G412" s="47"/>
      <c r="H412" s="39"/>
      <c r="I412" s="39"/>
      <c r="J412" s="40"/>
    </row>
    <row r="413" spans="2:10" x14ac:dyDescent="0.3">
      <c r="B413" s="404" t="s">
        <v>83</v>
      </c>
      <c r="C413" s="405"/>
      <c r="D413" s="406"/>
      <c r="F413" s="14" t="s">
        <v>803</v>
      </c>
      <c r="G413" s="47"/>
      <c r="H413" s="53"/>
      <c r="I413" s="53"/>
      <c r="J413" s="53"/>
    </row>
    <row r="414" spans="2:10" x14ac:dyDescent="0.3">
      <c r="D414" s="26"/>
      <c r="F414" s="14"/>
      <c r="G414" s="47"/>
      <c r="H414" s="39"/>
      <c r="I414" s="39"/>
      <c r="J414" s="40"/>
    </row>
    <row r="415" spans="2:10" x14ac:dyDescent="0.3">
      <c r="D415" s="26"/>
      <c r="F415" s="14"/>
      <c r="G415" s="47"/>
      <c r="H415" s="39"/>
      <c r="I415" s="39"/>
      <c r="J415" s="40"/>
    </row>
  </sheetData>
  <mergeCells count="47">
    <mergeCell ref="B384:D384"/>
    <mergeCell ref="B394:D394"/>
    <mergeCell ref="B413:D413"/>
    <mergeCell ref="H332:H333"/>
    <mergeCell ref="I332:J332"/>
    <mergeCell ref="B337:D337"/>
    <mergeCell ref="B340:D340"/>
    <mergeCell ref="B382:D382"/>
    <mergeCell ref="B203:D203"/>
    <mergeCell ref="B42:D42"/>
    <mergeCell ref="B49:D49"/>
    <mergeCell ref="B129:D129"/>
    <mergeCell ref="B121:D121"/>
    <mergeCell ref="B65:D65"/>
    <mergeCell ref="B102:D102"/>
    <mergeCell ref="B104:D104"/>
    <mergeCell ref="B138:D138"/>
    <mergeCell ref="B151:D151"/>
    <mergeCell ref="B166:D166"/>
    <mergeCell ref="B169:D169"/>
    <mergeCell ref="B309:D309"/>
    <mergeCell ref="B322:D322"/>
    <mergeCell ref="I208:J208"/>
    <mergeCell ref="H230:H231"/>
    <mergeCell ref="I230:J230"/>
    <mergeCell ref="H208:H209"/>
    <mergeCell ref="B235:D235"/>
    <mergeCell ref="B239:D239"/>
    <mergeCell ref="B293:D293"/>
    <mergeCell ref="H297:H298"/>
    <mergeCell ref="I297:J297"/>
    <mergeCell ref="B3:J3"/>
    <mergeCell ref="H10:H11"/>
    <mergeCell ref="I10:J10"/>
    <mergeCell ref="B215:D215"/>
    <mergeCell ref="B18:D18"/>
    <mergeCell ref="B26:D26"/>
    <mergeCell ref="B29:D29"/>
    <mergeCell ref="B15:D15"/>
    <mergeCell ref="B37:D37"/>
    <mergeCell ref="B62:D62"/>
    <mergeCell ref="I57:J57"/>
    <mergeCell ref="B184:D184"/>
    <mergeCell ref="B188:D188"/>
    <mergeCell ref="H57:H58"/>
    <mergeCell ref="B113:D113"/>
    <mergeCell ref="B40:D40"/>
  </mergeCells>
  <phoneticPr fontId="2" type="noConversion"/>
  <hyperlinks>
    <hyperlink ref="B5" location="'Scenario Check Summary'!A1" display="처음으로" xr:uid="{00000000-0004-0000-1000-000000000000}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B1:L492"/>
  <sheetViews>
    <sheetView showGridLines="0" view="pageBreakPreview" zoomScaleNormal="100" zoomScaleSheetLayoutView="100" workbookViewId="0">
      <pane xSplit="1" ySplit="7" topLeftCell="B492" activePane="bottomRight" state="frozen"/>
      <selection activeCell="M42" sqref="M42"/>
      <selection pane="topRight" activeCell="M42" sqref="M42"/>
      <selection pane="bottomLeft" activeCell="M42" sqref="M42"/>
      <selection pane="bottomRight" activeCell="I450" sqref="I450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5.625" style="33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377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348</v>
      </c>
      <c r="H6" s="74">
        <f>H12+H170+H209+H288+H404+H437</f>
        <v>21</v>
      </c>
      <c r="I6" s="74">
        <f>I12+I170+I209+I288+I404+I437</f>
        <v>21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21</v>
      </c>
      <c r="I7" s="77">
        <f>J12+J170+J209+J288+J404+J437</f>
        <v>0</v>
      </c>
      <c r="J7" s="78">
        <f>I7/H7</f>
        <v>0</v>
      </c>
    </row>
    <row r="9" spans="2:10" ht="17.25" thickBot="1" x14ac:dyDescent="0.35">
      <c r="B9" s="18" t="s">
        <v>517</v>
      </c>
    </row>
    <row r="10" spans="2:10" x14ac:dyDescent="0.3">
      <c r="H10" s="398" t="s">
        <v>71</v>
      </c>
      <c r="I10" s="400" t="s">
        <v>74</v>
      </c>
      <c r="J10" s="401"/>
    </row>
    <row r="11" spans="2:10" x14ac:dyDescent="0.3">
      <c r="E11" s="15"/>
      <c r="H11" s="399"/>
      <c r="I11" s="79" t="s">
        <v>348</v>
      </c>
      <c r="J11" s="80" t="s">
        <v>1</v>
      </c>
    </row>
    <row r="12" spans="2:10" ht="12.75" thickBot="1" x14ac:dyDescent="0.35">
      <c r="E12" s="15"/>
      <c r="H12" s="81">
        <f>COUNTIF(H15:H165, "O")</f>
        <v>7</v>
      </c>
      <c r="I12" s="77">
        <f>COUNTIF(I15:I165, "O")</f>
        <v>7</v>
      </c>
      <c r="J12" s="82">
        <f>COUNTIF(J15:J165, "O")</f>
        <v>0</v>
      </c>
    </row>
    <row r="14" spans="2:10" x14ac:dyDescent="0.3">
      <c r="B14" s="19" t="s">
        <v>12</v>
      </c>
      <c r="C14" s="20"/>
      <c r="D14" s="21" t="s">
        <v>13</v>
      </c>
      <c r="E14" s="16"/>
      <c r="F14" s="27" t="s">
        <v>607</v>
      </c>
      <c r="G14" s="27"/>
      <c r="H14" s="30" t="s">
        <v>71</v>
      </c>
      <c r="I14" s="29" t="s">
        <v>348</v>
      </c>
      <c r="J14" s="29" t="s">
        <v>2</v>
      </c>
    </row>
    <row r="15" spans="2:10" x14ac:dyDescent="0.3">
      <c r="B15" s="391" t="s">
        <v>114</v>
      </c>
      <c r="C15" s="392"/>
      <c r="D15" s="393"/>
      <c r="F15" s="55" t="s">
        <v>884</v>
      </c>
      <c r="G15" s="47"/>
      <c r="H15" s="39"/>
      <c r="I15" s="39"/>
      <c r="J15" s="40"/>
    </row>
    <row r="16" spans="2:10" x14ac:dyDescent="0.3">
      <c r="D16" s="26"/>
      <c r="F16" s="14" t="s">
        <v>1842</v>
      </c>
      <c r="G16" s="47"/>
      <c r="H16" s="39"/>
      <c r="I16" s="39"/>
      <c r="J16" s="40"/>
    </row>
    <row r="17" spans="2:10" ht="12" customHeight="1" x14ac:dyDescent="0.3">
      <c r="B17" s="25"/>
      <c r="D17" s="26"/>
      <c r="F17" s="14" t="s">
        <v>908</v>
      </c>
      <c r="G17" s="47"/>
      <c r="H17" s="39"/>
      <c r="I17" s="39"/>
      <c r="J17" s="40"/>
    </row>
    <row r="18" spans="2:10" ht="12" customHeight="1" x14ac:dyDescent="0.3">
      <c r="B18" s="25"/>
      <c r="D18" s="26"/>
      <c r="F18" s="14" t="s">
        <v>909</v>
      </c>
      <c r="G18" s="47"/>
      <c r="H18" s="39"/>
      <c r="I18" s="39"/>
      <c r="J18" s="40"/>
    </row>
    <row r="19" spans="2:10" x14ac:dyDescent="0.3">
      <c r="B19" s="25"/>
      <c r="D19" s="26"/>
      <c r="F19" s="14"/>
      <c r="G19" s="47"/>
      <c r="H19" s="39"/>
      <c r="I19" s="39"/>
      <c r="J19" s="40"/>
    </row>
    <row r="20" spans="2:10" x14ac:dyDescent="0.3">
      <c r="B20" s="394" t="s">
        <v>378</v>
      </c>
      <c r="C20" s="395"/>
      <c r="D20" s="396"/>
      <c r="F20" s="14" t="s">
        <v>1830</v>
      </c>
      <c r="G20" s="47"/>
      <c r="H20" s="53" t="s">
        <v>2972</v>
      </c>
      <c r="I20" s="53" t="s">
        <v>2972</v>
      </c>
      <c r="J20" s="53"/>
    </row>
    <row r="21" spans="2:10" x14ac:dyDescent="0.3">
      <c r="B21" s="25"/>
      <c r="D21" s="26"/>
      <c r="F21" s="14"/>
      <c r="G21" s="47"/>
      <c r="H21" s="39"/>
      <c r="I21" s="39"/>
      <c r="J21" s="40"/>
    </row>
    <row r="22" spans="2:10" x14ac:dyDescent="0.3">
      <c r="B22" s="25"/>
      <c r="D22" s="26" t="s">
        <v>363</v>
      </c>
      <c r="F22" s="14" t="s">
        <v>379</v>
      </c>
      <c r="G22" s="47"/>
      <c r="H22" s="39"/>
      <c r="I22" s="39"/>
      <c r="J22" s="40"/>
    </row>
    <row r="23" spans="2:10" x14ac:dyDescent="0.3">
      <c r="B23" s="25"/>
      <c r="D23" s="26"/>
      <c r="F23" s="14" t="s">
        <v>910</v>
      </c>
      <c r="G23" s="47"/>
      <c r="H23" s="39"/>
      <c r="I23" s="39"/>
      <c r="J23" s="40"/>
    </row>
    <row r="24" spans="2:10" x14ac:dyDescent="0.3">
      <c r="B24" s="25"/>
      <c r="D24" s="26"/>
      <c r="F24" s="14"/>
      <c r="G24" s="47"/>
      <c r="H24" s="39"/>
      <c r="I24" s="39"/>
      <c r="J24" s="40"/>
    </row>
    <row r="25" spans="2:10" x14ac:dyDescent="0.3">
      <c r="B25" s="25" t="s">
        <v>367</v>
      </c>
      <c r="D25" s="26"/>
      <c r="F25" s="14"/>
      <c r="G25" s="47"/>
      <c r="H25" s="39"/>
      <c r="I25" s="39"/>
      <c r="J25" s="40"/>
    </row>
    <row r="26" spans="2:10" x14ac:dyDescent="0.3">
      <c r="B26" s="25"/>
      <c r="D26" s="26"/>
      <c r="F26" s="14"/>
      <c r="G26" s="47"/>
      <c r="H26" s="39"/>
      <c r="I26" s="39"/>
      <c r="J26" s="40"/>
    </row>
    <row r="27" spans="2:10" x14ac:dyDescent="0.3">
      <c r="B27" s="25"/>
      <c r="D27" s="26"/>
      <c r="F27" s="14"/>
      <c r="G27" s="47"/>
      <c r="H27" s="39"/>
      <c r="I27" s="39"/>
      <c r="J27" s="40"/>
    </row>
    <row r="28" spans="2:10" x14ac:dyDescent="0.3">
      <c r="B28" s="25"/>
      <c r="D28" s="26"/>
      <c r="F28" s="14" t="s">
        <v>1823</v>
      </c>
      <c r="G28" s="47"/>
      <c r="H28" s="39"/>
      <c r="I28" s="39"/>
      <c r="J28" s="40"/>
    </row>
    <row r="29" spans="2:10" x14ac:dyDescent="0.3">
      <c r="B29" s="25" t="s">
        <v>380</v>
      </c>
      <c r="D29" s="26"/>
      <c r="F29" s="14" t="s">
        <v>911</v>
      </c>
      <c r="G29" s="47"/>
      <c r="H29" s="39"/>
      <c r="I29" s="39"/>
      <c r="J29" s="40"/>
    </row>
    <row r="30" spans="2:10" x14ac:dyDescent="0.3">
      <c r="B30" s="25"/>
      <c r="D30" s="26"/>
      <c r="F30" s="14"/>
      <c r="G30" s="47"/>
      <c r="H30" s="39"/>
      <c r="I30" s="39"/>
      <c r="J30" s="40"/>
    </row>
    <row r="31" spans="2:10" x14ac:dyDescent="0.3">
      <c r="B31" s="25"/>
      <c r="D31" s="26" t="s">
        <v>381</v>
      </c>
      <c r="F31" s="14"/>
      <c r="G31" s="47"/>
      <c r="H31" s="39"/>
      <c r="I31" s="39"/>
      <c r="J31" s="40"/>
    </row>
    <row r="32" spans="2:10" x14ac:dyDescent="0.3">
      <c r="B32" s="25"/>
      <c r="D32" s="26"/>
      <c r="F32" s="14"/>
      <c r="G32" s="47"/>
      <c r="H32" s="39"/>
      <c r="I32" s="39"/>
      <c r="J32" s="40"/>
    </row>
    <row r="33" spans="2:10" x14ac:dyDescent="0.3">
      <c r="B33" s="25"/>
      <c r="D33" s="26"/>
      <c r="F33" s="14" t="s">
        <v>912</v>
      </c>
      <c r="G33" s="47"/>
      <c r="H33" s="22"/>
      <c r="I33" s="22"/>
      <c r="J33" s="22"/>
    </row>
    <row r="34" spans="2:10" x14ac:dyDescent="0.3">
      <c r="B34" s="25"/>
      <c r="D34" s="26"/>
      <c r="F34" s="14"/>
      <c r="G34" s="47"/>
      <c r="H34" s="22"/>
      <c r="I34" s="22"/>
      <c r="J34" s="40"/>
    </row>
    <row r="35" spans="2:10" x14ac:dyDescent="0.3">
      <c r="B35" s="25" t="s">
        <v>3</v>
      </c>
      <c r="D35" s="26"/>
      <c r="F35" s="14" t="s">
        <v>913</v>
      </c>
      <c r="G35" s="47"/>
      <c r="H35" s="22"/>
      <c r="I35" s="22"/>
      <c r="J35" s="22"/>
    </row>
    <row r="36" spans="2:10" x14ac:dyDescent="0.3">
      <c r="B36" s="25"/>
      <c r="D36" s="26"/>
      <c r="F36" s="14"/>
      <c r="G36" s="47"/>
      <c r="H36" s="22"/>
      <c r="I36" s="22"/>
      <c r="J36" s="22"/>
    </row>
    <row r="37" spans="2:10" x14ac:dyDescent="0.3">
      <c r="B37" s="25"/>
      <c r="D37" s="26" t="s">
        <v>4</v>
      </c>
      <c r="F37" s="14" t="s">
        <v>1822</v>
      </c>
      <c r="G37" s="47"/>
      <c r="H37" s="22"/>
      <c r="I37" s="22"/>
      <c r="J37" s="22"/>
    </row>
    <row r="38" spans="2:10" x14ac:dyDescent="0.3">
      <c r="B38" s="25"/>
      <c r="D38" s="26"/>
      <c r="F38" s="14" t="s">
        <v>914</v>
      </c>
      <c r="G38" s="47"/>
      <c r="H38" s="22"/>
      <c r="I38" s="22"/>
      <c r="J38" s="22"/>
    </row>
    <row r="39" spans="2:10" x14ac:dyDescent="0.3">
      <c r="B39" s="25"/>
      <c r="D39" s="26"/>
      <c r="F39" s="14" t="s">
        <v>382</v>
      </c>
      <c r="G39" s="47"/>
      <c r="H39" s="39"/>
      <c r="I39" s="39"/>
      <c r="J39" s="40"/>
    </row>
    <row r="40" spans="2:10" x14ac:dyDescent="0.3">
      <c r="B40" s="25"/>
      <c r="D40" s="26"/>
      <c r="F40" s="14" t="s">
        <v>1686</v>
      </c>
      <c r="G40" s="47"/>
      <c r="H40" s="39"/>
      <c r="I40" s="39"/>
      <c r="J40" s="40"/>
    </row>
    <row r="41" spans="2:10" x14ac:dyDescent="0.3">
      <c r="B41" s="25"/>
      <c r="D41" s="26"/>
      <c r="F41" s="14" t="s">
        <v>915</v>
      </c>
      <c r="G41" s="47"/>
      <c r="H41" s="39"/>
      <c r="I41" s="39"/>
      <c r="J41" s="40"/>
    </row>
    <row r="42" spans="2:10" x14ac:dyDescent="0.3">
      <c r="B42" s="25"/>
      <c r="D42" s="26"/>
      <c r="F42" s="14" t="s">
        <v>1820</v>
      </c>
      <c r="G42" s="47"/>
      <c r="H42" s="39"/>
      <c r="I42" s="39"/>
      <c r="J42" s="40"/>
    </row>
    <row r="43" spans="2:10" x14ac:dyDescent="0.3">
      <c r="B43" s="25"/>
      <c r="D43" s="26"/>
      <c r="F43" s="14"/>
      <c r="G43" s="47"/>
      <c r="H43" s="39"/>
      <c r="I43" s="39"/>
      <c r="J43" s="40"/>
    </row>
    <row r="44" spans="2:10" x14ac:dyDescent="0.3">
      <c r="B44" s="25"/>
      <c r="D44" s="26"/>
      <c r="F44" s="14"/>
      <c r="G44" s="47"/>
      <c r="H44" s="39"/>
      <c r="I44" s="39"/>
      <c r="J44" s="40"/>
    </row>
    <row r="45" spans="2:10" x14ac:dyDescent="0.3">
      <c r="B45" s="394" t="s">
        <v>1836</v>
      </c>
      <c r="C45" s="395"/>
      <c r="D45" s="396"/>
      <c r="F45" s="14" t="s">
        <v>1839</v>
      </c>
      <c r="G45" s="47"/>
      <c r="H45" s="53" t="s">
        <v>2972</v>
      </c>
      <c r="I45" s="53" t="s">
        <v>2972</v>
      </c>
      <c r="J45" s="53"/>
    </row>
    <row r="46" spans="2:10" x14ac:dyDescent="0.3">
      <c r="B46" s="25"/>
      <c r="D46" s="26"/>
      <c r="F46" s="14"/>
      <c r="G46" s="47"/>
      <c r="H46" s="39"/>
      <c r="I46" s="39"/>
      <c r="J46" s="40"/>
    </row>
    <row r="47" spans="2:10" x14ac:dyDescent="0.3">
      <c r="B47" s="25"/>
      <c r="D47" s="26" t="s">
        <v>363</v>
      </c>
      <c r="F47" s="14" t="s">
        <v>916</v>
      </c>
      <c r="G47" s="47"/>
      <c r="H47" s="39"/>
      <c r="I47" s="39"/>
      <c r="J47" s="40"/>
    </row>
    <row r="48" spans="2:10" x14ac:dyDescent="0.3">
      <c r="B48" s="25"/>
      <c r="D48" s="26"/>
      <c r="F48" s="14" t="s">
        <v>1844</v>
      </c>
      <c r="G48" s="47"/>
      <c r="H48" s="39"/>
      <c r="I48" s="39"/>
      <c r="J48" s="40"/>
    </row>
    <row r="49" spans="2:10" x14ac:dyDescent="0.3">
      <c r="B49" s="25"/>
      <c r="D49" s="26"/>
      <c r="F49" s="14"/>
      <c r="G49" s="47"/>
      <c r="H49" s="39"/>
      <c r="I49" s="39"/>
      <c r="J49" s="40"/>
    </row>
    <row r="50" spans="2:10" x14ac:dyDescent="0.3">
      <c r="B50" s="25" t="s">
        <v>60</v>
      </c>
      <c r="D50" s="26"/>
      <c r="F50" s="14"/>
      <c r="G50" s="47"/>
      <c r="H50" s="39"/>
      <c r="I50" s="39"/>
      <c r="J50" s="40"/>
    </row>
    <row r="51" spans="2:10" x14ac:dyDescent="0.3">
      <c r="B51" s="25"/>
      <c r="D51" s="26"/>
      <c r="F51" s="14"/>
      <c r="G51" s="47"/>
      <c r="H51" s="39"/>
      <c r="I51" s="39"/>
      <c r="J51" s="40"/>
    </row>
    <row r="52" spans="2:10" x14ac:dyDescent="0.3">
      <c r="B52" s="25"/>
      <c r="D52" s="26"/>
      <c r="F52" s="14" t="s">
        <v>1823</v>
      </c>
      <c r="G52" s="47"/>
      <c r="H52" s="39"/>
      <c r="I52" s="39"/>
      <c r="J52" s="40"/>
    </row>
    <row r="53" spans="2:10" x14ac:dyDescent="0.3">
      <c r="B53" s="25" t="s">
        <v>380</v>
      </c>
      <c r="D53" s="26"/>
      <c r="F53" s="14" t="s">
        <v>1838</v>
      </c>
      <c r="G53" s="47"/>
      <c r="H53" s="39"/>
      <c r="I53" s="39"/>
      <c r="J53" s="40"/>
    </row>
    <row r="54" spans="2:10" x14ac:dyDescent="0.3">
      <c r="B54" s="25"/>
      <c r="D54" s="26"/>
      <c r="F54" s="14"/>
      <c r="G54" s="47"/>
      <c r="H54" s="39"/>
      <c r="I54" s="39"/>
      <c r="J54" s="40"/>
    </row>
    <row r="55" spans="2:10" x14ac:dyDescent="0.3">
      <c r="B55" s="25"/>
      <c r="D55" s="26" t="s">
        <v>381</v>
      </c>
      <c r="F55" s="14"/>
      <c r="G55" s="47"/>
      <c r="H55" s="39"/>
      <c r="I55" s="39"/>
      <c r="J55" s="40"/>
    </row>
    <row r="56" spans="2:10" x14ac:dyDescent="0.3">
      <c r="B56" s="25"/>
      <c r="D56" s="26"/>
      <c r="F56" s="14"/>
      <c r="G56" s="47"/>
      <c r="H56" s="39"/>
      <c r="I56" s="39"/>
      <c r="J56" s="40"/>
    </row>
    <row r="57" spans="2:10" x14ac:dyDescent="0.3">
      <c r="B57" s="25"/>
      <c r="D57" s="26"/>
      <c r="F57" s="14" t="s">
        <v>1821</v>
      </c>
      <c r="G57" s="47"/>
      <c r="H57" s="22"/>
      <c r="I57" s="22"/>
      <c r="J57" s="22"/>
    </row>
    <row r="58" spans="2:10" x14ac:dyDescent="0.3">
      <c r="B58" s="25"/>
      <c r="D58" s="26"/>
      <c r="F58" s="14"/>
      <c r="G58" s="47"/>
      <c r="H58" s="22"/>
      <c r="I58" s="22"/>
      <c r="J58" s="22"/>
    </row>
    <row r="59" spans="2:10" x14ac:dyDescent="0.3">
      <c r="B59" s="25" t="s">
        <v>3</v>
      </c>
      <c r="D59" s="26"/>
      <c r="F59" s="14" t="s">
        <v>913</v>
      </c>
      <c r="G59" s="47"/>
      <c r="H59" s="22"/>
      <c r="I59" s="22"/>
      <c r="J59" s="22"/>
    </row>
    <row r="60" spans="2:10" x14ac:dyDescent="0.3">
      <c r="B60" s="25"/>
      <c r="D60" s="26"/>
      <c r="F60" s="14"/>
      <c r="G60" s="47"/>
      <c r="H60" s="22"/>
      <c r="I60" s="22"/>
      <c r="J60" s="22"/>
    </row>
    <row r="61" spans="2:10" x14ac:dyDescent="0.3">
      <c r="B61" s="25"/>
      <c r="D61" s="26" t="s">
        <v>4</v>
      </c>
      <c r="F61" s="14" t="s">
        <v>917</v>
      </c>
      <c r="G61" s="47"/>
      <c r="H61" s="22"/>
      <c r="I61" s="22"/>
      <c r="J61" s="22"/>
    </row>
    <row r="62" spans="2:10" x14ac:dyDescent="0.3">
      <c r="B62" s="25"/>
      <c r="D62" s="26"/>
      <c r="F62" s="14"/>
      <c r="G62" s="47"/>
      <c r="H62" s="39"/>
      <c r="I62" s="39"/>
      <c r="J62" s="40"/>
    </row>
    <row r="63" spans="2:10" x14ac:dyDescent="0.3">
      <c r="B63" s="25"/>
      <c r="D63" s="26"/>
      <c r="F63" s="14"/>
      <c r="G63" s="47"/>
      <c r="H63" s="22"/>
      <c r="I63" s="22"/>
      <c r="J63" s="22"/>
    </row>
    <row r="64" spans="2:10" x14ac:dyDescent="0.3">
      <c r="B64" s="394" t="s">
        <v>1837</v>
      </c>
      <c r="C64" s="395"/>
      <c r="D64" s="396"/>
      <c r="F64" s="14" t="s">
        <v>1840</v>
      </c>
      <c r="G64" s="47"/>
      <c r="H64" s="53" t="s">
        <v>2972</v>
      </c>
      <c r="I64" s="53" t="s">
        <v>2972</v>
      </c>
      <c r="J64" s="53"/>
    </row>
    <row r="65" spans="2:10" x14ac:dyDescent="0.3">
      <c r="B65" s="25"/>
      <c r="D65" s="26"/>
      <c r="F65" s="14"/>
      <c r="G65" s="47"/>
      <c r="H65" s="39"/>
      <c r="I65" s="39"/>
      <c r="J65" s="40"/>
    </row>
    <row r="66" spans="2:10" x14ac:dyDescent="0.3">
      <c r="B66" s="25"/>
      <c r="D66" s="26" t="s">
        <v>214</v>
      </c>
      <c r="F66" s="14" t="s">
        <v>916</v>
      </c>
      <c r="G66" s="47"/>
      <c r="H66" s="39"/>
      <c r="I66" s="39"/>
      <c r="J66" s="40"/>
    </row>
    <row r="67" spans="2:10" x14ac:dyDescent="0.3">
      <c r="B67" s="25"/>
      <c r="D67" s="26"/>
      <c r="F67" s="14" t="s">
        <v>1845</v>
      </c>
      <c r="G67" s="47"/>
      <c r="H67" s="39"/>
      <c r="I67" s="39"/>
      <c r="J67" s="40"/>
    </row>
    <row r="68" spans="2:10" x14ac:dyDescent="0.3">
      <c r="B68" s="25"/>
      <c r="D68" s="26"/>
      <c r="F68" s="14"/>
      <c r="G68" s="47"/>
      <c r="H68" s="39"/>
      <c r="I68" s="39"/>
      <c r="J68" s="40"/>
    </row>
    <row r="69" spans="2:10" x14ac:dyDescent="0.3">
      <c r="B69" s="25" t="s">
        <v>60</v>
      </c>
      <c r="D69" s="26"/>
      <c r="F69" s="14"/>
      <c r="G69" s="47"/>
      <c r="H69" s="39"/>
      <c r="I69" s="39"/>
      <c r="J69" s="40"/>
    </row>
    <row r="70" spans="2:10" x14ac:dyDescent="0.3">
      <c r="B70" s="25"/>
      <c r="D70" s="26"/>
      <c r="F70" s="14"/>
      <c r="G70" s="47"/>
      <c r="H70" s="39"/>
      <c r="I70" s="39"/>
      <c r="J70" s="40"/>
    </row>
    <row r="71" spans="2:10" x14ac:dyDescent="0.3">
      <c r="B71" s="25"/>
      <c r="D71" s="26"/>
      <c r="F71" s="14" t="s">
        <v>1823</v>
      </c>
      <c r="G71" s="47"/>
      <c r="H71" s="39"/>
      <c r="I71" s="39"/>
      <c r="J71" s="40"/>
    </row>
    <row r="72" spans="2:10" x14ac:dyDescent="0.3">
      <c r="B72" s="25" t="s">
        <v>380</v>
      </c>
      <c r="D72" s="26"/>
      <c r="F72" s="14" t="s">
        <v>1841</v>
      </c>
      <c r="G72" s="47"/>
      <c r="H72" s="39"/>
      <c r="I72" s="39"/>
      <c r="J72" s="40"/>
    </row>
    <row r="73" spans="2:10" x14ac:dyDescent="0.3">
      <c r="B73" s="25"/>
      <c r="D73" s="26"/>
      <c r="F73" s="14"/>
      <c r="G73" s="47"/>
      <c r="H73" s="39"/>
      <c r="I73" s="39"/>
      <c r="J73" s="40"/>
    </row>
    <row r="74" spans="2:10" x14ac:dyDescent="0.3">
      <c r="B74" s="25"/>
      <c r="D74" s="26" t="s">
        <v>381</v>
      </c>
      <c r="F74" s="14"/>
      <c r="G74" s="47"/>
      <c r="H74" s="39"/>
      <c r="I74" s="39"/>
      <c r="J74" s="40"/>
    </row>
    <row r="75" spans="2:10" x14ac:dyDescent="0.3">
      <c r="B75" s="25"/>
      <c r="D75" s="26"/>
      <c r="F75" s="14"/>
      <c r="G75" s="47"/>
      <c r="H75" s="39"/>
      <c r="I75" s="39"/>
      <c r="J75" s="40"/>
    </row>
    <row r="76" spans="2:10" x14ac:dyDescent="0.3">
      <c r="B76" s="25"/>
      <c r="D76" s="26"/>
      <c r="F76" s="14" t="s">
        <v>1821</v>
      </c>
      <c r="G76" s="47"/>
      <c r="H76" s="22"/>
      <c r="I76" s="22"/>
      <c r="J76" s="22"/>
    </row>
    <row r="77" spans="2:10" x14ac:dyDescent="0.3">
      <c r="B77" s="25"/>
      <c r="D77" s="26"/>
      <c r="F77" s="14"/>
      <c r="G77" s="47"/>
      <c r="H77" s="22"/>
      <c r="I77" s="22"/>
      <c r="J77" s="22"/>
    </row>
    <row r="78" spans="2:10" x14ac:dyDescent="0.3">
      <c r="B78" s="25" t="s">
        <v>3</v>
      </c>
      <c r="D78" s="26"/>
      <c r="F78" s="14" t="s">
        <v>913</v>
      </c>
      <c r="G78" s="47"/>
      <c r="H78" s="22"/>
      <c r="I78" s="22"/>
      <c r="J78" s="22"/>
    </row>
    <row r="79" spans="2:10" x14ac:dyDescent="0.3">
      <c r="B79" s="25"/>
      <c r="D79" s="26"/>
      <c r="F79" s="14"/>
      <c r="G79" s="47"/>
      <c r="H79" s="22"/>
      <c r="I79" s="22"/>
      <c r="J79" s="22"/>
    </row>
    <row r="80" spans="2:10" x14ac:dyDescent="0.3">
      <c r="B80" s="25"/>
      <c r="D80" s="26" t="s">
        <v>4</v>
      </c>
      <c r="F80" s="14" t="s">
        <v>917</v>
      </c>
      <c r="G80" s="47"/>
      <c r="H80" s="22"/>
      <c r="I80" s="22"/>
      <c r="J80" s="22"/>
    </row>
    <row r="81" spans="2:10" x14ac:dyDescent="0.3">
      <c r="B81" s="25"/>
      <c r="D81" s="26"/>
      <c r="F81" s="14"/>
      <c r="G81" s="47"/>
      <c r="H81" s="39"/>
      <c r="I81" s="39"/>
      <c r="J81" s="40"/>
    </row>
    <row r="82" spans="2:10" x14ac:dyDescent="0.3">
      <c r="B82" s="25"/>
      <c r="D82" s="26"/>
      <c r="F82" s="14"/>
      <c r="G82" s="47"/>
      <c r="H82" s="39"/>
      <c r="I82" s="39"/>
      <c r="J82" s="40"/>
    </row>
    <row r="83" spans="2:10" x14ac:dyDescent="0.3">
      <c r="B83" s="404" t="s">
        <v>1825</v>
      </c>
      <c r="C83" s="405"/>
      <c r="D83" s="406"/>
      <c r="F83" s="14" t="s">
        <v>1824</v>
      </c>
      <c r="G83" s="47"/>
      <c r="H83" s="53" t="s">
        <v>2972</v>
      </c>
      <c r="I83" s="53" t="s">
        <v>2972</v>
      </c>
      <c r="J83" s="53"/>
    </row>
    <row r="84" spans="2:10" x14ac:dyDescent="0.3">
      <c r="B84" s="25"/>
      <c r="D84" s="26"/>
      <c r="F84" s="14" t="s">
        <v>1831</v>
      </c>
      <c r="G84" s="47"/>
      <c r="H84" s="39"/>
      <c r="I84" s="39"/>
      <c r="J84" s="40"/>
    </row>
    <row r="85" spans="2:10" x14ac:dyDescent="0.3">
      <c r="B85" s="25"/>
      <c r="D85" s="26"/>
      <c r="F85" s="14"/>
      <c r="G85" s="47"/>
      <c r="H85" s="39"/>
      <c r="I85" s="39"/>
      <c r="J85" s="40"/>
    </row>
    <row r="86" spans="2:10" x14ac:dyDescent="0.3">
      <c r="B86" s="25"/>
      <c r="D86" s="26" t="s">
        <v>363</v>
      </c>
      <c r="F86" s="14" t="s">
        <v>379</v>
      </c>
      <c r="G86" s="47"/>
      <c r="H86" s="39"/>
      <c r="I86" s="39"/>
      <c r="J86" s="40"/>
    </row>
    <row r="87" spans="2:10" x14ac:dyDescent="0.3">
      <c r="B87" s="25"/>
      <c r="D87" s="26"/>
      <c r="F87" s="14" t="s">
        <v>910</v>
      </c>
      <c r="G87" s="47"/>
      <c r="H87" s="39"/>
      <c r="I87" s="39"/>
      <c r="J87" s="40"/>
    </row>
    <row r="88" spans="2:10" x14ac:dyDescent="0.3">
      <c r="B88" s="25"/>
      <c r="D88" s="26"/>
      <c r="F88" s="14"/>
      <c r="G88" s="47"/>
      <c r="H88" s="39"/>
      <c r="I88" s="39"/>
      <c r="J88" s="40"/>
    </row>
    <row r="89" spans="2:10" x14ac:dyDescent="0.3">
      <c r="B89" s="25" t="s">
        <v>60</v>
      </c>
      <c r="D89" s="26"/>
      <c r="F89" s="14"/>
      <c r="G89" s="47"/>
      <c r="H89" s="39"/>
      <c r="I89" s="39"/>
      <c r="J89" s="40"/>
    </row>
    <row r="90" spans="2:10" x14ac:dyDescent="0.3">
      <c r="B90" s="25"/>
      <c r="D90" s="26"/>
      <c r="F90" s="14"/>
      <c r="G90" s="47"/>
      <c r="H90" s="39"/>
      <c r="I90" s="39"/>
      <c r="J90" s="40"/>
    </row>
    <row r="91" spans="2:10" x14ac:dyDescent="0.3">
      <c r="B91" s="25"/>
      <c r="D91" s="26"/>
      <c r="F91" s="14"/>
      <c r="G91" s="47"/>
      <c r="H91" s="39"/>
      <c r="I91" s="39"/>
      <c r="J91" s="40"/>
    </row>
    <row r="92" spans="2:10" x14ac:dyDescent="0.3">
      <c r="B92" s="25"/>
      <c r="D92" s="26"/>
      <c r="F92" s="14" t="s">
        <v>918</v>
      </c>
      <c r="G92" s="47"/>
      <c r="H92" s="39"/>
      <c r="I92" s="39"/>
      <c r="J92" s="40"/>
    </row>
    <row r="93" spans="2:10" x14ac:dyDescent="0.3">
      <c r="B93" s="25"/>
      <c r="D93" s="26"/>
      <c r="F93" s="14"/>
      <c r="G93" s="47"/>
      <c r="H93" s="39"/>
      <c r="I93" s="39"/>
      <c r="J93" s="40"/>
    </row>
    <row r="94" spans="2:10" x14ac:dyDescent="0.3">
      <c r="B94" s="25" t="s">
        <v>380</v>
      </c>
      <c r="D94" s="26"/>
      <c r="F94" s="14" t="s">
        <v>919</v>
      </c>
      <c r="G94" s="47"/>
      <c r="H94" s="39"/>
      <c r="I94" s="39"/>
      <c r="J94" s="40"/>
    </row>
    <row r="95" spans="2:10" x14ac:dyDescent="0.3">
      <c r="B95" s="25"/>
      <c r="D95" s="26"/>
      <c r="F95" s="14"/>
      <c r="G95" s="47"/>
      <c r="H95" s="39"/>
      <c r="I95" s="39"/>
      <c r="J95" s="40"/>
    </row>
    <row r="96" spans="2:10" x14ac:dyDescent="0.3">
      <c r="B96" s="25"/>
      <c r="D96" s="26" t="s">
        <v>381</v>
      </c>
      <c r="F96" s="55" t="s">
        <v>1685</v>
      </c>
      <c r="G96" s="47"/>
      <c r="H96" s="39"/>
      <c r="I96" s="39"/>
      <c r="J96" s="40"/>
    </row>
    <row r="97" spans="2:10" x14ac:dyDescent="0.3">
      <c r="B97" s="25"/>
      <c r="D97" s="26"/>
      <c r="F97" s="55" t="s">
        <v>1829</v>
      </c>
      <c r="G97" s="47"/>
      <c r="H97" s="39"/>
      <c r="I97" s="39"/>
      <c r="J97" s="40"/>
    </row>
    <row r="98" spans="2:10" x14ac:dyDescent="0.3">
      <c r="B98" s="25"/>
      <c r="D98" s="26"/>
      <c r="F98" s="14"/>
      <c r="G98" s="47"/>
      <c r="H98" s="39"/>
      <c r="I98" s="39"/>
      <c r="J98" s="40"/>
    </row>
    <row r="99" spans="2:10" x14ac:dyDescent="0.3">
      <c r="B99" s="25"/>
      <c r="D99" s="26"/>
      <c r="F99" s="14"/>
      <c r="G99" s="47"/>
      <c r="H99" s="22"/>
      <c r="I99" s="22"/>
      <c r="J99" s="22"/>
    </row>
    <row r="100" spans="2:10" x14ac:dyDescent="0.3">
      <c r="B100" s="404" t="s">
        <v>1826</v>
      </c>
      <c r="C100" s="405"/>
      <c r="D100" s="406"/>
      <c r="F100" s="14" t="s">
        <v>920</v>
      </c>
      <c r="G100" s="47"/>
      <c r="H100" s="53" t="s">
        <v>2972</v>
      </c>
      <c r="I100" s="53" t="s">
        <v>2972</v>
      </c>
      <c r="J100" s="53"/>
    </row>
    <row r="101" spans="2:10" x14ac:dyDescent="0.3">
      <c r="B101" s="25"/>
      <c r="D101" s="26"/>
      <c r="F101" s="14" t="s">
        <v>1832</v>
      </c>
      <c r="G101" s="47"/>
      <c r="H101" s="39"/>
      <c r="I101" s="39"/>
      <c r="J101" s="40"/>
    </row>
    <row r="102" spans="2:10" x14ac:dyDescent="0.3">
      <c r="B102" s="25"/>
      <c r="D102" s="26"/>
      <c r="F102" s="14"/>
      <c r="G102" s="47"/>
      <c r="H102" s="39"/>
      <c r="I102" s="39"/>
      <c r="J102" s="40"/>
    </row>
    <row r="103" spans="2:10" x14ac:dyDescent="0.3">
      <c r="B103" s="25"/>
      <c r="D103" s="26" t="s">
        <v>363</v>
      </c>
      <c r="F103" s="14" t="s">
        <v>379</v>
      </c>
      <c r="G103" s="47"/>
      <c r="H103" s="39"/>
      <c r="I103" s="39"/>
      <c r="J103" s="40"/>
    </row>
    <row r="104" spans="2:10" x14ac:dyDescent="0.3">
      <c r="B104" s="25"/>
      <c r="D104" s="26"/>
      <c r="F104" s="14" t="s">
        <v>910</v>
      </c>
      <c r="G104" s="47"/>
      <c r="H104" s="39"/>
      <c r="I104" s="39"/>
      <c r="J104" s="40"/>
    </row>
    <row r="105" spans="2:10" x14ac:dyDescent="0.3">
      <c r="B105" s="25"/>
      <c r="D105" s="26"/>
      <c r="F105" s="14"/>
      <c r="G105" s="47"/>
      <c r="H105" s="39"/>
      <c r="I105" s="39"/>
      <c r="J105" s="40"/>
    </row>
    <row r="106" spans="2:10" x14ac:dyDescent="0.3">
      <c r="B106" s="25" t="s">
        <v>60</v>
      </c>
      <c r="D106" s="26"/>
      <c r="F106" s="14"/>
      <c r="G106" s="47"/>
      <c r="H106" s="39"/>
      <c r="I106" s="39"/>
      <c r="J106" s="40"/>
    </row>
    <row r="107" spans="2:10" x14ac:dyDescent="0.3">
      <c r="B107" s="25"/>
      <c r="D107" s="26"/>
      <c r="F107" s="14"/>
      <c r="G107" s="47"/>
      <c r="H107" s="39"/>
      <c r="I107" s="39"/>
      <c r="J107" s="40"/>
    </row>
    <row r="108" spans="2:10" x14ac:dyDescent="0.3">
      <c r="B108" s="25"/>
      <c r="D108" s="26"/>
      <c r="F108" s="14"/>
      <c r="G108" s="47"/>
      <c r="H108" s="39"/>
      <c r="I108" s="39"/>
      <c r="J108" s="40"/>
    </row>
    <row r="109" spans="2:10" x14ac:dyDescent="0.3">
      <c r="B109" s="25"/>
      <c r="D109" s="26"/>
      <c r="F109" s="14" t="s">
        <v>921</v>
      </c>
      <c r="G109" s="47"/>
      <c r="H109" s="39"/>
      <c r="I109" s="39"/>
      <c r="J109" s="40"/>
    </row>
    <row r="110" spans="2:10" x14ac:dyDescent="0.3">
      <c r="B110" s="25"/>
      <c r="D110" s="26"/>
      <c r="F110" s="14"/>
      <c r="G110" s="47"/>
      <c r="H110" s="39"/>
      <c r="I110" s="39"/>
      <c r="J110" s="40"/>
    </row>
    <row r="111" spans="2:10" x14ac:dyDescent="0.3">
      <c r="B111" s="25" t="s">
        <v>380</v>
      </c>
      <c r="D111" s="26"/>
      <c r="F111" s="14" t="s">
        <v>919</v>
      </c>
      <c r="G111" s="47"/>
      <c r="H111" s="39"/>
      <c r="I111" s="39"/>
      <c r="J111" s="40"/>
    </row>
    <row r="112" spans="2:10" x14ac:dyDescent="0.3">
      <c r="B112" s="25"/>
      <c r="D112" s="26"/>
      <c r="F112" s="14"/>
      <c r="G112" s="47"/>
      <c r="H112" s="39"/>
      <c r="I112" s="39"/>
      <c r="J112" s="40"/>
    </row>
    <row r="113" spans="2:10" x14ac:dyDescent="0.3">
      <c r="B113" s="25"/>
      <c r="D113" s="26" t="s">
        <v>381</v>
      </c>
      <c r="F113" s="55" t="s">
        <v>1685</v>
      </c>
      <c r="G113" s="47"/>
      <c r="H113" s="39"/>
      <c r="I113" s="39"/>
      <c r="J113" s="40"/>
    </row>
    <row r="114" spans="2:10" x14ac:dyDescent="0.3">
      <c r="B114" s="25"/>
      <c r="D114" s="26"/>
      <c r="F114" s="55" t="s">
        <v>1828</v>
      </c>
      <c r="G114" s="47"/>
      <c r="H114" s="39"/>
      <c r="I114" s="39"/>
      <c r="J114" s="40"/>
    </row>
    <row r="115" spans="2:10" x14ac:dyDescent="0.3">
      <c r="B115" s="25"/>
      <c r="D115" s="26"/>
      <c r="F115" s="55"/>
      <c r="G115" s="47"/>
      <c r="H115" s="39"/>
      <c r="I115" s="39"/>
      <c r="J115" s="40"/>
    </row>
    <row r="116" spans="2:10" x14ac:dyDescent="0.3">
      <c r="B116" s="25"/>
      <c r="D116" s="26"/>
      <c r="F116" s="55"/>
      <c r="G116" s="47"/>
      <c r="H116" s="39"/>
      <c r="I116" s="39"/>
      <c r="J116" s="40"/>
    </row>
    <row r="117" spans="2:10" x14ac:dyDescent="0.3">
      <c r="B117" s="404" t="s">
        <v>1846</v>
      </c>
      <c r="C117" s="405"/>
      <c r="D117" s="406"/>
      <c r="F117" s="14" t="s">
        <v>1843</v>
      </c>
      <c r="G117" s="47"/>
      <c r="H117" s="53" t="s">
        <v>2972</v>
      </c>
      <c r="I117" s="53" t="s">
        <v>2972</v>
      </c>
      <c r="J117" s="53"/>
    </row>
    <row r="118" spans="2:10" x14ac:dyDescent="0.3">
      <c r="B118" s="25"/>
      <c r="D118" s="26"/>
      <c r="F118" s="14"/>
      <c r="G118" s="47"/>
      <c r="H118" s="39"/>
      <c r="I118" s="39"/>
      <c r="J118" s="40"/>
    </row>
    <row r="119" spans="2:10" x14ac:dyDescent="0.3">
      <c r="B119" s="25"/>
      <c r="D119" s="26" t="s">
        <v>214</v>
      </c>
      <c r="F119" s="14" t="s">
        <v>916</v>
      </c>
      <c r="G119" s="47"/>
      <c r="H119" s="39"/>
      <c r="I119" s="39"/>
      <c r="J119" s="40"/>
    </row>
    <row r="120" spans="2:10" x14ac:dyDescent="0.3">
      <c r="B120" s="25"/>
      <c r="D120" s="26"/>
      <c r="F120" s="14" t="s">
        <v>1844</v>
      </c>
      <c r="G120" s="47"/>
      <c r="H120" s="39"/>
      <c r="I120" s="39"/>
      <c r="J120" s="40"/>
    </row>
    <row r="121" spans="2:10" x14ac:dyDescent="0.3">
      <c r="B121" s="25"/>
      <c r="D121" s="26"/>
      <c r="F121" s="14"/>
      <c r="G121" s="47"/>
      <c r="H121" s="39"/>
      <c r="I121" s="39"/>
      <c r="J121" s="40"/>
    </row>
    <row r="122" spans="2:10" x14ac:dyDescent="0.3">
      <c r="B122" s="25" t="s">
        <v>60</v>
      </c>
      <c r="D122" s="26"/>
      <c r="F122" s="14"/>
      <c r="G122" s="47"/>
      <c r="H122" s="39"/>
      <c r="I122" s="39"/>
      <c r="J122" s="40"/>
    </row>
    <row r="123" spans="2:10" x14ac:dyDescent="0.3">
      <c r="B123" s="25"/>
      <c r="D123" s="26"/>
      <c r="F123" s="14"/>
      <c r="G123" s="47"/>
      <c r="H123" s="39"/>
      <c r="I123" s="39"/>
      <c r="J123" s="40"/>
    </row>
    <row r="124" spans="2:10" x14ac:dyDescent="0.3">
      <c r="B124" s="25"/>
      <c r="D124" s="26"/>
      <c r="F124" s="14"/>
      <c r="G124" s="47"/>
      <c r="H124" s="39"/>
      <c r="I124" s="39"/>
      <c r="J124" s="40"/>
    </row>
    <row r="125" spans="2:10" x14ac:dyDescent="0.3">
      <c r="B125" s="25" t="s">
        <v>380</v>
      </c>
      <c r="D125" s="26"/>
      <c r="F125" s="14" t="s">
        <v>1827</v>
      </c>
      <c r="G125" s="47"/>
      <c r="H125" s="39"/>
      <c r="I125" s="39"/>
      <c r="J125" s="40"/>
    </row>
    <row r="126" spans="2:10" x14ac:dyDescent="0.3">
      <c r="B126" s="25"/>
      <c r="D126" s="26"/>
      <c r="F126" s="14"/>
      <c r="G126" s="47"/>
      <c r="H126" s="39"/>
      <c r="I126" s="39"/>
      <c r="J126" s="40"/>
    </row>
    <row r="127" spans="2:10" x14ac:dyDescent="0.3">
      <c r="B127" s="25"/>
      <c r="D127" s="26" t="s">
        <v>381</v>
      </c>
      <c r="F127" s="55" t="s">
        <v>1847</v>
      </c>
      <c r="G127" s="47"/>
      <c r="H127" s="39"/>
      <c r="I127" s="39"/>
      <c r="J127" s="40"/>
    </row>
    <row r="128" spans="2:10" x14ac:dyDescent="0.3">
      <c r="B128" s="25"/>
      <c r="D128" s="26"/>
      <c r="F128" s="55" t="s">
        <v>1848</v>
      </c>
      <c r="G128" s="47"/>
      <c r="H128" s="39"/>
      <c r="I128" s="39"/>
      <c r="J128" s="40"/>
    </row>
    <row r="129" spans="2:10" x14ac:dyDescent="0.3">
      <c r="B129" s="25"/>
      <c r="D129" s="26"/>
      <c r="F129" s="14"/>
      <c r="G129" s="47"/>
      <c r="H129" s="22"/>
      <c r="I129" s="22"/>
      <c r="J129" s="22"/>
    </row>
    <row r="130" spans="2:10" x14ac:dyDescent="0.3">
      <c r="B130" s="25"/>
      <c r="D130" s="26"/>
      <c r="F130" s="14" t="s">
        <v>1821</v>
      </c>
      <c r="G130" s="47"/>
      <c r="H130" s="22"/>
      <c r="I130" s="22"/>
      <c r="J130" s="22"/>
    </row>
    <row r="131" spans="2:10" x14ac:dyDescent="0.3">
      <c r="B131" s="25" t="s">
        <v>3</v>
      </c>
      <c r="D131" s="26"/>
      <c r="F131" s="14"/>
      <c r="G131" s="47"/>
      <c r="H131" s="22"/>
      <c r="I131" s="22"/>
      <c r="J131" s="22"/>
    </row>
    <row r="132" spans="2:10" x14ac:dyDescent="0.3">
      <c r="B132" s="25"/>
      <c r="D132" s="26"/>
      <c r="F132" s="14" t="s">
        <v>913</v>
      </c>
      <c r="G132" s="47"/>
      <c r="H132" s="22"/>
      <c r="I132" s="22"/>
      <c r="J132" s="22"/>
    </row>
    <row r="133" spans="2:10" x14ac:dyDescent="0.3">
      <c r="B133" s="25"/>
      <c r="D133" s="26" t="s">
        <v>4</v>
      </c>
      <c r="F133" s="14"/>
      <c r="G133" s="47"/>
      <c r="H133" s="22"/>
      <c r="I133" s="22"/>
      <c r="J133" s="22"/>
    </row>
    <row r="134" spans="2:10" x14ac:dyDescent="0.3">
      <c r="B134" s="25"/>
      <c r="D134" s="26"/>
      <c r="F134" s="14" t="s">
        <v>1833</v>
      </c>
      <c r="G134" s="47"/>
      <c r="H134" s="39"/>
      <c r="I134" s="39"/>
      <c r="J134" s="40"/>
    </row>
    <row r="135" spans="2:10" x14ac:dyDescent="0.3">
      <c r="B135" s="25"/>
      <c r="D135" s="26"/>
      <c r="F135" s="14" t="s">
        <v>914</v>
      </c>
      <c r="G135" s="47"/>
      <c r="H135" s="39"/>
      <c r="I135" s="39"/>
      <c r="J135" s="40"/>
    </row>
    <row r="136" spans="2:10" x14ac:dyDescent="0.3">
      <c r="B136" s="25"/>
      <c r="D136" s="26"/>
      <c r="F136" s="14" t="s">
        <v>382</v>
      </c>
      <c r="G136" s="47"/>
      <c r="H136" s="39"/>
      <c r="I136" s="39"/>
      <c r="J136" s="40"/>
    </row>
    <row r="137" spans="2:10" x14ac:dyDescent="0.3">
      <c r="B137" s="25"/>
      <c r="D137" s="26"/>
      <c r="F137" s="14" t="s">
        <v>1686</v>
      </c>
      <c r="G137" s="47"/>
      <c r="H137" s="39"/>
      <c r="I137" s="39"/>
      <c r="J137" s="40"/>
    </row>
    <row r="138" spans="2:10" x14ac:dyDescent="0.3">
      <c r="B138" s="25"/>
      <c r="D138" s="26"/>
      <c r="F138" s="14" t="s">
        <v>915</v>
      </c>
      <c r="G138" s="47"/>
      <c r="H138" s="39"/>
      <c r="I138" s="39"/>
      <c r="J138" s="40"/>
    </row>
    <row r="139" spans="2:10" x14ac:dyDescent="0.3">
      <c r="B139" s="25"/>
      <c r="D139" s="26"/>
      <c r="F139" s="14" t="s">
        <v>1820</v>
      </c>
      <c r="G139" s="47"/>
      <c r="H139" s="39"/>
      <c r="I139" s="39"/>
      <c r="J139" s="40"/>
    </row>
    <row r="140" spans="2:10" x14ac:dyDescent="0.3">
      <c r="B140" s="25"/>
      <c r="D140" s="26"/>
      <c r="F140" s="55"/>
      <c r="G140" s="47"/>
      <c r="H140" s="39"/>
      <c r="I140" s="39"/>
      <c r="J140" s="40"/>
    </row>
    <row r="141" spans="2:10" x14ac:dyDescent="0.3">
      <c r="B141" s="25"/>
      <c r="D141" s="26"/>
      <c r="F141" s="55"/>
      <c r="G141" s="47"/>
      <c r="H141" s="39"/>
      <c r="I141" s="39"/>
      <c r="J141" s="40"/>
    </row>
    <row r="142" spans="2:10" x14ac:dyDescent="0.3">
      <c r="B142" s="404" t="s">
        <v>1849</v>
      </c>
      <c r="C142" s="405"/>
      <c r="D142" s="406"/>
      <c r="F142" s="14" t="s">
        <v>1850</v>
      </c>
      <c r="G142" s="47"/>
      <c r="H142" s="53" t="s">
        <v>2972</v>
      </c>
      <c r="I142" s="53" t="s">
        <v>2972</v>
      </c>
      <c r="J142" s="53"/>
    </row>
    <row r="143" spans="2:10" x14ac:dyDescent="0.3">
      <c r="B143" s="25"/>
      <c r="D143" s="26"/>
      <c r="F143" s="14"/>
      <c r="G143" s="47"/>
      <c r="H143" s="39"/>
      <c r="I143" s="39"/>
      <c r="J143" s="40"/>
    </row>
    <row r="144" spans="2:10" x14ac:dyDescent="0.3">
      <c r="B144" s="25"/>
      <c r="D144" s="26" t="s">
        <v>8</v>
      </c>
      <c r="F144" s="14" t="s">
        <v>916</v>
      </c>
      <c r="G144" s="47"/>
      <c r="H144" s="39"/>
      <c r="I144" s="39"/>
      <c r="J144" s="40"/>
    </row>
    <row r="145" spans="2:10" x14ac:dyDescent="0.3">
      <c r="B145" s="25"/>
      <c r="D145" s="26"/>
      <c r="F145" s="14" t="s">
        <v>1845</v>
      </c>
      <c r="G145" s="47"/>
      <c r="H145" s="39"/>
      <c r="I145" s="39"/>
      <c r="J145" s="40"/>
    </row>
    <row r="146" spans="2:10" x14ac:dyDescent="0.3">
      <c r="B146" s="25"/>
      <c r="D146" s="26"/>
      <c r="F146" s="14"/>
      <c r="G146" s="47"/>
      <c r="H146" s="39"/>
      <c r="I146" s="39"/>
      <c r="J146" s="40"/>
    </row>
    <row r="147" spans="2:10" x14ac:dyDescent="0.3">
      <c r="B147" s="25" t="s">
        <v>60</v>
      </c>
      <c r="D147" s="26"/>
      <c r="F147" s="14"/>
      <c r="G147" s="47"/>
      <c r="H147" s="39"/>
      <c r="I147" s="39"/>
      <c r="J147" s="40"/>
    </row>
    <row r="148" spans="2:10" x14ac:dyDescent="0.3">
      <c r="B148" s="25"/>
      <c r="D148" s="26"/>
      <c r="F148" s="14"/>
      <c r="G148" s="47"/>
      <c r="H148" s="39"/>
      <c r="I148" s="39"/>
      <c r="J148" s="40"/>
    </row>
    <row r="149" spans="2:10" x14ac:dyDescent="0.3">
      <c r="B149" s="25"/>
      <c r="D149" s="26"/>
      <c r="F149" s="14"/>
      <c r="G149" s="47"/>
      <c r="H149" s="39"/>
      <c r="I149" s="39"/>
      <c r="J149" s="40"/>
    </row>
    <row r="150" spans="2:10" x14ac:dyDescent="0.3">
      <c r="B150" s="25" t="s">
        <v>380</v>
      </c>
      <c r="D150" s="26"/>
      <c r="F150" s="14" t="s">
        <v>1827</v>
      </c>
      <c r="G150" s="47"/>
      <c r="H150" s="39"/>
      <c r="I150" s="39"/>
      <c r="J150" s="40"/>
    </row>
    <row r="151" spans="2:10" x14ac:dyDescent="0.3">
      <c r="B151" s="25"/>
      <c r="D151" s="26"/>
      <c r="F151" s="14"/>
      <c r="G151" s="47"/>
      <c r="H151" s="39"/>
      <c r="I151" s="39"/>
      <c r="J151" s="40"/>
    </row>
    <row r="152" spans="2:10" x14ac:dyDescent="0.3">
      <c r="B152" s="25"/>
      <c r="D152" s="26" t="s">
        <v>381</v>
      </c>
      <c r="F152" s="55" t="s">
        <v>1847</v>
      </c>
      <c r="G152" s="47"/>
      <c r="H152" s="39"/>
      <c r="I152" s="39"/>
      <c r="J152" s="40"/>
    </row>
    <row r="153" spans="2:10" x14ac:dyDescent="0.3">
      <c r="B153" s="25"/>
      <c r="D153" s="26"/>
      <c r="F153" s="55" t="s">
        <v>1848</v>
      </c>
      <c r="G153" s="47"/>
      <c r="H153" s="39"/>
      <c r="I153" s="39"/>
      <c r="J153" s="40"/>
    </row>
    <row r="154" spans="2:10" x14ac:dyDescent="0.3">
      <c r="B154" s="25"/>
      <c r="D154" s="26"/>
      <c r="F154" s="14"/>
      <c r="G154" s="47"/>
      <c r="H154" s="22"/>
      <c r="I154" s="22"/>
      <c r="J154" s="22"/>
    </row>
    <row r="155" spans="2:10" x14ac:dyDescent="0.3">
      <c r="B155" s="25"/>
      <c r="D155" s="26"/>
      <c r="F155" s="14" t="s">
        <v>912</v>
      </c>
      <c r="G155" s="47"/>
      <c r="H155" s="22"/>
      <c r="I155" s="22"/>
      <c r="J155" s="22"/>
    </row>
    <row r="156" spans="2:10" x14ac:dyDescent="0.3">
      <c r="B156" s="25" t="s">
        <v>3</v>
      </c>
      <c r="D156" s="26"/>
      <c r="F156" s="14"/>
      <c r="G156" s="47"/>
      <c r="H156" s="22"/>
      <c r="I156" s="22"/>
      <c r="J156" s="22"/>
    </row>
    <row r="157" spans="2:10" x14ac:dyDescent="0.3">
      <c r="B157" s="25"/>
      <c r="D157" s="26"/>
      <c r="F157" s="14" t="s">
        <v>675</v>
      </c>
      <c r="G157" s="47"/>
      <c r="H157" s="22"/>
      <c r="I157" s="22"/>
      <c r="J157" s="22"/>
    </row>
    <row r="158" spans="2:10" x14ac:dyDescent="0.3">
      <c r="B158" s="25"/>
      <c r="D158" s="26" t="s">
        <v>4</v>
      </c>
      <c r="F158" s="14"/>
      <c r="G158" s="47"/>
      <c r="H158" s="22"/>
      <c r="I158" s="22"/>
      <c r="J158" s="22"/>
    </row>
    <row r="159" spans="2:10" x14ac:dyDescent="0.3">
      <c r="B159" s="25"/>
      <c r="D159" s="26"/>
      <c r="F159" s="14" t="s">
        <v>1833</v>
      </c>
      <c r="G159" s="47"/>
      <c r="H159" s="39"/>
      <c r="I159" s="39"/>
      <c r="J159" s="40"/>
    </row>
    <row r="160" spans="2:10" x14ac:dyDescent="0.3">
      <c r="B160" s="25"/>
      <c r="D160" s="26"/>
      <c r="F160" s="14" t="s">
        <v>684</v>
      </c>
      <c r="G160" s="47"/>
      <c r="H160" s="39"/>
      <c r="I160" s="39"/>
      <c r="J160" s="40"/>
    </row>
    <row r="161" spans="2:10" x14ac:dyDescent="0.3">
      <c r="B161" s="25"/>
      <c r="D161" s="26"/>
      <c r="F161" s="14" t="s">
        <v>382</v>
      </c>
      <c r="G161" s="47"/>
      <c r="H161" s="39"/>
      <c r="I161" s="39"/>
      <c r="J161" s="40"/>
    </row>
    <row r="162" spans="2:10" x14ac:dyDescent="0.3">
      <c r="B162" s="25"/>
      <c r="D162" s="26"/>
      <c r="F162" s="14" t="s">
        <v>686</v>
      </c>
      <c r="G162" s="47"/>
      <c r="H162" s="39"/>
      <c r="I162" s="39"/>
      <c r="J162" s="40"/>
    </row>
    <row r="163" spans="2:10" x14ac:dyDescent="0.3">
      <c r="B163" s="25"/>
      <c r="D163" s="26"/>
      <c r="F163" s="14" t="s">
        <v>687</v>
      </c>
      <c r="G163" s="47"/>
      <c r="H163" s="39"/>
      <c r="I163" s="39"/>
      <c r="J163" s="40"/>
    </row>
    <row r="164" spans="2:10" x14ac:dyDescent="0.3">
      <c r="B164" s="25"/>
      <c r="D164" s="26"/>
      <c r="F164" s="14" t="s">
        <v>1820</v>
      </c>
      <c r="G164" s="47"/>
      <c r="H164" s="39"/>
      <c r="I164" s="39"/>
      <c r="J164" s="40"/>
    </row>
    <row r="165" spans="2:10" x14ac:dyDescent="0.3">
      <c r="B165" s="25"/>
      <c r="D165" s="26"/>
      <c r="F165" s="55"/>
      <c r="G165" s="47"/>
      <c r="H165" s="39"/>
      <c r="I165" s="39"/>
      <c r="J165" s="40"/>
    </row>
    <row r="166" spans="2:10" x14ac:dyDescent="0.3">
      <c r="F166" s="14"/>
      <c r="G166" s="24"/>
      <c r="H166" s="201"/>
      <c r="I166" s="201"/>
      <c r="J166" s="201"/>
    </row>
    <row r="167" spans="2:10" ht="17.25" thickBot="1" x14ac:dyDescent="0.35">
      <c r="B167" s="18" t="s">
        <v>520</v>
      </c>
    </row>
    <row r="168" spans="2:10" x14ac:dyDescent="0.3">
      <c r="H168" s="398" t="s">
        <v>71</v>
      </c>
      <c r="I168" s="400" t="s">
        <v>74</v>
      </c>
      <c r="J168" s="401"/>
    </row>
    <row r="169" spans="2:10" x14ac:dyDescent="0.3">
      <c r="E169" s="15"/>
      <c r="H169" s="399"/>
      <c r="I169" s="79" t="s">
        <v>348</v>
      </c>
      <c r="J169" s="80" t="s">
        <v>1</v>
      </c>
    </row>
    <row r="170" spans="2:10" ht="12.75" thickBot="1" x14ac:dyDescent="0.35">
      <c r="E170" s="15"/>
      <c r="H170" s="81">
        <f>COUNTIF(H173:H204, "O")</f>
        <v>2</v>
      </c>
      <c r="I170" s="77">
        <f>COUNTIF(I173:I204, "O")</f>
        <v>2</v>
      </c>
      <c r="J170" s="82">
        <f>COUNTIF(J173:J204, "O")</f>
        <v>0</v>
      </c>
    </row>
    <row r="172" spans="2:10" x14ac:dyDescent="0.3">
      <c r="B172" s="19" t="s">
        <v>12</v>
      </c>
      <c r="C172" s="20"/>
      <c r="D172" s="21" t="s">
        <v>13</v>
      </c>
      <c r="E172" s="16"/>
      <c r="F172" s="27" t="s">
        <v>607</v>
      </c>
      <c r="G172" s="27"/>
      <c r="H172" s="30" t="s">
        <v>0</v>
      </c>
      <c r="I172" s="29" t="s">
        <v>348</v>
      </c>
      <c r="J172" s="29" t="s">
        <v>2</v>
      </c>
    </row>
    <row r="173" spans="2:10" x14ac:dyDescent="0.3">
      <c r="B173" s="25"/>
      <c r="D173" s="26"/>
      <c r="F173" s="14"/>
      <c r="G173" s="47"/>
      <c r="H173" s="39"/>
      <c r="I173" s="39"/>
      <c r="J173" s="40"/>
    </row>
    <row r="174" spans="2:10" x14ac:dyDescent="0.3">
      <c r="B174" s="394" t="s">
        <v>383</v>
      </c>
      <c r="C174" s="395"/>
      <c r="D174" s="396"/>
      <c r="F174" s="14" t="s">
        <v>922</v>
      </c>
      <c r="G174" s="47"/>
      <c r="H174" s="53"/>
      <c r="I174" s="53"/>
      <c r="J174" s="53"/>
    </row>
    <row r="175" spans="2:10" x14ac:dyDescent="0.3">
      <c r="B175" s="25"/>
      <c r="D175" s="26"/>
      <c r="F175" s="14"/>
      <c r="G175" s="47"/>
      <c r="H175" s="39"/>
      <c r="I175" s="39"/>
      <c r="J175" s="40"/>
    </row>
    <row r="176" spans="2:10" x14ac:dyDescent="0.3">
      <c r="B176" s="25"/>
      <c r="D176" s="26" t="s">
        <v>363</v>
      </c>
      <c r="F176" s="14" t="s">
        <v>923</v>
      </c>
      <c r="G176" s="47"/>
      <c r="H176" s="39"/>
      <c r="I176" s="39"/>
      <c r="J176" s="40"/>
    </row>
    <row r="177" spans="2:10" x14ac:dyDescent="0.3">
      <c r="B177" s="25"/>
      <c r="D177" s="26"/>
      <c r="F177" s="14" t="s">
        <v>924</v>
      </c>
      <c r="G177" s="47"/>
      <c r="H177" s="39"/>
      <c r="I177" s="39"/>
      <c r="J177" s="40"/>
    </row>
    <row r="178" spans="2:10" x14ac:dyDescent="0.3">
      <c r="B178" s="25"/>
      <c r="D178" s="26"/>
      <c r="F178" s="14"/>
      <c r="G178" s="47"/>
      <c r="H178" s="39"/>
      <c r="I178" s="39"/>
      <c r="J178" s="40"/>
    </row>
    <row r="179" spans="2:10" x14ac:dyDescent="0.3">
      <c r="B179" s="25" t="s">
        <v>60</v>
      </c>
      <c r="D179" s="26"/>
      <c r="F179" s="14"/>
      <c r="G179" s="47"/>
      <c r="H179" s="39"/>
      <c r="I179" s="39"/>
      <c r="J179" s="40"/>
    </row>
    <row r="180" spans="2:10" x14ac:dyDescent="0.3">
      <c r="B180" s="25"/>
      <c r="D180" s="26"/>
      <c r="F180" s="14"/>
      <c r="G180" s="47"/>
      <c r="H180" s="39"/>
      <c r="I180" s="39"/>
      <c r="J180" s="40"/>
    </row>
    <row r="181" spans="2:10" x14ac:dyDescent="0.3">
      <c r="B181" s="25"/>
      <c r="D181" s="26"/>
      <c r="F181" s="14"/>
      <c r="G181" s="47"/>
      <c r="H181" s="39"/>
      <c r="I181" s="39"/>
      <c r="J181" s="40"/>
    </row>
    <row r="182" spans="2:10" x14ac:dyDescent="0.3">
      <c r="B182" s="394" t="s">
        <v>384</v>
      </c>
      <c r="C182" s="395"/>
      <c r="D182" s="396"/>
      <c r="F182" s="14" t="s">
        <v>925</v>
      </c>
      <c r="G182" s="47"/>
      <c r="H182" s="53"/>
      <c r="I182" s="53"/>
      <c r="J182" s="53"/>
    </row>
    <row r="183" spans="2:10" x14ac:dyDescent="0.3">
      <c r="B183" s="25"/>
      <c r="D183" s="26"/>
      <c r="F183" s="14"/>
      <c r="G183" s="47"/>
      <c r="H183" s="39"/>
      <c r="I183" s="39"/>
      <c r="J183" s="40"/>
    </row>
    <row r="184" spans="2:10" x14ac:dyDescent="0.3">
      <c r="B184" s="25"/>
      <c r="D184" s="26" t="s">
        <v>363</v>
      </c>
      <c r="F184" s="14" t="s">
        <v>926</v>
      </c>
      <c r="G184" s="47"/>
      <c r="H184" s="39"/>
      <c r="I184" s="39"/>
      <c r="J184" s="40"/>
    </row>
    <row r="185" spans="2:10" x14ac:dyDescent="0.3">
      <c r="B185" s="25"/>
      <c r="D185" s="26"/>
      <c r="F185" s="14" t="s">
        <v>924</v>
      </c>
      <c r="G185" s="47"/>
      <c r="H185" s="39"/>
      <c r="I185" s="39"/>
      <c r="J185" s="40"/>
    </row>
    <row r="186" spans="2:10" x14ac:dyDescent="0.3">
      <c r="B186" s="25"/>
      <c r="D186" s="26"/>
      <c r="F186" s="14"/>
      <c r="G186" s="47"/>
      <c r="H186" s="39"/>
      <c r="I186" s="39"/>
      <c r="J186" s="40"/>
    </row>
    <row r="187" spans="2:10" x14ac:dyDescent="0.3">
      <c r="B187" s="25" t="s">
        <v>60</v>
      </c>
      <c r="D187" s="26"/>
      <c r="F187" s="14"/>
      <c r="G187" s="47"/>
      <c r="H187" s="39"/>
      <c r="I187" s="39"/>
      <c r="J187" s="40"/>
    </row>
    <row r="188" spans="2:10" x14ac:dyDescent="0.3">
      <c r="B188" s="25"/>
      <c r="D188" s="26"/>
      <c r="F188" s="14"/>
      <c r="G188" s="47"/>
      <c r="H188" s="39"/>
      <c r="I188" s="39"/>
      <c r="J188" s="40"/>
    </row>
    <row r="189" spans="2:10" x14ac:dyDescent="0.3">
      <c r="B189" s="25"/>
      <c r="D189" s="26"/>
      <c r="F189" s="14"/>
      <c r="G189" s="47"/>
      <c r="H189" s="39"/>
      <c r="I189" s="39"/>
      <c r="J189" s="40"/>
    </row>
    <row r="190" spans="2:10" x14ac:dyDescent="0.3">
      <c r="B190" s="394" t="s">
        <v>385</v>
      </c>
      <c r="C190" s="395"/>
      <c r="D190" s="396"/>
      <c r="F190" s="14" t="s">
        <v>927</v>
      </c>
      <c r="G190" s="47"/>
      <c r="H190" s="53" t="s">
        <v>2972</v>
      </c>
      <c r="I190" s="53" t="s">
        <v>2972</v>
      </c>
      <c r="J190" s="53"/>
    </row>
    <row r="191" spans="2:10" x14ac:dyDescent="0.3">
      <c r="B191" s="25"/>
      <c r="D191" s="26"/>
      <c r="F191" s="14"/>
      <c r="G191" s="47"/>
      <c r="H191" s="39"/>
      <c r="I191" s="39"/>
      <c r="J191" s="40"/>
    </row>
    <row r="192" spans="2:10" x14ac:dyDescent="0.3">
      <c r="B192" s="25"/>
      <c r="D192" s="26" t="s">
        <v>363</v>
      </c>
      <c r="F192" s="14" t="s">
        <v>928</v>
      </c>
      <c r="G192" s="47"/>
      <c r="H192" s="39"/>
      <c r="I192" s="39"/>
      <c r="J192" s="40"/>
    </row>
    <row r="193" spans="2:10" x14ac:dyDescent="0.3">
      <c r="B193" s="25"/>
      <c r="D193" s="26"/>
      <c r="F193" s="14" t="s">
        <v>924</v>
      </c>
      <c r="G193" s="47"/>
      <c r="H193" s="39"/>
      <c r="I193" s="39"/>
      <c r="J193" s="40"/>
    </row>
    <row r="194" spans="2:10" x14ac:dyDescent="0.3">
      <c r="B194" s="25"/>
      <c r="D194" s="26"/>
      <c r="F194" s="14"/>
      <c r="G194" s="47"/>
      <c r="H194" s="39"/>
      <c r="I194" s="39"/>
      <c r="J194" s="40"/>
    </row>
    <row r="195" spans="2:10" x14ac:dyDescent="0.3">
      <c r="B195" s="25" t="s">
        <v>60</v>
      </c>
      <c r="D195" s="26"/>
      <c r="F195" s="14"/>
      <c r="G195" s="47"/>
      <c r="H195" s="39"/>
      <c r="I195" s="39"/>
      <c r="J195" s="40"/>
    </row>
    <row r="196" spans="2:10" x14ac:dyDescent="0.3">
      <c r="B196" s="25"/>
      <c r="D196" s="26"/>
      <c r="F196" s="14"/>
      <c r="G196" s="47"/>
      <c r="H196" s="39"/>
      <c r="I196" s="39"/>
      <c r="J196" s="40"/>
    </row>
    <row r="197" spans="2:10" x14ac:dyDescent="0.3">
      <c r="B197" s="25"/>
      <c r="D197" s="26"/>
      <c r="F197" s="14"/>
      <c r="G197" s="47"/>
      <c r="H197" s="39"/>
      <c r="I197" s="39"/>
      <c r="J197" s="40"/>
    </row>
    <row r="198" spans="2:10" x14ac:dyDescent="0.3">
      <c r="B198" s="394" t="s">
        <v>386</v>
      </c>
      <c r="C198" s="395"/>
      <c r="D198" s="396"/>
      <c r="F198" s="14" t="s">
        <v>929</v>
      </c>
      <c r="G198" s="47"/>
      <c r="H198" s="53" t="s">
        <v>2972</v>
      </c>
      <c r="I198" s="53" t="s">
        <v>2972</v>
      </c>
      <c r="J198" s="53"/>
    </row>
    <row r="199" spans="2:10" x14ac:dyDescent="0.3">
      <c r="B199" s="25"/>
      <c r="D199" s="26"/>
      <c r="F199" s="14"/>
      <c r="G199" s="47"/>
      <c r="H199" s="39"/>
      <c r="I199" s="39"/>
      <c r="J199" s="40"/>
    </row>
    <row r="200" spans="2:10" x14ac:dyDescent="0.3">
      <c r="B200" s="25"/>
      <c r="D200" s="26" t="s">
        <v>363</v>
      </c>
      <c r="F200" s="14" t="s">
        <v>930</v>
      </c>
      <c r="G200" s="47"/>
      <c r="H200" s="39"/>
      <c r="I200" s="39"/>
      <c r="J200" s="40"/>
    </row>
    <row r="201" spans="2:10" x14ac:dyDescent="0.3">
      <c r="B201" s="25"/>
      <c r="D201" s="26"/>
      <c r="F201" s="14" t="s">
        <v>924</v>
      </c>
      <c r="G201" s="47"/>
      <c r="H201" s="39"/>
      <c r="I201" s="39"/>
      <c r="J201" s="40"/>
    </row>
    <row r="202" spans="2:10" x14ac:dyDescent="0.3">
      <c r="B202" s="25"/>
      <c r="D202" s="26"/>
      <c r="F202" s="14"/>
      <c r="G202" s="47"/>
      <c r="H202" s="39"/>
      <c r="I202" s="39"/>
      <c r="J202" s="40"/>
    </row>
    <row r="203" spans="2:10" x14ac:dyDescent="0.3">
      <c r="B203" s="25" t="s">
        <v>60</v>
      </c>
      <c r="D203" s="26"/>
      <c r="F203" s="14"/>
      <c r="G203" s="47"/>
      <c r="H203" s="39"/>
      <c r="I203" s="39"/>
      <c r="J203" s="40"/>
    </row>
    <row r="204" spans="2:10" x14ac:dyDescent="0.3">
      <c r="B204" s="25"/>
      <c r="D204" s="26"/>
      <c r="F204" s="14"/>
      <c r="G204" s="47"/>
      <c r="H204" s="39"/>
      <c r="I204" s="39"/>
      <c r="J204" s="40"/>
    </row>
    <row r="206" spans="2:10" ht="17.25" thickBot="1" x14ac:dyDescent="0.35">
      <c r="B206" s="18" t="s">
        <v>522</v>
      </c>
    </row>
    <row r="207" spans="2:10" x14ac:dyDescent="0.3">
      <c r="H207" s="398" t="s">
        <v>71</v>
      </c>
      <c r="I207" s="400" t="s">
        <v>74</v>
      </c>
      <c r="J207" s="401"/>
    </row>
    <row r="208" spans="2:10" x14ac:dyDescent="0.3">
      <c r="E208" s="15"/>
      <c r="H208" s="399"/>
      <c r="I208" s="79" t="s">
        <v>348</v>
      </c>
      <c r="J208" s="80" t="s">
        <v>1</v>
      </c>
    </row>
    <row r="209" spans="2:10" ht="12.75" thickBot="1" x14ac:dyDescent="0.35">
      <c r="E209" s="15"/>
      <c r="H209" s="81">
        <f>COUNTIF(H212:H283, "O")</f>
        <v>4</v>
      </c>
      <c r="I209" s="77">
        <f>COUNTIF(I212:I283, "O")</f>
        <v>4</v>
      </c>
      <c r="J209" s="82">
        <f>COUNTIF(J212:J283, "O")</f>
        <v>0</v>
      </c>
    </row>
    <row r="211" spans="2:10" x14ac:dyDescent="0.3">
      <c r="B211" s="19" t="s">
        <v>12</v>
      </c>
      <c r="C211" s="20"/>
      <c r="D211" s="21" t="s">
        <v>13</v>
      </c>
      <c r="E211" s="16"/>
      <c r="F211" s="27" t="s">
        <v>607</v>
      </c>
      <c r="G211" s="27"/>
      <c r="H211" s="30" t="s">
        <v>0</v>
      </c>
      <c r="I211" s="29" t="s">
        <v>348</v>
      </c>
      <c r="J211" s="29" t="s">
        <v>2</v>
      </c>
    </row>
    <row r="212" spans="2:10" x14ac:dyDescent="0.3">
      <c r="B212" s="25"/>
      <c r="D212" s="26"/>
      <c r="F212" s="14"/>
      <c r="G212" s="47"/>
      <c r="H212" s="39"/>
      <c r="I212" s="39"/>
      <c r="J212" s="40"/>
    </row>
    <row r="213" spans="2:10" x14ac:dyDescent="0.3">
      <c r="B213" s="394" t="s">
        <v>387</v>
      </c>
      <c r="C213" s="395"/>
      <c r="D213" s="396"/>
      <c r="F213" s="14" t="s">
        <v>388</v>
      </c>
      <c r="G213" s="47"/>
      <c r="H213" s="53" t="s">
        <v>2972</v>
      </c>
      <c r="I213" s="53" t="s">
        <v>2972</v>
      </c>
      <c r="J213" s="53"/>
    </row>
    <row r="214" spans="2:10" x14ac:dyDescent="0.3">
      <c r="B214" s="25"/>
      <c r="D214" s="26"/>
      <c r="F214" s="14" t="s">
        <v>931</v>
      </c>
      <c r="G214" s="47"/>
      <c r="H214" s="39"/>
      <c r="I214" s="39"/>
      <c r="J214" s="40"/>
    </row>
    <row r="215" spans="2:10" x14ac:dyDescent="0.3">
      <c r="B215" s="25"/>
      <c r="D215" s="26"/>
      <c r="F215" s="14"/>
      <c r="G215" s="47"/>
      <c r="H215" s="39"/>
      <c r="I215" s="39"/>
      <c r="J215" s="40"/>
    </row>
    <row r="216" spans="2:10" x14ac:dyDescent="0.3">
      <c r="B216" s="25"/>
      <c r="D216" s="26" t="s">
        <v>363</v>
      </c>
      <c r="F216" s="14" t="s">
        <v>932</v>
      </c>
      <c r="G216" s="47"/>
      <c r="H216" s="39"/>
      <c r="I216" s="39"/>
      <c r="J216" s="40"/>
    </row>
    <row r="217" spans="2:10" x14ac:dyDescent="0.3">
      <c r="B217" s="25"/>
      <c r="D217" s="26"/>
      <c r="F217" s="14" t="s">
        <v>924</v>
      </c>
      <c r="G217" s="47"/>
      <c r="H217" s="39"/>
      <c r="I217" s="39"/>
      <c r="J217" s="40"/>
    </row>
    <row r="218" spans="2:10" x14ac:dyDescent="0.3">
      <c r="B218" s="25"/>
      <c r="D218" s="26"/>
      <c r="F218" s="14"/>
      <c r="G218" s="47"/>
      <c r="H218" s="39"/>
      <c r="I218" s="39"/>
      <c r="J218" s="40"/>
    </row>
    <row r="219" spans="2:10" x14ac:dyDescent="0.3">
      <c r="B219" s="25" t="s">
        <v>60</v>
      </c>
      <c r="D219" s="26"/>
      <c r="F219" s="14"/>
      <c r="G219" s="47"/>
      <c r="H219" s="39"/>
      <c r="I219" s="39"/>
      <c r="J219" s="40"/>
    </row>
    <row r="220" spans="2:10" x14ac:dyDescent="0.3">
      <c r="B220" s="25"/>
      <c r="D220" s="26"/>
      <c r="F220" s="14"/>
      <c r="G220" s="47"/>
      <c r="H220" s="39"/>
      <c r="I220" s="39"/>
      <c r="J220" s="40"/>
    </row>
    <row r="221" spans="2:10" x14ac:dyDescent="0.3">
      <c r="D221" s="26"/>
      <c r="F221" s="14"/>
      <c r="G221" s="47"/>
      <c r="H221" s="39"/>
      <c r="I221" s="39"/>
      <c r="J221" s="40"/>
    </row>
    <row r="222" spans="2:10" x14ac:dyDescent="0.3">
      <c r="B222" s="394" t="s">
        <v>1851</v>
      </c>
      <c r="C222" s="395"/>
      <c r="D222" s="396"/>
      <c r="F222" s="14" t="s">
        <v>1839</v>
      </c>
      <c r="G222" s="47"/>
      <c r="H222" s="53" t="s">
        <v>2972</v>
      </c>
      <c r="I222" s="53" t="s">
        <v>2972</v>
      </c>
      <c r="J222" s="53"/>
    </row>
    <row r="223" spans="2:10" x14ac:dyDescent="0.3">
      <c r="B223" s="25"/>
      <c r="D223" s="26"/>
      <c r="F223" s="14"/>
      <c r="G223" s="47"/>
      <c r="H223" s="39"/>
      <c r="I223" s="39"/>
      <c r="J223" s="40"/>
    </row>
    <row r="224" spans="2:10" x14ac:dyDescent="0.3">
      <c r="B224" s="25"/>
      <c r="D224" s="26" t="s">
        <v>8</v>
      </c>
      <c r="F224" s="14" t="s">
        <v>916</v>
      </c>
      <c r="G224" s="47"/>
      <c r="H224" s="39"/>
      <c r="I224" s="39"/>
      <c r="J224" s="40"/>
    </row>
    <row r="225" spans="2:10" x14ac:dyDescent="0.3">
      <c r="B225" s="25"/>
      <c r="D225" s="26"/>
      <c r="F225" s="14" t="s">
        <v>1844</v>
      </c>
      <c r="G225" s="47"/>
      <c r="H225" s="39"/>
      <c r="I225" s="39"/>
      <c r="J225" s="40"/>
    </row>
    <row r="226" spans="2:10" x14ac:dyDescent="0.3">
      <c r="B226" s="25"/>
      <c r="D226" s="26"/>
      <c r="F226" s="14"/>
      <c r="G226" s="47"/>
      <c r="H226" s="39"/>
      <c r="I226" s="39"/>
      <c r="J226" s="40"/>
    </row>
    <row r="227" spans="2:10" x14ac:dyDescent="0.3">
      <c r="B227" s="25" t="s">
        <v>60</v>
      </c>
      <c r="D227" s="26"/>
      <c r="F227" s="14"/>
      <c r="G227" s="47"/>
      <c r="H227" s="39"/>
      <c r="I227" s="39"/>
      <c r="J227" s="40"/>
    </row>
    <row r="228" spans="2:10" x14ac:dyDescent="0.3">
      <c r="B228" s="25"/>
      <c r="D228" s="26"/>
      <c r="F228" s="14"/>
      <c r="G228" s="47"/>
      <c r="H228" s="39"/>
      <c r="I228" s="39"/>
      <c r="J228" s="40"/>
    </row>
    <row r="229" spans="2:10" x14ac:dyDescent="0.3">
      <c r="B229" s="25"/>
      <c r="D229" s="26"/>
      <c r="F229" s="14" t="s">
        <v>1823</v>
      </c>
      <c r="G229" s="47"/>
      <c r="H229" s="39"/>
      <c r="I229" s="39"/>
      <c r="J229" s="40"/>
    </row>
    <row r="230" spans="2:10" x14ac:dyDescent="0.3">
      <c r="B230" s="25" t="s">
        <v>380</v>
      </c>
      <c r="D230" s="26"/>
      <c r="F230" s="14" t="s">
        <v>911</v>
      </c>
      <c r="G230" s="47"/>
      <c r="H230" s="39"/>
      <c r="I230" s="39"/>
      <c r="J230" s="40"/>
    </row>
    <row r="231" spans="2:10" x14ac:dyDescent="0.3">
      <c r="B231" s="25"/>
      <c r="D231" s="26"/>
      <c r="F231" s="14"/>
      <c r="G231" s="47"/>
      <c r="H231" s="39"/>
      <c r="I231" s="39"/>
      <c r="J231" s="40"/>
    </row>
    <row r="232" spans="2:10" x14ac:dyDescent="0.3">
      <c r="B232" s="25"/>
      <c r="D232" s="26" t="s">
        <v>381</v>
      </c>
      <c r="F232" s="14"/>
      <c r="G232" s="47"/>
      <c r="H232" s="39"/>
      <c r="I232" s="39"/>
      <c r="J232" s="40"/>
    </row>
    <row r="233" spans="2:10" x14ac:dyDescent="0.3">
      <c r="B233" s="25"/>
      <c r="D233" s="26"/>
      <c r="F233" s="14"/>
      <c r="G233" s="47"/>
      <c r="H233" s="39"/>
      <c r="I233" s="39"/>
      <c r="J233" s="40"/>
    </row>
    <row r="234" spans="2:10" x14ac:dyDescent="0.3">
      <c r="B234" s="25"/>
      <c r="D234" s="26"/>
      <c r="F234" s="14" t="s">
        <v>1852</v>
      </c>
      <c r="G234" s="47"/>
      <c r="H234" s="39"/>
      <c r="I234" s="39"/>
      <c r="J234" s="40"/>
    </row>
    <row r="235" spans="2:10" x14ac:dyDescent="0.3">
      <c r="B235" s="25"/>
      <c r="D235" s="26" t="s">
        <v>363</v>
      </c>
      <c r="F235" s="14" t="s">
        <v>1814</v>
      </c>
      <c r="G235" s="47"/>
      <c r="H235" s="39"/>
      <c r="I235" s="39"/>
      <c r="J235" s="40"/>
    </row>
    <row r="236" spans="2:10" x14ac:dyDescent="0.3">
      <c r="B236" s="25"/>
      <c r="D236" s="26"/>
      <c r="F236" s="14" t="s">
        <v>924</v>
      </c>
      <c r="G236" s="47"/>
      <c r="H236" s="39"/>
      <c r="I236" s="39"/>
      <c r="J236" s="40"/>
    </row>
    <row r="237" spans="2:10" x14ac:dyDescent="0.3">
      <c r="B237" s="25"/>
      <c r="D237" s="26"/>
      <c r="F237" s="14"/>
      <c r="G237" s="47"/>
      <c r="H237" s="39"/>
      <c r="I237" s="39"/>
      <c r="J237" s="40"/>
    </row>
    <row r="238" spans="2:10" x14ac:dyDescent="0.3">
      <c r="B238" s="25" t="s">
        <v>60</v>
      </c>
      <c r="D238" s="26"/>
      <c r="F238" s="14"/>
      <c r="G238" s="47"/>
      <c r="H238" s="39"/>
      <c r="I238" s="39"/>
      <c r="J238" s="40"/>
    </row>
    <row r="239" spans="2:10" x14ac:dyDescent="0.3">
      <c r="B239" s="25"/>
      <c r="D239" s="26"/>
      <c r="F239" s="14"/>
      <c r="G239" s="47"/>
      <c r="H239" s="39"/>
      <c r="I239" s="39"/>
      <c r="J239" s="40"/>
    </row>
    <row r="240" spans="2:10" x14ac:dyDescent="0.3">
      <c r="B240" s="25"/>
      <c r="D240" s="26"/>
      <c r="F240" s="14"/>
      <c r="G240" s="47"/>
      <c r="H240" s="39"/>
      <c r="I240" s="39"/>
      <c r="J240" s="40"/>
    </row>
    <row r="241" spans="2:10" x14ac:dyDescent="0.3">
      <c r="B241" s="394" t="s">
        <v>1853</v>
      </c>
      <c r="C241" s="395"/>
      <c r="D241" s="396"/>
      <c r="F241" s="14" t="s">
        <v>1840</v>
      </c>
      <c r="G241" s="47"/>
      <c r="H241" s="53" t="s">
        <v>2972</v>
      </c>
      <c r="I241" s="53" t="s">
        <v>2972</v>
      </c>
      <c r="J241" s="53"/>
    </row>
    <row r="242" spans="2:10" x14ac:dyDescent="0.3">
      <c r="B242" s="25"/>
      <c r="D242" s="26"/>
      <c r="F242" s="14"/>
      <c r="G242" s="47"/>
      <c r="H242" s="39"/>
      <c r="I242" s="39"/>
      <c r="J242" s="40"/>
    </row>
    <row r="243" spans="2:10" x14ac:dyDescent="0.3">
      <c r="B243" s="25"/>
      <c r="D243" s="26" t="s">
        <v>8</v>
      </c>
      <c r="F243" s="14" t="s">
        <v>916</v>
      </c>
      <c r="G243" s="47"/>
      <c r="H243" s="39"/>
      <c r="I243" s="39"/>
      <c r="J243" s="40"/>
    </row>
    <row r="244" spans="2:10" x14ac:dyDescent="0.3">
      <c r="B244" s="25"/>
      <c r="D244" s="26"/>
      <c r="F244" s="14" t="s">
        <v>1845</v>
      </c>
      <c r="G244" s="47"/>
      <c r="H244" s="39"/>
      <c r="I244" s="39"/>
      <c r="J244" s="40"/>
    </row>
    <row r="245" spans="2:10" x14ac:dyDescent="0.3">
      <c r="B245" s="25"/>
      <c r="D245" s="26"/>
      <c r="F245" s="14"/>
      <c r="G245" s="47"/>
      <c r="H245" s="39"/>
      <c r="I245" s="39"/>
      <c r="J245" s="40"/>
    </row>
    <row r="246" spans="2:10" x14ac:dyDescent="0.3">
      <c r="B246" s="25" t="s">
        <v>60</v>
      </c>
      <c r="D246" s="26"/>
      <c r="F246" s="14"/>
      <c r="G246" s="47"/>
      <c r="H246" s="39"/>
      <c r="I246" s="39"/>
      <c r="J246" s="40"/>
    </row>
    <row r="247" spans="2:10" x14ac:dyDescent="0.3">
      <c r="B247" s="25"/>
      <c r="D247" s="26"/>
      <c r="F247" s="14"/>
      <c r="G247" s="47"/>
      <c r="H247" s="39"/>
      <c r="I247" s="39"/>
      <c r="J247" s="40"/>
    </row>
    <row r="248" spans="2:10" x14ac:dyDescent="0.3">
      <c r="B248" s="25"/>
      <c r="D248" s="26"/>
      <c r="F248" s="14" t="s">
        <v>1823</v>
      </c>
      <c r="G248" s="47"/>
      <c r="H248" s="39"/>
      <c r="I248" s="39"/>
      <c r="J248" s="40"/>
    </row>
    <row r="249" spans="2:10" x14ac:dyDescent="0.3">
      <c r="B249" s="25" t="s">
        <v>380</v>
      </c>
      <c r="D249" s="26"/>
      <c r="F249" s="14" t="s">
        <v>911</v>
      </c>
      <c r="G249" s="47"/>
      <c r="H249" s="39"/>
      <c r="I249" s="39"/>
      <c r="J249" s="40"/>
    </row>
    <row r="250" spans="2:10" x14ac:dyDescent="0.3">
      <c r="B250" s="25"/>
      <c r="D250" s="26"/>
      <c r="F250" s="14"/>
      <c r="G250" s="47"/>
      <c r="H250" s="39"/>
      <c r="I250" s="39"/>
      <c r="J250" s="40"/>
    </row>
    <row r="251" spans="2:10" x14ac:dyDescent="0.3">
      <c r="B251" s="25"/>
      <c r="D251" s="26" t="s">
        <v>381</v>
      </c>
      <c r="F251" s="14"/>
      <c r="G251" s="47"/>
      <c r="H251" s="39"/>
      <c r="I251" s="39"/>
      <c r="J251" s="40"/>
    </row>
    <row r="252" spans="2:10" x14ac:dyDescent="0.3">
      <c r="B252" s="25"/>
      <c r="D252" s="26"/>
      <c r="F252" s="14"/>
      <c r="G252" s="47"/>
      <c r="H252" s="39"/>
      <c r="I252" s="39"/>
      <c r="J252" s="40"/>
    </row>
    <row r="253" spans="2:10" x14ac:dyDescent="0.3">
      <c r="B253" s="25"/>
      <c r="D253" s="26"/>
      <c r="F253" s="14" t="s">
        <v>1854</v>
      </c>
      <c r="G253" s="47"/>
      <c r="H253" s="39"/>
      <c r="I253" s="39"/>
      <c r="J253" s="40"/>
    </row>
    <row r="254" spans="2:10" x14ac:dyDescent="0.3">
      <c r="B254" s="25"/>
      <c r="D254" s="26" t="s">
        <v>8</v>
      </c>
      <c r="F254" s="14" t="s">
        <v>1814</v>
      </c>
      <c r="G254" s="47"/>
      <c r="H254" s="39"/>
      <c r="I254" s="39"/>
      <c r="J254" s="40"/>
    </row>
    <row r="255" spans="2:10" x14ac:dyDescent="0.3">
      <c r="B255" s="25"/>
      <c r="D255" s="26"/>
      <c r="F255" s="14" t="s">
        <v>924</v>
      </c>
      <c r="G255" s="47"/>
      <c r="H255" s="39"/>
      <c r="I255" s="39"/>
      <c r="J255" s="40"/>
    </row>
    <row r="256" spans="2:10" x14ac:dyDescent="0.3">
      <c r="B256" s="25"/>
      <c r="D256" s="26"/>
      <c r="F256" s="14"/>
      <c r="G256" s="47"/>
      <c r="H256" s="39"/>
      <c r="I256" s="39"/>
      <c r="J256" s="40"/>
    </row>
    <row r="257" spans="2:10" x14ac:dyDescent="0.3">
      <c r="B257" s="25" t="s">
        <v>60</v>
      </c>
      <c r="D257" s="26"/>
      <c r="F257" s="14"/>
      <c r="G257" s="47"/>
      <c r="H257" s="39"/>
      <c r="I257" s="39"/>
      <c r="J257" s="40"/>
    </row>
    <row r="258" spans="2:10" x14ac:dyDescent="0.3">
      <c r="B258" s="25"/>
      <c r="D258" s="26"/>
      <c r="F258" s="14"/>
      <c r="G258" s="47"/>
      <c r="H258" s="39"/>
      <c r="I258" s="39"/>
      <c r="J258" s="40"/>
    </row>
    <row r="259" spans="2:10" x14ac:dyDescent="0.3">
      <c r="B259" s="25"/>
      <c r="D259" s="26"/>
      <c r="F259" s="14"/>
      <c r="G259" s="47"/>
      <c r="H259" s="39"/>
      <c r="I259" s="39"/>
      <c r="J259" s="40"/>
    </row>
    <row r="260" spans="2:10" x14ac:dyDescent="0.3">
      <c r="B260" s="394" t="s">
        <v>581</v>
      </c>
      <c r="C260" s="395"/>
      <c r="D260" s="396"/>
      <c r="F260" s="14" t="s">
        <v>1818</v>
      </c>
      <c r="G260" s="47"/>
      <c r="H260" s="53" t="s">
        <v>2972</v>
      </c>
      <c r="I260" s="53" t="s">
        <v>2972</v>
      </c>
      <c r="J260" s="53"/>
    </row>
    <row r="261" spans="2:10" x14ac:dyDescent="0.3">
      <c r="B261" s="25"/>
      <c r="D261" s="26"/>
      <c r="F261" s="14"/>
      <c r="G261" s="47"/>
      <c r="H261" s="39"/>
      <c r="I261" s="39"/>
      <c r="J261" s="40"/>
    </row>
    <row r="262" spans="2:10" x14ac:dyDescent="0.3">
      <c r="B262" s="25"/>
      <c r="D262" s="26" t="s">
        <v>363</v>
      </c>
      <c r="F262" s="14" t="s">
        <v>933</v>
      </c>
      <c r="G262" s="47"/>
      <c r="H262" s="39"/>
      <c r="I262" s="39"/>
      <c r="J262" s="40"/>
    </row>
    <row r="263" spans="2:10" x14ac:dyDescent="0.3">
      <c r="B263" s="25"/>
      <c r="D263" s="26"/>
      <c r="F263" s="14" t="s">
        <v>924</v>
      </c>
      <c r="G263" s="47"/>
      <c r="H263" s="39"/>
      <c r="I263" s="39"/>
      <c r="J263" s="40"/>
    </row>
    <row r="264" spans="2:10" x14ac:dyDescent="0.3">
      <c r="B264" s="25"/>
      <c r="D264" s="26"/>
      <c r="F264" s="14" t="s">
        <v>1819</v>
      </c>
      <c r="G264" s="47"/>
      <c r="H264" s="39"/>
      <c r="I264" s="39"/>
      <c r="J264" s="40"/>
    </row>
    <row r="265" spans="2:10" x14ac:dyDescent="0.3">
      <c r="B265" s="25" t="s">
        <v>60</v>
      </c>
      <c r="D265" s="26"/>
      <c r="F265" s="14"/>
      <c r="G265" s="47"/>
      <c r="H265" s="39"/>
      <c r="I265" s="39"/>
      <c r="J265" s="40"/>
    </row>
    <row r="266" spans="2:10" x14ac:dyDescent="0.3">
      <c r="B266" s="25"/>
      <c r="D266" s="26"/>
      <c r="F266" s="14"/>
      <c r="G266" s="47"/>
      <c r="H266" s="39"/>
      <c r="I266" s="39"/>
      <c r="J266" s="40"/>
    </row>
    <row r="267" spans="2:10" x14ac:dyDescent="0.3">
      <c r="B267" s="25"/>
      <c r="D267" s="26"/>
      <c r="F267" s="14"/>
      <c r="G267" s="47"/>
      <c r="H267" s="39"/>
      <c r="I267" s="39"/>
      <c r="J267" s="40"/>
    </row>
    <row r="268" spans="2:10" x14ac:dyDescent="0.3">
      <c r="B268" s="394" t="s">
        <v>1602</v>
      </c>
      <c r="C268" s="395"/>
      <c r="D268" s="396"/>
      <c r="F268" s="14" t="s">
        <v>1816</v>
      </c>
      <c r="G268" s="47"/>
      <c r="H268" s="53"/>
      <c r="I268" s="53"/>
      <c r="J268" s="53"/>
    </row>
    <row r="269" spans="2:10" x14ac:dyDescent="0.3">
      <c r="B269" s="25"/>
      <c r="D269" s="26"/>
      <c r="F269" s="14"/>
      <c r="G269" s="47"/>
      <c r="H269" s="39"/>
      <c r="I269" s="39"/>
      <c r="J269" s="40"/>
    </row>
    <row r="270" spans="2:10" x14ac:dyDescent="0.3">
      <c r="B270" s="25"/>
      <c r="D270" s="26" t="s">
        <v>8</v>
      </c>
      <c r="F270" s="14" t="s">
        <v>1603</v>
      </c>
      <c r="G270" s="47"/>
      <c r="H270" s="39"/>
      <c r="I270" s="39"/>
      <c r="J270" s="40"/>
    </row>
    <row r="271" spans="2:10" x14ac:dyDescent="0.3">
      <c r="B271" s="25"/>
      <c r="D271" s="26"/>
      <c r="F271" s="14" t="s">
        <v>1604</v>
      </c>
      <c r="G271" s="47"/>
      <c r="H271" s="39"/>
      <c r="I271" s="39"/>
      <c r="J271" s="40"/>
    </row>
    <row r="272" spans="2:10" x14ac:dyDescent="0.3">
      <c r="B272" s="25"/>
      <c r="D272" s="26"/>
      <c r="F272" s="14"/>
      <c r="G272" s="47"/>
      <c r="H272" s="39"/>
      <c r="I272" s="39"/>
      <c r="J272" s="40"/>
    </row>
    <row r="273" spans="2:10" x14ac:dyDescent="0.3">
      <c r="B273" s="25" t="s">
        <v>9</v>
      </c>
      <c r="D273" s="26"/>
      <c r="F273" s="14"/>
      <c r="G273" s="47"/>
      <c r="H273" s="39"/>
      <c r="I273" s="39"/>
      <c r="J273" s="40"/>
    </row>
    <row r="274" spans="2:10" x14ac:dyDescent="0.3">
      <c r="B274" s="25"/>
      <c r="D274" s="26"/>
      <c r="F274" s="14"/>
      <c r="G274" s="47"/>
      <c r="H274" s="39"/>
      <c r="I274" s="39"/>
      <c r="J274" s="40"/>
    </row>
    <row r="275" spans="2:10" x14ac:dyDescent="0.3">
      <c r="B275" s="25"/>
      <c r="D275" s="26"/>
      <c r="F275" s="14"/>
      <c r="G275" s="47"/>
      <c r="H275" s="39"/>
      <c r="I275" s="39"/>
      <c r="J275" s="40"/>
    </row>
    <row r="276" spans="2:10" x14ac:dyDescent="0.3">
      <c r="B276" s="394" t="s">
        <v>1605</v>
      </c>
      <c r="C276" s="395"/>
      <c r="D276" s="396"/>
      <c r="F276" s="14" t="s">
        <v>1817</v>
      </c>
      <c r="G276" s="47"/>
      <c r="H276" s="53"/>
      <c r="I276" s="53"/>
      <c r="J276" s="53"/>
    </row>
    <row r="277" spans="2:10" x14ac:dyDescent="0.3">
      <c r="B277" s="25"/>
      <c r="D277" s="26"/>
      <c r="F277" s="14"/>
      <c r="G277" s="47"/>
      <c r="H277" s="39"/>
      <c r="I277" s="39"/>
      <c r="J277" s="40"/>
    </row>
    <row r="278" spans="2:10" x14ac:dyDescent="0.3">
      <c r="B278" s="25"/>
      <c r="D278" s="26" t="s">
        <v>8</v>
      </c>
      <c r="F278" s="14" t="s">
        <v>1815</v>
      </c>
      <c r="G278" s="47"/>
      <c r="H278" s="39"/>
      <c r="I278" s="39"/>
      <c r="J278" s="40"/>
    </row>
    <row r="279" spans="2:10" x14ac:dyDescent="0.3">
      <c r="B279" s="25"/>
      <c r="D279" s="26"/>
      <c r="F279" s="14" t="s">
        <v>924</v>
      </c>
      <c r="G279" s="47"/>
      <c r="H279" s="39"/>
      <c r="I279" s="39"/>
      <c r="J279" s="40"/>
    </row>
    <row r="280" spans="2:10" x14ac:dyDescent="0.3">
      <c r="B280" s="25"/>
      <c r="D280" s="26"/>
      <c r="F280" s="14"/>
      <c r="G280" s="47"/>
      <c r="H280" s="39"/>
      <c r="I280" s="39"/>
      <c r="J280" s="40"/>
    </row>
    <row r="281" spans="2:10" x14ac:dyDescent="0.3">
      <c r="B281" s="25" t="s">
        <v>9</v>
      </c>
      <c r="D281" s="26"/>
      <c r="F281" s="14"/>
      <c r="G281" s="47"/>
      <c r="H281" s="39"/>
      <c r="I281" s="39"/>
      <c r="J281" s="40"/>
    </row>
    <row r="282" spans="2:10" x14ac:dyDescent="0.3">
      <c r="B282" s="25"/>
      <c r="D282" s="26"/>
      <c r="F282" s="14"/>
      <c r="G282" s="47"/>
      <c r="H282" s="39"/>
      <c r="I282" s="39"/>
      <c r="J282" s="40"/>
    </row>
    <row r="283" spans="2:10" x14ac:dyDescent="0.3">
      <c r="B283" s="25"/>
      <c r="D283" s="26"/>
      <c r="F283" s="14"/>
      <c r="G283" s="47"/>
      <c r="H283" s="39"/>
      <c r="I283" s="39"/>
      <c r="J283" s="40"/>
    </row>
    <row r="284" spans="2:10" x14ac:dyDescent="0.3">
      <c r="F284" s="14"/>
      <c r="G284" s="24"/>
    </row>
    <row r="285" spans="2:10" ht="17.25" thickBot="1" x14ac:dyDescent="0.35">
      <c r="B285" s="18" t="s">
        <v>2381</v>
      </c>
    </row>
    <row r="286" spans="2:10" x14ac:dyDescent="0.3">
      <c r="H286" s="398" t="s">
        <v>2382</v>
      </c>
      <c r="I286" s="400" t="s">
        <v>2383</v>
      </c>
      <c r="J286" s="401"/>
    </row>
    <row r="287" spans="2:10" x14ac:dyDescent="0.3">
      <c r="E287" s="15"/>
      <c r="H287" s="399"/>
      <c r="I287" s="79" t="s">
        <v>348</v>
      </c>
      <c r="J287" s="80" t="s">
        <v>2384</v>
      </c>
    </row>
    <row r="288" spans="2:10" ht="12.75" thickBot="1" x14ac:dyDescent="0.35">
      <c r="E288" s="15"/>
      <c r="H288" s="81">
        <f>COUNTIF(H291:H398, "O")</f>
        <v>4</v>
      </c>
      <c r="I288" s="77">
        <f>COUNTIF(I291:I398, "O")</f>
        <v>4</v>
      </c>
      <c r="J288" s="82">
        <f>COUNTIF(J291:J398, "O")</f>
        <v>0</v>
      </c>
    </row>
    <row r="290" spans="2:10" x14ac:dyDescent="0.3">
      <c r="B290" s="19" t="s">
        <v>12</v>
      </c>
      <c r="C290" s="20"/>
      <c r="D290" s="21" t="s">
        <v>13</v>
      </c>
      <c r="E290" s="16"/>
      <c r="F290" s="27" t="s">
        <v>2385</v>
      </c>
      <c r="G290" s="27"/>
      <c r="H290" s="30" t="s">
        <v>2382</v>
      </c>
      <c r="I290" s="29" t="s">
        <v>348</v>
      </c>
      <c r="J290" s="29" t="s">
        <v>2384</v>
      </c>
    </row>
    <row r="291" spans="2:10" x14ac:dyDescent="0.3">
      <c r="B291" s="391" t="s">
        <v>2386</v>
      </c>
      <c r="C291" s="392"/>
      <c r="D291" s="393"/>
      <c r="F291" s="55" t="s">
        <v>2387</v>
      </c>
      <c r="G291" s="47"/>
      <c r="H291" s="39"/>
      <c r="I291" s="39"/>
      <c r="J291" s="40"/>
    </row>
    <row r="292" spans="2:10" x14ac:dyDescent="0.3">
      <c r="D292" s="26"/>
      <c r="F292" s="14" t="s">
        <v>2388</v>
      </c>
      <c r="G292" s="47"/>
      <c r="H292" s="39"/>
      <c r="I292" s="39"/>
      <c r="J292" s="40"/>
    </row>
    <row r="293" spans="2:10" x14ac:dyDescent="0.3">
      <c r="B293" s="25"/>
      <c r="D293" s="26"/>
      <c r="F293" s="14" t="s">
        <v>2389</v>
      </c>
      <c r="G293" s="47"/>
      <c r="H293" s="39"/>
      <c r="I293" s="39"/>
      <c r="J293" s="40"/>
    </row>
    <row r="294" spans="2:10" x14ac:dyDescent="0.3">
      <c r="B294" s="25"/>
      <c r="D294" s="26"/>
      <c r="F294" s="14" t="s">
        <v>2390</v>
      </c>
      <c r="G294" s="47"/>
      <c r="H294" s="39"/>
      <c r="I294" s="39"/>
      <c r="J294" s="40"/>
    </row>
    <row r="295" spans="2:10" x14ac:dyDescent="0.3">
      <c r="B295" s="25"/>
      <c r="D295" s="26"/>
      <c r="F295" s="14"/>
      <c r="G295" s="47"/>
      <c r="H295" s="39"/>
      <c r="I295" s="39"/>
      <c r="J295" s="40"/>
    </row>
    <row r="296" spans="2:10" x14ac:dyDescent="0.3">
      <c r="B296" s="394" t="s">
        <v>2391</v>
      </c>
      <c r="C296" s="395"/>
      <c r="D296" s="396"/>
      <c r="F296" s="14" t="s">
        <v>2392</v>
      </c>
      <c r="G296" s="47"/>
      <c r="H296" s="53" t="s">
        <v>2972</v>
      </c>
      <c r="I296" s="53" t="s">
        <v>2972</v>
      </c>
      <c r="J296" s="53"/>
    </row>
    <row r="297" spans="2:10" x14ac:dyDescent="0.3">
      <c r="B297" s="25"/>
      <c r="D297" s="26"/>
      <c r="F297" s="14"/>
      <c r="G297" s="47"/>
      <c r="H297" s="39"/>
      <c r="I297" s="39"/>
      <c r="J297" s="40"/>
    </row>
    <row r="298" spans="2:10" x14ac:dyDescent="0.3">
      <c r="B298" s="25"/>
      <c r="D298" s="26" t="s">
        <v>2393</v>
      </c>
      <c r="F298" s="14" t="s">
        <v>2394</v>
      </c>
      <c r="G298" s="47"/>
      <c r="H298" s="39"/>
      <c r="I298" s="39"/>
      <c r="J298" s="40"/>
    </row>
    <row r="299" spans="2:10" x14ac:dyDescent="0.3">
      <c r="B299" s="25"/>
      <c r="D299" s="26"/>
      <c r="F299" s="14" t="s">
        <v>2396</v>
      </c>
      <c r="G299" s="47"/>
      <c r="H299" s="39"/>
      <c r="I299" s="39"/>
      <c r="J299" s="40"/>
    </row>
    <row r="300" spans="2:10" x14ac:dyDescent="0.3">
      <c r="B300" s="25"/>
      <c r="D300" s="26"/>
      <c r="F300" s="14" t="s">
        <v>2397</v>
      </c>
      <c r="G300" s="47"/>
      <c r="H300" s="39"/>
      <c r="I300" s="39"/>
      <c r="J300" s="40"/>
    </row>
    <row r="301" spans="2:10" x14ac:dyDescent="0.3">
      <c r="B301" s="25" t="s">
        <v>2398</v>
      </c>
      <c r="D301" s="26"/>
      <c r="F301" s="14"/>
      <c r="G301" s="47"/>
      <c r="H301" s="39"/>
      <c r="I301" s="39"/>
      <c r="J301" s="40"/>
    </row>
    <row r="302" spans="2:10" x14ac:dyDescent="0.3">
      <c r="B302" s="25"/>
      <c r="D302" s="26"/>
      <c r="F302" s="14"/>
      <c r="G302" s="47"/>
      <c r="H302" s="39"/>
      <c r="I302" s="39"/>
      <c r="J302" s="40"/>
    </row>
    <row r="303" spans="2:10" x14ac:dyDescent="0.3">
      <c r="B303" s="25"/>
      <c r="D303" s="26"/>
      <c r="F303" s="14"/>
      <c r="G303" s="47"/>
      <c r="H303" s="39"/>
      <c r="I303" s="39"/>
      <c r="J303" s="40"/>
    </row>
    <row r="304" spans="2:10" x14ac:dyDescent="0.3">
      <c r="B304" s="25"/>
      <c r="D304" s="26"/>
      <c r="F304" s="14" t="s">
        <v>2399</v>
      </c>
      <c r="G304" s="47"/>
      <c r="H304" s="39"/>
      <c r="I304" s="39"/>
      <c r="J304" s="40"/>
    </row>
    <row r="305" spans="2:10" x14ac:dyDescent="0.3">
      <c r="B305" s="25" t="s">
        <v>380</v>
      </c>
      <c r="D305" s="26"/>
      <c r="F305" s="14" t="s">
        <v>2400</v>
      </c>
      <c r="G305" s="47"/>
      <c r="H305" s="39"/>
      <c r="I305" s="39"/>
      <c r="J305" s="40"/>
    </row>
    <row r="306" spans="2:10" x14ac:dyDescent="0.3">
      <c r="B306" s="25"/>
      <c r="D306" s="26"/>
      <c r="F306" s="14"/>
      <c r="G306" s="47"/>
      <c r="H306" s="39"/>
      <c r="I306" s="39"/>
      <c r="J306" s="40"/>
    </row>
    <row r="307" spans="2:10" x14ac:dyDescent="0.3">
      <c r="B307" s="25"/>
      <c r="D307" s="26" t="s">
        <v>2401</v>
      </c>
      <c r="F307" s="14"/>
      <c r="G307" s="47"/>
      <c r="H307" s="39"/>
      <c r="I307" s="39"/>
      <c r="J307" s="40"/>
    </row>
    <row r="308" spans="2:10" x14ac:dyDescent="0.3">
      <c r="B308" s="25"/>
      <c r="D308" s="26"/>
      <c r="F308" s="14"/>
      <c r="G308" s="47"/>
      <c r="H308" s="39"/>
      <c r="I308" s="39"/>
      <c r="J308" s="40"/>
    </row>
    <row r="309" spans="2:10" x14ac:dyDescent="0.3">
      <c r="B309" s="25"/>
      <c r="D309" s="26"/>
      <c r="F309" s="14" t="s">
        <v>2402</v>
      </c>
      <c r="G309" s="47"/>
      <c r="H309" s="22"/>
      <c r="I309" s="22"/>
      <c r="J309" s="22"/>
    </row>
    <row r="310" spans="2:10" x14ac:dyDescent="0.3">
      <c r="B310" s="25"/>
      <c r="D310" s="26"/>
      <c r="F310" s="14"/>
      <c r="G310" s="47"/>
      <c r="H310" s="22"/>
      <c r="I310" s="22"/>
      <c r="J310" s="40"/>
    </row>
    <row r="311" spans="2:10" x14ac:dyDescent="0.3">
      <c r="B311" s="25" t="s">
        <v>2403</v>
      </c>
      <c r="D311" s="26"/>
      <c r="F311" s="14" t="s">
        <v>2404</v>
      </c>
      <c r="G311" s="47"/>
      <c r="H311" s="22"/>
      <c r="I311" s="22"/>
      <c r="J311" s="22"/>
    </row>
    <row r="312" spans="2:10" x14ac:dyDescent="0.3">
      <c r="B312" s="25"/>
      <c r="D312" s="26"/>
      <c r="F312" s="14"/>
      <c r="G312" s="47"/>
      <c r="H312" s="22"/>
      <c r="I312" s="22"/>
      <c r="J312" s="22"/>
    </row>
    <row r="313" spans="2:10" x14ac:dyDescent="0.3">
      <c r="B313" s="25"/>
      <c r="D313" s="26" t="s">
        <v>2405</v>
      </c>
      <c r="F313" s="14" t="s">
        <v>2406</v>
      </c>
      <c r="G313" s="47"/>
      <c r="H313" s="22"/>
      <c r="I313" s="22"/>
      <c r="J313" s="22"/>
    </row>
    <row r="314" spans="2:10" x14ac:dyDescent="0.3">
      <c r="B314" s="25"/>
      <c r="D314" s="26"/>
      <c r="F314" s="14" t="s">
        <v>2407</v>
      </c>
      <c r="G314" s="47"/>
      <c r="H314" s="22"/>
      <c r="I314" s="22"/>
      <c r="J314" s="22"/>
    </row>
    <row r="315" spans="2:10" x14ac:dyDescent="0.3">
      <c r="B315" s="25"/>
      <c r="D315" s="26"/>
      <c r="F315" s="14" t="s">
        <v>2409</v>
      </c>
      <c r="G315" s="47"/>
      <c r="H315" s="39"/>
      <c r="I315" s="39"/>
      <c r="J315" s="40"/>
    </row>
    <row r="316" spans="2:10" x14ac:dyDescent="0.3">
      <c r="B316" s="25"/>
      <c r="D316" s="26"/>
      <c r="F316" s="14" t="s">
        <v>2410</v>
      </c>
      <c r="G316" s="47"/>
      <c r="H316" s="39"/>
      <c r="I316" s="39"/>
      <c r="J316" s="40"/>
    </row>
    <row r="317" spans="2:10" x14ac:dyDescent="0.3">
      <c r="B317" s="25"/>
      <c r="D317" s="26"/>
      <c r="F317" s="14" t="s">
        <v>2411</v>
      </c>
      <c r="G317" s="47"/>
      <c r="H317" s="39"/>
      <c r="I317" s="39"/>
      <c r="J317" s="40"/>
    </row>
    <row r="318" spans="2:10" x14ac:dyDescent="0.3">
      <c r="B318" s="25"/>
      <c r="D318" s="26"/>
      <c r="F318" s="14" t="s">
        <v>2412</v>
      </c>
      <c r="G318" s="47"/>
      <c r="H318" s="39"/>
      <c r="I318" s="39"/>
      <c r="J318" s="40"/>
    </row>
    <row r="319" spans="2:10" x14ac:dyDescent="0.3">
      <c r="B319" s="25"/>
      <c r="D319" s="26"/>
      <c r="F319" s="14"/>
      <c r="G319" s="47"/>
      <c r="H319" s="39"/>
      <c r="I319" s="39"/>
      <c r="J319" s="40"/>
    </row>
    <row r="320" spans="2:10" x14ac:dyDescent="0.3">
      <c r="B320" s="25"/>
      <c r="D320" s="26"/>
      <c r="F320" s="14"/>
      <c r="G320" s="47"/>
      <c r="H320" s="39"/>
      <c r="I320" s="39"/>
      <c r="J320" s="40"/>
    </row>
    <row r="321" spans="2:10" x14ac:dyDescent="0.3">
      <c r="B321" s="394" t="s">
        <v>2413</v>
      </c>
      <c r="C321" s="395"/>
      <c r="D321" s="396"/>
      <c r="F321" s="14" t="s">
        <v>2414</v>
      </c>
      <c r="G321" s="47"/>
      <c r="H321" s="53" t="s">
        <v>2972</v>
      </c>
      <c r="I321" s="53" t="s">
        <v>2972</v>
      </c>
      <c r="J321" s="53"/>
    </row>
    <row r="322" spans="2:10" x14ac:dyDescent="0.3">
      <c r="B322" s="25"/>
      <c r="D322" s="26"/>
      <c r="F322" s="14"/>
      <c r="G322" s="47"/>
      <c r="H322" s="39"/>
      <c r="I322" s="39"/>
      <c r="J322" s="40"/>
    </row>
    <row r="323" spans="2:10" x14ac:dyDescent="0.3">
      <c r="B323" s="25"/>
      <c r="D323" s="26" t="s">
        <v>2393</v>
      </c>
      <c r="F323" s="14" t="s">
        <v>916</v>
      </c>
      <c r="G323" s="47"/>
      <c r="H323" s="39"/>
      <c r="I323" s="39"/>
      <c r="J323" s="40"/>
    </row>
    <row r="324" spans="2:10" x14ac:dyDescent="0.3">
      <c r="B324" s="25"/>
      <c r="D324" s="26"/>
      <c r="F324" s="14" t="s">
        <v>2415</v>
      </c>
      <c r="G324" s="47"/>
      <c r="H324" s="39"/>
      <c r="I324" s="39"/>
      <c r="J324" s="40"/>
    </row>
    <row r="325" spans="2:10" x14ac:dyDescent="0.3">
      <c r="B325" s="25"/>
      <c r="D325" s="26"/>
      <c r="F325" s="14" t="s">
        <v>2416</v>
      </c>
      <c r="G325" s="47"/>
      <c r="H325" s="39"/>
      <c r="I325" s="39"/>
      <c r="J325" s="40"/>
    </row>
    <row r="326" spans="2:10" x14ac:dyDescent="0.3">
      <c r="B326" s="25" t="s">
        <v>2398</v>
      </c>
      <c r="D326" s="26"/>
      <c r="F326" s="14"/>
      <c r="G326" s="47"/>
      <c r="H326" s="39"/>
      <c r="I326" s="39"/>
      <c r="J326" s="40"/>
    </row>
    <row r="327" spans="2:10" x14ac:dyDescent="0.3">
      <c r="B327" s="25"/>
      <c r="D327" s="26"/>
      <c r="F327" s="14"/>
      <c r="G327" s="47"/>
      <c r="H327" s="39"/>
      <c r="I327" s="39"/>
      <c r="J327" s="40"/>
    </row>
    <row r="328" spans="2:10" x14ac:dyDescent="0.3">
      <c r="B328" s="25"/>
      <c r="D328" s="26"/>
      <c r="F328" s="14" t="s">
        <v>2417</v>
      </c>
      <c r="G328" s="47"/>
      <c r="H328" s="39"/>
      <c r="I328" s="39"/>
      <c r="J328" s="40"/>
    </row>
    <row r="329" spans="2:10" x14ac:dyDescent="0.3">
      <c r="B329" s="25" t="s">
        <v>2418</v>
      </c>
      <c r="D329" s="26"/>
      <c r="F329" s="14" t="s">
        <v>2400</v>
      </c>
      <c r="G329" s="47"/>
      <c r="H329" s="39"/>
      <c r="I329" s="39"/>
      <c r="J329" s="40"/>
    </row>
    <row r="330" spans="2:10" x14ac:dyDescent="0.3">
      <c r="B330" s="25"/>
      <c r="D330" s="26"/>
      <c r="F330" s="14"/>
      <c r="G330" s="47"/>
      <c r="H330" s="39"/>
      <c r="I330" s="39"/>
      <c r="J330" s="40"/>
    </row>
    <row r="331" spans="2:10" x14ac:dyDescent="0.3">
      <c r="B331" s="25"/>
      <c r="D331" s="26" t="s">
        <v>2419</v>
      </c>
      <c r="F331" s="14"/>
      <c r="G331" s="47"/>
      <c r="H331" s="39"/>
      <c r="I331" s="39"/>
      <c r="J331" s="40"/>
    </row>
    <row r="332" spans="2:10" x14ac:dyDescent="0.3">
      <c r="B332" s="25"/>
      <c r="D332" s="26"/>
      <c r="F332" s="14"/>
      <c r="G332" s="47"/>
      <c r="H332" s="39"/>
      <c r="I332" s="39"/>
      <c r="J332" s="40"/>
    </row>
    <row r="333" spans="2:10" x14ac:dyDescent="0.3">
      <c r="B333" s="25"/>
      <c r="D333" s="26"/>
      <c r="F333" s="14" t="s">
        <v>2420</v>
      </c>
      <c r="G333" s="47"/>
      <c r="H333" s="22"/>
      <c r="I333" s="22"/>
      <c r="J333" s="22"/>
    </row>
    <row r="334" spans="2:10" x14ac:dyDescent="0.3">
      <c r="B334" s="25"/>
      <c r="D334" s="26"/>
      <c r="F334" s="14"/>
      <c r="G334" s="47"/>
      <c r="H334" s="22"/>
      <c r="I334" s="22"/>
      <c r="J334" s="22"/>
    </row>
    <row r="335" spans="2:10" x14ac:dyDescent="0.3">
      <c r="B335" s="25" t="s">
        <v>3</v>
      </c>
      <c r="D335" s="26"/>
      <c r="F335" s="14" t="s">
        <v>675</v>
      </c>
      <c r="G335" s="47"/>
      <c r="H335" s="22"/>
      <c r="I335" s="22"/>
      <c r="J335" s="22"/>
    </row>
    <row r="336" spans="2:10" x14ac:dyDescent="0.3">
      <c r="B336" s="25"/>
      <c r="D336" s="26"/>
      <c r="F336" s="14"/>
      <c r="G336" s="47"/>
      <c r="H336" s="22"/>
      <c r="I336" s="22"/>
      <c r="J336" s="22"/>
    </row>
    <row r="337" spans="2:10" x14ac:dyDescent="0.3">
      <c r="B337" s="25"/>
      <c r="D337" s="26" t="s">
        <v>2405</v>
      </c>
      <c r="F337" s="14" t="s">
        <v>2421</v>
      </c>
      <c r="G337" s="47"/>
      <c r="H337" s="22"/>
      <c r="I337" s="22"/>
      <c r="J337" s="22"/>
    </row>
    <row r="338" spans="2:10" x14ac:dyDescent="0.3">
      <c r="B338" s="25"/>
      <c r="D338" s="26"/>
      <c r="F338" s="14"/>
      <c r="G338" s="47"/>
      <c r="H338" s="39"/>
      <c r="I338" s="39"/>
      <c r="J338" s="40"/>
    </row>
    <row r="339" spans="2:10" x14ac:dyDescent="0.3">
      <c r="B339" s="25"/>
      <c r="D339" s="26"/>
      <c r="F339" s="14"/>
      <c r="G339" s="47"/>
      <c r="H339" s="22"/>
      <c r="I339" s="22"/>
      <c r="J339" s="22"/>
    </row>
    <row r="340" spans="2:10" x14ac:dyDescent="0.3">
      <c r="B340" s="404" t="s">
        <v>2422</v>
      </c>
      <c r="C340" s="405"/>
      <c r="D340" s="406"/>
      <c r="F340" s="14" t="s">
        <v>2423</v>
      </c>
      <c r="G340" s="47"/>
      <c r="H340" s="53" t="s">
        <v>2972</v>
      </c>
      <c r="I340" s="53" t="s">
        <v>2972</v>
      </c>
      <c r="J340" s="53"/>
    </row>
    <row r="341" spans="2:10" x14ac:dyDescent="0.3">
      <c r="B341" s="25"/>
      <c r="D341" s="26"/>
      <c r="F341" s="14" t="s">
        <v>2424</v>
      </c>
      <c r="G341" s="47"/>
      <c r="H341" s="39"/>
      <c r="I341" s="39"/>
      <c r="J341" s="40"/>
    </row>
    <row r="342" spans="2:10" x14ac:dyDescent="0.3">
      <c r="B342" s="25"/>
      <c r="D342" s="26"/>
      <c r="F342" s="14"/>
      <c r="G342" s="47"/>
      <c r="H342" s="39"/>
      <c r="I342" s="39"/>
      <c r="J342" s="40"/>
    </row>
    <row r="343" spans="2:10" x14ac:dyDescent="0.3">
      <c r="B343" s="25"/>
      <c r="D343" s="26" t="s">
        <v>2393</v>
      </c>
      <c r="F343" s="14" t="s">
        <v>2425</v>
      </c>
      <c r="G343" s="47"/>
      <c r="H343" s="39"/>
      <c r="I343" s="39"/>
      <c r="J343" s="40"/>
    </row>
    <row r="344" spans="2:10" x14ac:dyDescent="0.3">
      <c r="B344" s="25"/>
      <c r="D344" s="26"/>
      <c r="F344" s="14" t="s">
        <v>2415</v>
      </c>
      <c r="G344" s="47"/>
      <c r="H344" s="39"/>
      <c r="I344" s="39"/>
      <c r="J344" s="40"/>
    </row>
    <row r="345" spans="2:10" x14ac:dyDescent="0.3">
      <c r="B345" s="25"/>
      <c r="D345" s="26"/>
      <c r="F345" s="14" t="s">
        <v>2426</v>
      </c>
      <c r="G345" s="47"/>
      <c r="H345" s="39"/>
      <c r="I345" s="39"/>
      <c r="J345" s="40"/>
    </row>
    <row r="346" spans="2:10" x14ac:dyDescent="0.3">
      <c r="B346" s="25" t="s">
        <v>2398</v>
      </c>
      <c r="D346" s="26"/>
      <c r="F346" s="14"/>
      <c r="G346" s="47"/>
      <c r="H346" s="39"/>
      <c r="I346" s="39"/>
      <c r="J346" s="40"/>
    </row>
    <row r="347" spans="2:10" x14ac:dyDescent="0.3">
      <c r="B347" s="25"/>
      <c r="D347" s="26"/>
      <c r="F347" s="14"/>
      <c r="G347" s="47"/>
      <c r="H347" s="39"/>
      <c r="I347" s="39"/>
      <c r="J347" s="40"/>
    </row>
    <row r="348" spans="2:10" x14ac:dyDescent="0.3">
      <c r="B348" s="25"/>
      <c r="D348" s="26"/>
      <c r="F348" s="14"/>
      <c r="G348" s="47"/>
      <c r="H348" s="39"/>
      <c r="I348" s="39"/>
      <c r="J348" s="40"/>
    </row>
    <row r="349" spans="2:10" x14ac:dyDescent="0.3">
      <c r="B349" s="25"/>
      <c r="D349" s="26"/>
      <c r="F349" s="14" t="s">
        <v>2427</v>
      </c>
      <c r="G349" s="47"/>
      <c r="H349" s="39"/>
      <c r="I349" s="39"/>
      <c r="J349" s="40"/>
    </row>
    <row r="350" spans="2:10" x14ac:dyDescent="0.3">
      <c r="B350" s="25"/>
      <c r="D350" s="26"/>
      <c r="F350" s="14"/>
      <c r="G350" s="47"/>
      <c r="H350" s="39"/>
      <c r="I350" s="39"/>
      <c r="J350" s="40"/>
    </row>
    <row r="351" spans="2:10" x14ac:dyDescent="0.3">
      <c r="B351" s="25" t="s">
        <v>2428</v>
      </c>
      <c r="D351" s="26"/>
      <c r="F351" s="14" t="s">
        <v>2429</v>
      </c>
      <c r="G351" s="47"/>
      <c r="H351" s="39"/>
      <c r="I351" s="39"/>
      <c r="J351" s="40"/>
    </row>
    <row r="352" spans="2:10" x14ac:dyDescent="0.3">
      <c r="B352" s="25"/>
      <c r="D352" s="26"/>
      <c r="F352" s="14"/>
      <c r="G352" s="47"/>
      <c r="H352" s="39"/>
      <c r="I352" s="39"/>
      <c r="J352" s="40"/>
    </row>
    <row r="353" spans="2:10" x14ac:dyDescent="0.3">
      <c r="B353" s="25"/>
      <c r="D353" s="26" t="s">
        <v>2401</v>
      </c>
      <c r="F353" s="55" t="s">
        <v>1685</v>
      </c>
      <c r="G353" s="47"/>
      <c r="H353" s="39"/>
      <c r="I353" s="39"/>
      <c r="J353" s="40"/>
    </row>
    <row r="354" spans="2:10" x14ac:dyDescent="0.3">
      <c r="B354" s="25"/>
      <c r="D354" s="26"/>
      <c r="F354" s="55" t="s">
        <v>2430</v>
      </c>
      <c r="G354" s="47"/>
      <c r="H354" s="39"/>
      <c r="I354" s="39"/>
      <c r="J354" s="40"/>
    </row>
    <row r="355" spans="2:10" x14ac:dyDescent="0.3">
      <c r="B355" s="25"/>
      <c r="D355" s="26"/>
      <c r="F355" s="14"/>
      <c r="G355" s="47"/>
      <c r="H355" s="39"/>
      <c r="I355" s="39"/>
      <c r="J355" s="40"/>
    </row>
    <row r="356" spans="2:10" x14ac:dyDescent="0.3">
      <c r="B356" s="25"/>
      <c r="D356" s="26"/>
      <c r="F356" s="14"/>
      <c r="G356" s="47"/>
      <c r="H356" s="22"/>
      <c r="I356" s="22"/>
      <c r="J356" s="22"/>
    </row>
    <row r="357" spans="2:10" x14ac:dyDescent="0.3">
      <c r="B357" s="404" t="s">
        <v>2431</v>
      </c>
      <c r="C357" s="405"/>
      <c r="D357" s="406"/>
      <c r="F357" s="14" t="s">
        <v>2432</v>
      </c>
      <c r="G357" s="47"/>
      <c r="H357" s="53" t="s">
        <v>2972</v>
      </c>
      <c r="I357" s="53" t="s">
        <v>2972</v>
      </c>
      <c r="J357" s="53"/>
    </row>
    <row r="358" spans="2:10" x14ac:dyDescent="0.3">
      <c r="B358" s="25"/>
      <c r="D358" s="26"/>
      <c r="F358" s="14" t="s">
        <v>2433</v>
      </c>
      <c r="G358" s="47"/>
      <c r="H358" s="39"/>
      <c r="I358" s="39"/>
      <c r="J358" s="40"/>
    </row>
    <row r="359" spans="2:10" x14ac:dyDescent="0.3">
      <c r="B359" s="25"/>
      <c r="D359" s="26"/>
      <c r="F359" s="14"/>
      <c r="G359" s="47"/>
      <c r="H359" s="39"/>
      <c r="I359" s="39"/>
      <c r="J359" s="40"/>
    </row>
    <row r="360" spans="2:10" x14ac:dyDescent="0.3">
      <c r="B360" s="25"/>
      <c r="D360" s="26" t="s">
        <v>2393</v>
      </c>
      <c r="F360" s="14" t="s">
        <v>2394</v>
      </c>
      <c r="G360" s="47"/>
      <c r="H360" s="39"/>
      <c r="I360" s="39"/>
      <c r="J360" s="40"/>
    </row>
    <row r="361" spans="2:10" x14ac:dyDescent="0.3">
      <c r="B361" s="25"/>
      <c r="D361" s="26"/>
      <c r="F361" s="14" t="s">
        <v>2395</v>
      </c>
      <c r="G361" s="47"/>
      <c r="H361" s="39"/>
      <c r="I361" s="39"/>
      <c r="J361" s="40"/>
    </row>
    <row r="362" spans="2:10" x14ac:dyDescent="0.3">
      <c r="B362" s="25"/>
      <c r="D362" s="26"/>
      <c r="F362" s="14" t="s">
        <v>2434</v>
      </c>
      <c r="G362" s="47"/>
      <c r="H362" s="39"/>
      <c r="I362" s="39"/>
      <c r="J362" s="40"/>
    </row>
    <row r="363" spans="2:10" x14ac:dyDescent="0.3">
      <c r="B363" s="25" t="s">
        <v>2435</v>
      </c>
      <c r="D363" s="26"/>
      <c r="F363" s="14"/>
      <c r="G363" s="47"/>
      <c r="H363" s="39"/>
      <c r="I363" s="39"/>
      <c r="J363" s="40"/>
    </row>
    <row r="364" spans="2:10" x14ac:dyDescent="0.3">
      <c r="B364" s="25"/>
      <c r="D364" s="26"/>
      <c r="F364" s="14"/>
      <c r="G364" s="47"/>
      <c r="H364" s="39"/>
      <c r="I364" s="39"/>
      <c r="J364" s="40"/>
    </row>
    <row r="365" spans="2:10" x14ac:dyDescent="0.3">
      <c r="B365" s="25"/>
      <c r="D365" s="26"/>
      <c r="F365" s="14"/>
      <c r="G365" s="47"/>
      <c r="H365" s="39"/>
      <c r="I365" s="39"/>
      <c r="J365" s="40"/>
    </row>
    <row r="366" spans="2:10" x14ac:dyDescent="0.3">
      <c r="B366" s="25"/>
      <c r="D366" s="26"/>
      <c r="F366" s="14" t="s">
        <v>2436</v>
      </c>
      <c r="G366" s="47"/>
      <c r="H366" s="39"/>
      <c r="I366" s="39"/>
      <c r="J366" s="40"/>
    </row>
    <row r="367" spans="2:10" x14ac:dyDescent="0.3">
      <c r="B367" s="25"/>
      <c r="D367" s="26"/>
      <c r="F367" s="14"/>
      <c r="G367" s="47"/>
      <c r="H367" s="39"/>
      <c r="I367" s="39"/>
      <c r="J367" s="40"/>
    </row>
    <row r="368" spans="2:10" x14ac:dyDescent="0.3">
      <c r="B368" s="25" t="s">
        <v>2428</v>
      </c>
      <c r="D368" s="26"/>
      <c r="F368" s="14" t="s">
        <v>2429</v>
      </c>
      <c r="G368" s="47"/>
      <c r="H368" s="39"/>
      <c r="I368" s="39"/>
      <c r="J368" s="40"/>
    </row>
    <row r="369" spans="2:10" x14ac:dyDescent="0.3">
      <c r="B369" s="25"/>
      <c r="D369" s="26"/>
      <c r="F369" s="14"/>
      <c r="G369" s="47"/>
      <c r="H369" s="39"/>
      <c r="I369" s="39"/>
      <c r="J369" s="40"/>
    </row>
    <row r="370" spans="2:10" x14ac:dyDescent="0.3">
      <c r="B370" s="25"/>
      <c r="D370" s="26" t="s">
        <v>2419</v>
      </c>
      <c r="F370" s="55" t="s">
        <v>2437</v>
      </c>
      <c r="G370" s="47"/>
      <c r="H370" s="39"/>
      <c r="I370" s="39"/>
      <c r="J370" s="40"/>
    </row>
    <row r="371" spans="2:10" x14ac:dyDescent="0.3">
      <c r="B371" s="25"/>
      <c r="D371" s="26"/>
      <c r="F371" s="55" t="s">
        <v>2438</v>
      </c>
      <c r="G371" s="47"/>
      <c r="H371" s="39"/>
      <c r="I371" s="39"/>
      <c r="J371" s="40"/>
    </row>
    <row r="372" spans="2:10" x14ac:dyDescent="0.3">
      <c r="B372" s="25"/>
      <c r="D372" s="26"/>
      <c r="F372" s="55"/>
      <c r="G372" s="47"/>
      <c r="H372" s="39"/>
      <c r="I372" s="39"/>
      <c r="J372" s="40"/>
    </row>
    <row r="373" spans="2:10" x14ac:dyDescent="0.3">
      <c r="B373" s="25"/>
      <c r="D373" s="26"/>
      <c r="F373" s="55"/>
      <c r="G373" s="47"/>
      <c r="H373" s="39"/>
      <c r="I373" s="39"/>
      <c r="J373" s="40"/>
    </row>
    <row r="374" spans="2:10" x14ac:dyDescent="0.3">
      <c r="B374" s="404" t="s">
        <v>2439</v>
      </c>
      <c r="C374" s="405"/>
      <c r="D374" s="406"/>
      <c r="F374" s="14" t="s">
        <v>2414</v>
      </c>
      <c r="G374" s="47"/>
      <c r="H374" s="53"/>
      <c r="I374" s="53"/>
      <c r="J374" s="53"/>
    </row>
    <row r="375" spans="2:10" x14ac:dyDescent="0.3">
      <c r="B375" s="25"/>
      <c r="D375" s="26"/>
      <c r="F375" s="14"/>
      <c r="G375" s="47"/>
      <c r="H375" s="39"/>
      <c r="I375" s="39"/>
      <c r="J375" s="40"/>
    </row>
    <row r="376" spans="2:10" x14ac:dyDescent="0.3">
      <c r="B376" s="25"/>
      <c r="D376" s="26" t="s">
        <v>2393</v>
      </c>
      <c r="F376" s="14" t="s">
        <v>2440</v>
      </c>
      <c r="G376" s="47"/>
      <c r="H376" s="39"/>
      <c r="I376" s="39"/>
      <c r="J376" s="40"/>
    </row>
    <row r="377" spans="2:10" x14ac:dyDescent="0.3">
      <c r="B377" s="25"/>
      <c r="D377" s="26"/>
      <c r="F377" s="14" t="s">
        <v>2415</v>
      </c>
      <c r="G377" s="47"/>
      <c r="H377" s="39"/>
      <c r="I377" s="39"/>
      <c r="J377" s="40"/>
    </row>
    <row r="378" spans="2:10" x14ac:dyDescent="0.3">
      <c r="B378" s="25"/>
      <c r="D378" s="26"/>
      <c r="F378" s="14" t="s">
        <v>2441</v>
      </c>
      <c r="G378" s="47"/>
      <c r="H378" s="39"/>
      <c r="I378" s="39"/>
      <c r="J378" s="40"/>
    </row>
    <row r="379" spans="2:10" x14ac:dyDescent="0.3">
      <c r="B379" s="25" t="s">
        <v>2435</v>
      </c>
      <c r="D379" s="26"/>
      <c r="F379" s="14"/>
      <c r="G379" s="47"/>
      <c r="H379" s="39"/>
      <c r="I379" s="39"/>
      <c r="J379" s="40"/>
    </row>
    <row r="380" spans="2:10" x14ac:dyDescent="0.3">
      <c r="B380" s="25"/>
      <c r="D380" s="26"/>
      <c r="F380" s="14"/>
      <c r="G380" s="47"/>
      <c r="H380" s="39"/>
      <c r="I380" s="39"/>
      <c r="J380" s="40"/>
    </row>
    <row r="381" spans="2:10" x14ac:dyDescent="0.3">
      <c r="B381" s="25"/>
      <c r="D381" s="26"/>
      <c r="F381" s="14"/>
      <c r="G381" s="47"/>
      <c r="H381" s="39"/>
      <c r="I381" s="39"/>
      <c r="J381" s="40"/>
    </row>
    <row r="382" spans="2:10" x14ac:dyDescent="0.3">
      <c r="B382" s="25" t="s">
        <v>2418</v>
      </c>
      <c r="D382" s="26"/>
      <c r="F382" s="14" t="s">
        <v>2442</v>
      </c>
      <c r="G382" s="47"/>
      <c r="H382" s="39"/>
      <c r="I382" s="39"/>
      <c r="J382" s="40"/>
    </row>
    <row r="383" spans="2:10" x14ac:dyDescent="0.3">
      <c r="B383" s="25"/>
      <c r="D383" s="26"/>
      <c r="F383" s="14"/>
      <c r="G383" s="47"/>
      <c r="H383" s="39"/>
      <c r="I383" s="39"/>
      <c r="J383" s="40"/>
    </row>
    <row r="384" spans="2:10" x14ac:dyDescent="0.3">
      <c r="B384" s="25"/>
      <c r="D384" s="26" t="s">
        <v>2401</v>
      </c>
      <c r="F384" s="55" t="s">
        <v>2443</v>
      </c>
      <c r="G384" s="47"/>
      <c r="H384" s="39"/>
      <c r="I384" s="39"/>
      <c r="J384" s="40"/>
    </row>
    <row r="385" spans="2:10" x14ac:dyDescent="0.3">
      <c r="B385" s="25"/>
      <c r="D385" s="26"/>
      <c r="F385" s="55" t="s">
        <v>2444</v>
      </c>
      <c r="G385" s="47"/>
      <c r="H385" s="39"/>
      <c r="I385" s="39"/>
      <c r="J385" s="40"/>
    </row>
    <row r="386" spans="2:10" x14ac:dyDescent="0.3">
      <c r="B386" s="25"/>
      <c r="D386" s="26"/>
      <c r="F386" s="14"/>
      <c r="G386" s="47"/>
      <c r="H386" s="22"/>
      <c r="I386" s="22"/>
      <c r="J386" s="22"/>
    </row>
    <row r="387" spans="2:10" x14ac:dyDescent="0.3">
      <c r="B387" s="25"/>
      <c r="D387" s="26"/>
      <c r="F387" s="14" t="s">
        <v>2445</v>
      </c>
      <c r="G387" s="47"/>
      <c r="H387" s="22"/>
      <c r="I387" s="22"/>
      <c r="J387" s="22"/>
    </row>
    <row r="388" spans="2:10" x14ac:dyDescent="0.3">
      <c r="B388" s="25" t="s">
        <v>2446</v>
      </c>
      <c r="D388" s="26"/>
      <c r="F388" s="14"/>
      <c r="G388" s="47"/>
      <c r="H388" s="22"/>
      <c r="I388" s="22"/>
      <c r="J388" s="22"/>
    </row>
    <row r="389" spans="2:10" x14ac:dyDescent="0.3">
      <c r="B389" s="25"/>
      <c r="D389" s="26"/>
      <c r="F389" s="14" t="s">
        <v>2447</v>
      </c>
      <c r="G389" s="47"/>
      <c r="H389" s="22"/>
      <c r="I389" s="22"/>
      <c r="J389" s="22"/>
    </row>
    <row r="390" spans="2:10" x14ac:dyDescent="0.3">
      <c r="B390" s="25"/>
      <c r="D390" s="26" t="s">
        <v>2405</v>
      </c>
      <c r="F390" s="14"/>
      <c r="G390" s="47"/>
      <c r="H390" s="22"/>
      <c r="I390" s="22"/>
      <c r="J390" s="22"/>
    </row>
    <row r="391" spans="2:10" x14ac:dyDescent="0.3">
      <c r="B391" s="25"/>
      <c r="D391" s="26"/>
      <c r="F391" s="14" t="s">
        <v>2448</v>
      </c>
      <c r="G391" s="47"/>
      <c r="H391" s="39"/>
      <c r="I391" s="39"/>
      <c r="J391" s="40"/>
    </row>
    <row r="392" spans="2:10" x14ac:dyDescent="0.3">
      <c r="B392" s="25"/>
      <c r="D392" s="26"/>
      <c r="F392" s="14" t="s">
        <v>2407</v>
      </c>
      <c r="G392" s="47"/>
      <c r="H392" s="39"/>
      <c r="I392" s="39"/>
      <c r="J392" s="40"/>
    </row>
    <row r="393" spans="2:10" x14ac:dyDescent="0.3">
      <c r="B393" s="25"/>
      <c r="D393" s="26"/>
      <c r="F393" s="14" t="s">
        <v>2408</v>
      </c>
      <c r="G393" s="47"/>
      <c r="H393" s="39"/>
      <c r="I393" s="39"/>
      <c r="J393" s="40"/>
    </row>
    <row r="394" spans="2:10" x14ac:dyDescent="0.3">
      <c r="B394" s="25"/>
      <c r="D394" s="26"/>
      <c r="F394" s="14" t="s">
        <v>2410</v>
      </c>
      <c r="G394" s="47"/>
      <c r="H394" s="39"/>
      <c r="I394" s="39"/>
      <c r="J394" s="40"/>
    </row>
    <row r="395" spans="2:10" x14ac:dyDescent="0.3">
      <c r="B395" s="25"/>
      <c r="D395" s="26"/>
      <c r="F395" s="14" t="s">
        <v>2449</v>
      </c>
      <c r="G395" s="47"/>
      <c r="H395" s="39"/>
      <c r="I395" s="39"/>
      <c r="J395" s="40"/>
    </row>
    <row r="396" spans="2:10" x14ac:dyDescent="0.3">
      <c r="B396" s="25"/>
      <c r="D396" s="26"/>
      <c r="F396" s="14" t="s">
        <v>2412</v>
      </c>
      <c r="G396" s="47"/>
      <c r="H396" s="39"/>
      <c r="I396" s="39"/>
      <c r="J396" s="40"/>
    </row>
    <row r="397" spans="2:10" x14ac:dyDescent="0.3">
      <c r="B397" s="25"/>
      <c r="D397" s="26"/>
      <c r="F397" s="55"/>
      <c r="G397" s="47"/>
      <c r="H397" s="39"/>
      <c r="I397" s="39"/>
      <c r="J397" s="40"/>
    </row>
    <row r="398" spans="2:10" x14ac:dyDescent="0.3">
      <c r="B398" s="25"/>
      <c r="D398" s="26"/>
      <c r="F398" s="55"/>
      <c r="G398" s="47"/>
      <c r="H398" s="39"/>
      <c r="I398" s="39"/>
      <c r="J398" s="40"/>
    </row>
    <row r="399" spans="2:10" x14ac:dyDescent="0.3">
      <c r="F399" s="14"/>
      <c r="G399" s="24"/>
      <c r="H399" s="239"/>
      <c r="I399" s="239"/>
      <c r="J399" s="239"/>
    </row>
    <row r="400" spans="2:10" x14ac:dyDescent="0.3">
      <c r="F400" s="14"/>
      <c r="G400" s="24"/>
      <c r="H400" s="239"/>
      <c r="I400" s="239"/>
      <c r="J400" s="239"/>
    </row>
    <row r="401" spans="2:10" ht="17.25" thickBot="1" x14ac:dyDescent="0.35">
      <c r="B401" s="18" t="s">
        <v>2450</v>
      </c>
    </row>
    <row r="402" spans="2:10" x14ac:dyDescent="0.3">
      <c r="H402" s="398" t="s">
        <v>2451</v>
      </c>
      <c r="I402" s="400" t="s">
        <v>2383</v>
      </c>
      <c r="J402" s="401"/>
    </row>
    <row r="403" spans="2:10" x14ac:dyDescent="0.3">
      <c r="E403" s="15"/>
      <c r="H403" s="399"/>
      <c r="I403" s="79" t="s">
        <v>348</v>
      </c>
      <c r="J403" s="80" t="s">
        <v>2384</v>
      </c>
    </row>
    <row r="404" spans="2:10" ht="12.75" thickBot="1" x14ac:dyDescent="0.35">
      <c r="E404" s="15"/>
      <c r="H404" s="81">
        <f>COUNTIF(H407:H431, "O")</f>
        <v>1</v>
      </c>
      <c r="I404" s="77">
        <f>COUNTIF(I407:I431, "O")</f>
        <v>1</v>
      </c>
      <c r="J404" s="82">
        <f>COUNTIF(J407:J431, "O")</f>
        <v>0</v>
      </c>
    </row>
    <row r="406" spans="2:10" x14ac:dyDescent="0.3">
      <c r="B406" s="19" t="s">
        <v>2452</v>
      </c>
      <c r="C406" s="20"/>
      <c r="D406" s="21" t="s">
        <v>2453</v>
      </c>
      <c r="E406" s="16"/>
      <c r="F406" s="27" t="s">
        <v>2454</v>
      </c>
      <c r="G406" s="27"/>
      <c r="H406" s="30" t="s">
        <v>2455</v>
      </c>
      <c r="I406" s="29" t="s">
        <v>348</v>
      </c>
      <c r="J406" s="29" t="s">
        <v>2456</v>
      </c>
    </row>
    <row r="407" spans="2:10" x14ac:dyDescent="0.3">
      <c r="B407" s="25"/>
      <c r="D407" s="26"/>
      <c r="F407" s="14"/>
      <c r="G407" s="47"/>
      <c r="H407" s="39"/>
      <c r="I407" s="39"/>
      <c r="J407" s="40"/>
    </row>
    <row r="408" spans="2:10" x14ac:dyDescent="0.3">
      <c r="B408" s="394" t="s">
        <v>2457</v>
      </c>
      <c r="C408" s="395"/>
      <c r="D408" s="396"/>
      <c r="F408" s="14" t="s">
        <v>2458</v>
      </c>
      <c r="G408" s="47"/>
      <c r="H408" s="53"/>
      <c r="I408" s="53"/>
      <c r="J408" s="53"/>
    </row>
    <row r="409" spans="2:10" x14ac:dyDescent="0.3">
      <c r="B409" s="25"/>
      <c r="D409" s="26"/>
      <c r="F409" s="14"/>
      <c r="G409" s="47"/>
      <c r="H409" s="39"/>
      <c r="I409" s="39"/>
      <c r="J409" s="40"/>
    </row>
    <row r="410" spans="2:10" x14ac:dyDescent="0.3">
      <c r="B410" s="25"/>
      <c r="D410" s="26" t="s">
        <v>2459</v>
      </c>
      <c r="F410" s="14" t="s">
        <v>2460</v>
      </c>
      <c r="G410" s="47"/>
      <c r="H410" s="39"/>
      <c r="I410" s="39"/>
      <c r="J410" s="40"/>
    </row>
    <row r="411" spans="2:10" x14ac:dyDescent="0.3">
      <c r="B411" s="25"/>
      <c r="D411" s="26"/>
      <c r="F411" s="14" t="s">
        <v>2396</v>
      </c>
      <c r="G411" s="47"/>
      <c r="H411" s="39"/>
      <c r="I411" s="39"/>
      <c r="J411" s="40"/>
    </row>
    <row r="412" spans="2:10" x14ac:dyDescent="0.3">
      <c r="B412" s="25"/>
      <c r="D412" s="26"/>
      <c r="F412" s="14" t="s">
        <v>2462</v>
      </c>
      <c r="G412" s="47"/>
      <c r="H412" s="39"/>
      <c r="I412" s="39"/>
      <c r="J412" s="40"/>
    </row>
    <row r="413" spans="2:10" x14ac:dyDescent="0.3">
      <c r="B413" s="25" t="s">
        <v>2398</v>
      </c>
      <c r="D413" s="26"/>
      <c r="F413" s="14"/>
      <c r="G413" s="47"/>
      <c r="H413" s="39"/>
      <c r="I413" s="39"/>
      <c r="J413" s="40"/>
    </row>
    <row r="414" spans="2:10" x14ac:dyDescent="0.3">
      <c r="B414" s="25"/>
      <c r="D414" s="26"/>
      <c r="F414" s="14"/>
      <c r="G414" s="47"/>
      <c r="H414" s="39"/>
      <c r="I414" s="39"/>
      <c r="J414" s="40"/>
    </row>
    <row r="415" spans="2:10" x14ac:dyDescent="0.3">
      <c r="B415" s="25"/>
      <c r="D415" s="26"/>
      <c r="F415" s="14"/>
      <c r="G415" s="47"/>
      <c r="H415" s="39"/>
      <c r="I415" s="39"/>
      <c r="J415" s="40"/>
    </row>
    <row r="416" spans="2:10" x14ac:dyDescent="0.3">
      <c r="B416" s="394" t="s">
        <v>2463</v>
      </c>
      <c r="C416" s="395"/>
      <c r="D416" s="396"/>
      <c r="F416" s="14" t="s">
        <v>2464</v>
      </c>
      <c r="G416" s="47"/>
      <c r="H416" s="53"/>
      <c r="I416" s="53"/>
      <c r="J416" s="53"/>
    </row>
    <row r="417" spans="2:10" x14ac:dyDescent="0.3">
      <c r="B417" s="25"/>
      <c r="D417" s="26"/>
      <c r="F417" s="14"/>
      <c r="G417" s="47"/>
      <c r="H417" s="39"/>
      <c r="I417" s="39"/>
      <c r="J417" s="40"/>
    </row>
    <row r="418" spans="2:10" x14ac:dyDescent="0.3">
      <c r="B418" s="25"/>
      <c r="D418" s="26" t="s">
        <v>2393</v>
      </c>
      <c r="F418" s="14" t="s">
        <v>2465</v>
      </c>
      <c r="G418" s="47"/>
      <c r="H418" s="39"/>
      <c r="I418" s="39"/>
      <c r="J418" s="40"/>
    </row>
    <row r="419" spans="2:10" x14ac:dyDescent="0.3">
      <c r="B419" s="25"/>
      <c r="D419" s="26"/>
      <c r="F419" s="14" t="s">
        <v>2396</v>
      </c>
      <c r="G419" s="47"/>
      <c r="H419" s="39"/>
      <c r="I419" s="39"/>
      <c r="J419" s="40"/>
    </row>
    <row r="420" spans="2:10" x14ac:dyDescent="0.3">
      <c r="B420" s="25"/>
      <c r="D420" s="26"/>
      <c r="F420" s="14" t="s">
        <v>2462</v>
      </c>
      <c r="G420" s="47"/>
      <c r="H420" s="39"/>
      <c r="I420" s="39"/>
      <c r="J420" s="40"/>
    </row>
    <row r="421" spans="2:10" x14ac:dyDescent="0.3">
      <c r="B421" s="25" t="s">
        <v>2435</v>
      </c>
      <c r="D421" s="26"/>
      <c r="F421" s="14"/>
      <c r="G421" s="47"/>
      <c r="H421" s="39"/>
      <c r="I421" s="39"/>
      <c r="J421" s="40"/>
    </row>
    <row r="422" spans="2:10" x14ac:dyDescent="0.3">
      <c r="B422" s="25"/>
      <c r="D422" s="26"/>
      <c r="F422" s="14"/>
      <c r="G422" s="47"/>
      <c r="H422" s="39"/>
      <c r="I422" s="39"/>
      <c r="J422" s="40"/>
    </row>
    <row r="423" spans="2:10" x14ac:dyDescent="0.3">
      <c r="B423" s="25"/>
      <c r="D423" s="26"/>
      <c r="F423" s="14"/>
      <c r="G423" s="47"/>
      <c r="H423" s="39"/>
      <c r="I423" s="39"/>
      <c r="J423" s="40"/>
    </row>
    <row r="424" spans="2:10" x14ac:dyDescent="0.3">
      <c r="B424" s="394" t="s">
        <v>2466</v>
      </c>
      <c r="C424" s="395"/>
      <c r="D424" s="396"/>
      <c r="F424" s="14" t="s">
        <v>2467</v>
      </c>
      <c r="G424" s="47"/>
      <c r="H424" s="53" t="s">
        <v>2972</v>
      </c>
      <c r="I424" s="53" t="s">
        <v>2972</v>
      </c>
      <c r="J424" s="53"/>
    </row>
    <row r="425" spans="2:10" x14ac:dyDescent="0.3">
      <c r="B425" s="25"/>
      <c r="D425" s="26"/>
      <c r="F425" s="14"/>
      <c r="G425" s="47"/>
      <c r="H425" s="39"/>
      <c r="I425" s="39"/>
      <c r="J425" s="40"/>
    </row>
    <row r="426" spans="2:10" x14ac:dyDescent="0.3">
      <c r="B426" s="25"/>
      <c r="D426" s="26" t="s">
        <v>2393</v>
      </c>
      <c r="F426" s="14" t="s">
        <v>2468</v>
      </c>
      <c r="G426" s="47"/>
      <c r="H426" s="39"/>
      <c r="I426" s="39"/>
      <c r="J426" s="40"/>
    </row>
    <row r="427" spans="2:10" x14ac:dyDescent="0.3">
      <c r="B427" s="25"/>
      <c r="D427" s="26"/>
      <c r="F427" s="14" t="s">
        <v>2415</v>
      </c>
      <c r="G427" s="47"/>
      <c r="H427" s="39"/>
      <c r="I427" s="39"/>
      <c r="J427" s="40"/>
    </row>
    <row r="428" spans="2:10" x14ac:dyDescent="0.3">
      <c r="B428" s="25"/>
      <c r="D428" s="26"/>
      <c r="F428" s="14" t="s">
        <v>2469</v>
      </c>
      <c r="G428" s="47"/>
      <c r="H428" s="39"/>
      <c r="I428" s="39"/>
      <c r="J428" s="40"/>
    </row>
    <row r="429" spans="2:10" x14ac:dyDescent="0.3">
      <c r="B429" s="25" t="s">
        <v>2435</v>
      </c>
      <c r="D429" s="26"/>
      <c r="F429" s="14"/>
      <c r="G429" s="47"/>
      <c r="H429" s="39"/>
      <c r="I429" s="39"/>
      <c r="J429" s="40"/>
    </row>
    <row r="430" spans="2:10" x14ac:dyDescent="0.3">
      <c r="B430" s="25"/>
      <c r="D430" s="26"/>
      <c r="F430" s="14"/>
      <c r="G430" s="47"/>
      <c r="H430" s="39"/>
      <c r="I430" s="39"/>
      <c r="J430" s="40"/>
    </row>
    <row r="431" spans="2:10" x14ac:dyDescent="0.3">
      <c r="B431" s="25"/>
      <c r="D431" s="26"/>
      <c r="F431" s="14"/>
      <c r="G431" s="47"/>
      <c r="H431" s="39"/>
      <c r="I431" s="39"/>
      <c r="J431" s="40"/>
    </row>
    <row r="432" spans="2:10" x14ac:dyDescent="0.3">
      <c r="F432" s="14"/>
      <c r="G432" s="24"/>
      <c r="H432" s="239"/>
      <c r="I432" s="239"/>
      <c r="J432" s="239"/>
    </row>
    <row r="433" spans="2:10" x14ac:dyDescent="0.3">
      <c r="F433" s="14"/>
      <c r="G433" s="24"/>
      <c r="H433" s="239"/>
      <c r="I433" s="239"/>
      <c r="J433" s="239"/>
    </row>
    <row r="434" spans="2:10" ht="17.25" thickBot="1" x14ac:dyDescent="0.35">
      <c r="B434" s="18" t="s">
        <v>2470</v>
      </c>
    </row>
    <row r="435" spans="2:10" x14ac:dyDescent="0.3">
      <c r="H435" s="398" t="s">
        <v>2451</v>
      </c>
      <c r="I435" s="400" t="s">
        <v>2471</v>
      </c>
      <c r="J435" s="401"/>
    </row>
    <row r="436" spans="2:10" x14ac:dyDescent="0.3">
      <c r="E436" s="15"/>
      <c r="H436" s="399"/>
      <c r="I436" s="79" t="s">
        <v>348</v>
      </c>
      <c r="J436" s="80" t="s">
        <v>2384</v>
      </c>
    </row>
    <row r="437" spans="2:10" ht="12.75" thickBot="1" x14ac:dyDescent="0.35">
      <c r="E437" s="15"/>
      <c r="H437" s="81">
        <f>COUNTIF(H440:H492, "O")</f>
        <v>3</v>
      </c>
      <c r="I437" s="77">
        <f>COUNTIF(I440:I492, "O")</f>
        <v>3</v>
      </c>
      <c r="J437" s="82">
        <f>COUNTIF(J440:J492, "O")</f>
        <v>0</v>
      </c>
    </row>
    <row r="439" spans="2:10" x14ac:dyDescent="0.3">
      <c r="B439" s="19" t="s">
        <v>2472</v>
      </c>
      <c r="C439" s="20"/>
      <c r="D439" s="21" t="s">
        <v>2453</v>
      </c>
      <c r="E439" s="16"/>
      <c r="F439" s="27" t="s">
        <v>2454</v>
      </c>
      <c r="G439" s="27"/>
      <c r="H439" s="30" t="s">
        <v>2455</v>
      </c>
      <c r="I439" s="29" t="s">
        <v>348</v>
      </c>
      <c r="J439" s="29" t="s">
        <v>2384</v>
      </c>
    </row>
    <row r="440" spans="2:10" x14ac:dyDescent="0.3">
      <c r="B440" s="25"/>
      <c r="D440" s="26"/>
      <c r="F440" s="14"/>
      <c r="G440" s="47"/>
      <c r="H440" s="39"/>
      <c r="I440" s="39"/>
      <c r="J440" s="40"/>
    </row>
    <row r="441" spans="2:10" x14ac:dyDescent="0.3">
      <c r="B441" s="394" t="s">
        <v>2473</v>
      </c>
      <c r="C441" s="395"/>
      <c r="D441" s="396"/>
      <c r="F441" s="14" t="s">
        <v>2474</v>
      </c>
      <c r="G441" s="47"/>
      <c r="H441" s="53" t="s">
        <v>2972</v>
      </c>
      <c r="I441" s="53" t="s">
        <v>2972</v>
      </c>
      <c r="J441" s="53"/>
    </row>
    <row r="442" spans="2:10" x14ac:dyDescent="0.3">
      <c r="B442" s="25"/>
      <c r="D442" s="26"/>
      <c r="F442" s="14" t="s">
        <v>2475</v>
      </c>
      <c r="G442" s="47"/>
      <c r="H442" s="39"/>
      <c r="I442" s="39"/>
      <c r="J442" s="40"/>
    </row>
    <row r="443" spans="2:10" x14ac:dyDescent="0.3">
      <c r="B443" s="25"/>
      <c r="D443" s="26"/>
      <c r="F443" s="14"/>
      <c r="G443" s="47"/>
      <c r="H443" s="39"/>
      <c r="I443" s="39"/>
      <c r="J443" s="40"/>
    </row>
    <row r="444" spans="2:10" x14ac:dyDescent="0.3">
      <c r="B444" s="25"/>
      <c r="D444" s="26" t="s">
        <v>2393</v>
      </c>
      <c r="F444" s="14" t="s">
        <v>2476</v>
      </c>
      <c r="G444" s="47"/>
      <c r="H444" s="39"/>
      <c r="I444" s="39"/>
      <c r="J444" s="40"/>
    </row>
    <row r="445" spans="2:10" x14ac:dyDescent="0.3">
      <c r="B445" s="25"/>
      <c r="D445" s="26"/>
      <c r="F445" s="14" t="s">
        <v>2415</v>
      </c>
      <c r="G445" s="47"/>
      <c r="H445" s="39"/>
      <c r="I445" s="39"/>
      <c r="J445" s="40"/>
    </row>
    <row r="446" spans="2:10" x14ac:dyDescent="0.3">
      <c r="B446" s="25"/>
      <c r="D446" s="26"/>
      <c r="F446" s="14"/>
      <c r="G446" s="47"/>
      <c r="H446" s="39"/>
      <c r="I446" s="39"/>
      <c r="J446" s="40"/>
    </row>
    <row r="447" spans="2:10" x14ac:dyDescent="0.3">
      <c r="B447" s="25" t="s">
        <v>2435</v>
      </c>
      <c r="D447" s="26"/>
      <c r="F447" s="14"/>
      <c r="G447" s="47"/>
      <c r="H447" s="39"/>
      <c r="I447" s="39"/>
      <c r="J447" s="40"/>
    </row>
    <row r="448" spans="2:10" x14ac:dyDescent="0.3">
      <c r="B448" s="25"/>
      <c r="D448" s="26"/>
      <c r="F448" s="14"/>
      <c r="G448" s="47"/>
      <c r="H448" s="39"/>
      <c r="I448" s="39"/>
      <c r="J448" s="40"/>
    </row>
    <row r="449" spans="2:10" x14ac:dyDescent="0.3">
      <c r="D449" s="26"/>
      <c r="F449" s="14"/>
      <c r="G449" s="47"/>
      <c r="H449" s="39"/>
      <c r="I449" s="39"/>
      <c r="J449" s="40"/>
    </row>
    <row r="450" spans="2:10" x14ac:dyDescent="0.3">
      <c r="B450" s="394" t="s">
        <v>2477</v>
      </c>
      <c r="C450" s="395"/>
      <c r="D450" s="396"/>
      <c r="F450" s="14" t="s">
        <v>2414</v>
      </c>
      <c r="G450" s="47"/>
      <c r="H450" s="53" t="s">
        <v>2972</v>
      </c>
      <c r="I450" s="53" t="s">
        <v>2972</v>
      </c>
      <c r="J450" s="53"/>
    </row>
    <row r="451" spans="2:10" x14ac:dyDescent="0.3">
      <c r="B451" s="25"/>
      <c r="D451" s="26"/>
      <c r="F451" s="14"/>
      <c r="G451" s="47"/>
      <c r="H451" s="39"/>
      <c r="I451" s="39"/>
      <c r="J451" s="40"/>
    </row>
    <row r="452" spans="2:10" x14ac:dyDescent="0.3">
      <c r="B452" s="25"/>
      <c r="D452" s="26" t="s">
        <v>2459</v>
      </c>
      <c r="F452" s="14" t="s">
        <v>2440</v>
      </c>
      <c r="G452" s="47"/>
      <c r="H452" s="39"/>
      <c r="I452" s="39"/>
      <c r="J452" s="40"/>
    </row>
    <row r="453" spans="2:10" x14ac:dyDescent="0.3">
      <c r="B453" s="25"/>
      <c r="D453" s="26"/>
      <c r="F453" s="14" t="s">
        <v>2395</v>
      </c>
      <c r="G453" s="47"/>
      <c r="H453" s="39"/>
      <c r="I453" s="39"/>
      <c r="J453" s="40"/>
    </row>
    <row r="454" spans="2:10" x14ac:dyDescent="0.3">
      <c r="B454" s="25"/>
      <c r="D454" s="26"/>
      <c r="F454" s="14" t="s">
        <v>2416</v>
      </c>
      <c r="G454" s="47"/>
      <c r="H454" s="39"/>
      <c r="I454" s="39"/>
      <c r="J454" s="40"/>
    </row>
    <row r="455" spans="2:10" x14ac:dyDescent="0.3">
      <c r="B455" s="25" t="s">
        <v>2435</v>
      </c>
      <c r="D455" s="26"/>
      <c r="F455" s="14"/>
      <c r="G455" s="47"/>
      <c r="H455" s="39"/>
      <c r="I455" s="39"/>
      <c r="J455" s="40"/>
    </row>
    <row r="456" spans="2:10" x14ac:dyDescent="0.3">
      <c r="B456" s="25"/>
      <c r="D456" s="26"/>
      <c r="F456" s="14"/>
      <c r="G456" s="47"/>
      <c r="H456" s="39"/>
      <c r="I456" s="39"/>
      <c r="J456" s="40"/>
    </row>
    <row r="457" spans="2:10" x14ac:dyDescent="0.3">
      <c r="B457" s="25"/>
      <c r="D457" s="26"/>
      <c r="F457" s="14" t="s">
        <v>2399</v>
      </c>
      <c r="G457" s="47"/>
      <c r="H457" s="39"/>
      <c r="I457" s="39"/>
      <c r="J457" s="40"/>
    </row>
    <row r="458" spans="2:10" x14ac:dyDescent="0.3">
      <c r="B458" s="25" t="s">
        <v>2418</v>
      </c>
      <c r="D458" s="26"/>
      <c r="F458" s="14" t="s">
        <v>911</v>
      </c>
      <c r="G458" s="47"/>
      <c r="H458" s="39"/>
      <c r="I458" s="39"/>
      <c r="J458" s="40"/>
    </row>
    <row r="459" spans="2:10" x14ac:dyDescent="0.3">
      <c r="B459" s="25"/>
      <c r="D459" s="26"/>
      <c r="F459" s="14"/>
      <c r="G459" s="47"/>
      <c r="H459" s="39"/>
      <c r="I459" s="39"/>
      <c r="J459" s="40"/>
    </row>
    <row r="460" spans="2:10" x14ac:dyDescent="0.3">
      <c r="B460" s="25"/>
      <c r="D460" s="26" t="s">
        <v>2401</v>
      </c>
      <c r="F460" s="14"/>
      <c r="G460" s="47"/>
      <c r="H460" s="39"/>
      <c r="I460" s="39"/>
      <c r="J460" s="40"/>
    </row>
    <row r="461" spans="2:10" x14ac:dyDescent="0.3">
      <c r="B461" s="25"/>
      <c r="D461" s="26"/>
      <c r="F461" s="14"/>
      <c r="G461" s="47"/>
      <c r="H461" s="39"/>
      <c r="I461" s="39"/>
      <c r="J461" s="40"/>
    </row>
    <row r="462" spans="2:10" x14ac:dyDescent="0.3">
      <c r="B462" s="25"/>
      <c r="D462" s="26"/>
      <c r="F462" s="14" t="s">
        <v>2478</v>
      </c>
      <c r="G462" s="47"/>
      <c r="H462" s="39"/>
      <c r="I462" s="39"/>
      <c r="J462" s="40"/>
    </row>
    <row r="463" spans="2:10" x14ac:dyDescent="0.3">
      <c r="B463" s="25"/>
      <c r="D463" s="26" t="s">
        <v>2459</v>
      </c>
      <c r="F463" s="14" t="s">
        <v>2479</v>
      </c>
      <c r="G463" s="47"/>
      <c r="H463" s="39"/>
      <c r="I463" s="39"/>
      <c r="J463" s="40"/>
    </row>
    <row r="464" spans="2:10" x14ac:dyDescent="0.3">
      <c r="B464" s="25"/>
      <c r="D464" s="26"/>
      <c r="F464" s="14" t="s">
        <v>2415</v>
      </c>
      <c r="G464" s="47"/>
      <c r="H464" s="39"/>
      <c r="I464" s="39"/>
      <c r="J464" s="40"/>
    </row>
    <row r="465" spans="2:10" x14ac:dyDescent="0.3">
      <c r="B465" s="25"/>
      <c r="D465" s="26"/>
      <c r="F465" s="14" t="s">
        <v>2469</v>
      </c>
      <c r="G465" s="47"/>
      <c r="H465" s="39"/>
      <c r="I465" s="39"/>
      <c r="J465" s="40"/>
    </row>
    <row r="466" spans="2:10" x14ac:dyDescent="0.3">
      <c r="B466" s="25" t="s">
        <v>2398</v>
      </c>
      <c r="D466" s="26"/>
      <c r="F466" s="14"/>
      <c r="G466" s="47"/>
      <c r="H466" s="39"/>
      <c r="I466" s="39"/>
      <c r="J466" s="40"/>
    </row>
    <row r="467" spans="2:10" x14ac:dyDescent="0.3">
      <c r="B467" s="25"/>
      <c r="D467" s="26"/>
      <c r="F467" s="14"/>
      <c r="G467" s="47"/>
      <c r="H467" s="39"/>
      <c r="I467" s="39"/>
      <c r="J467" s="40"/>
    </row>
    <row r="468" spans="2:10" x14ac:dyDescent="0.3">
      <c r="B468" s="25"/>
      <c r="D468" s="26"/>
      <c r="F468" s="14"/>
      <c r="G468" s="47"/>
      <c r="H468" s="39"/>
      <c r="I468" s="39"/>
      <c r="J468" s="40"/>
    </row>
    <row r="469" spans="2:10" x14ac:dyDescent="0.3">
      <c r="B469" s="394" t="s">
        <v>2480</v>
      </c>
      <c r="C469" s="395"/>
      <c r="D469" s="396"/>
      <c r="F469" s="14" t="s">
        <v>2481</v>
      </c>
      <c r="G469" s="47"/>
      <c r="H469" s="53" t="s">
        <v>2972</v>
      </c>
      <c r="I469" s="53" t="s">
        <v>2972</v>
      </c>
      <c r="J469" s="53"/>
    </row>
    <row r="470" spans="2:10" x14ac:dyDescent="0.3">
      <c r="B470" s="25"/>
      <c r="D470" s="26"/>
      <c r="F470" s="14"/>
      <c r="G470" s="47"/>
      <c r="H470" s="39"/>
      <c r="I470" s="39"/>
      <c r="J470" s="40"/>
    </row>
    <row r="471" spans="2:10" x14ac:dyDescent="0.3">
      <c r="B471" s="25"/>
      <c r="D471" s="26" t="s">
        <v>2393</v>
      </c>
      <c r="F471" s="14" t="s">
        <v>2482</v>
      </c>
      <c r="G471" s="47"/>
      <c r="H471" s="39"/>
      <c r="I471" s="39"/>
      <c r="J471" s="40"/>
    </row>
    <row r="472" spans="2:10" x14ac:dyDescent="0.3">
      <c r="B472" s="25"/>
      <c r="D472" s="26"/>
      <c r="F472" s="14" t="s">
        <v>2396</v>
      </c>
      <c r="G472" s="47"/>
      <c r="H472" s="39"/>
      <c r="I472" s="39"/>
      <c r="J472" s="40"/>
    </row>
    <row r="473" spans="2:10" x14ac:dyDescent="0.3">
      <c r="B473" s="25"/>
      <c r="D473" s="26"/>
      <c r="F473" s="14" t="s">
        <v>2462</v>
      </c>
      <c r="G473" s="47"/>
      <c r="H473" s="39"/>
      <c r="I473" s="39"/>
      <c r="J473" s="40"/>
    </row>
    <row r="474" spans="2:10" x14ac:dyDescent="0.3">
      <c r="B474" s="25" t="s">
        <v>2435</v>
      </c>
      <c r="D474" s="26"/>
      <c r="F474" s="14" t="s">
        <v>2483</v>
      </c>
      <c r="G474" s="47"/>
      <c r="H474" s="39"/>
      <c r="I474" s="39"/>
      <c r="J474" s="40"/>
    </row>
    <row r="475" spans="2:10" x14ac:dyDescent="0.3">
      <c r="B475" s="25"/>
      <c r="D475" s="26"/>
      <c r="F475" s="14"/>
      <c r="G475" s="47"/>
      <c r="H475" s="39"/>
      <c r="I475" s="39"/>
      <c r="J475" s="40"/>
    </row>
    <row r="476" spans="2:10" x14ac:dyDescent="0.3">
      <c r="B476" s="25"/>
      <c r="D476" s="26"/>
      <c r="F476" s="14"/>
      <c r="G476" s="47"/>
      <c r="H476" s="39"/>
      <c r="I476" s="39"/>
      <c r="J476" s="40"/>
    </row>
    <row r="477" spans="2:10" x14ac:dyDescent="0.3">
      <c r="B477" s="394" t="s">
        <v>2484</v>
      </c>
      <c r="C477" s="395"/>
      <c r="D477" s="396"/>
      <c r="F477" s="14" t="s">
        <v>2485</v>
      </c>
      <c r="G477" s="47"/>
      <c r="H477" s="53"/>
      <c r="I477" s="53"/>
      <c r="J477" s="53"/>
    </row>
    <row r="478" spans="2:10" x14ac:dyDescent="0.3">
      <c r="B478" s="25"/>
      <c r="D478" s="26"/>
      <c r="F478" s="14"/>
      <c r="G478" s="47"/>
      <c r="H478" s="39"/>
      <c r="I478" s="39"/>
      <c r="J478" s="40"/>
    </row>
    <row r="479" spans="2:10" x14ac:dyDescent="0.3">
      <c r="B479" s="25"/>
      <c r="D479" s="26" t="s">
        <v>2459</v>
      </c>
      <c r="F479" s="14" t="s">
        <v>2486</v>
      </c>
      <c r="G479" s="47"/>
      <c r="H479" s="39"/>
      <c r="I479" s="39"/>
      <c r="J479" s="40"/>
    </row>
    <row r="480" spans="2:10" x14ac:dyDescent="0.3">
      <c r="B480" s="25"/>
      <c r="D480" s="26"/>
      <c r="F480" s="14" t="s">
        <v>2415</v>
      </c>
      <c r="G480" s="47"/>
      <c r="H480" s="39"/>
      <c r="I480" s="39"/>
      <c r="J480" s="40"/>
    </row>
    <row r="481" spans="2:10" x14ac:dyDescent="0.3">
      <c r="B481" s="25"/>
      <c r="D481" s="26"/>
      <c r="F481" s="14" t="s">
        <v>2487</v>
      </c>
      <c r="G481" s="47"/>
      <c r="H481" s="39"/>
      <c r="I481" s="39"/>
      <c r="J481" s="40"/>
    </row>
    <row r="482" spans="2:10" x14ac:dyDescent="0.3">
      <c r="B482" s="25" t="s">
        <v>2398</v>
      </c>
      <c r="D482" s="26"/>
      <c r="F482" s="14"/>
      <c r="G482" s="47"/>
      <c r="H482" s="39"/>
      <c r="I482" s="39"/>
      <c r="J482" s="40"/>
    </row>
    <row r="483" spans="2:10" x14ac:dyDescent="0.3">
      <c r="B483" s="25"/>
      <c r="D483" s="26"/>
      <c r="F483" s="14"/>
      <c r="G483" s="47"/>
      <c r="H483" s="39"/>
      <c r="I483" s="39"/>
      <c r="J483" s="40"/>
    </row>
    <row r="484" spans="2:10" x14ac:dyDescent="0.3">
      <c r="B484" s="25"/>
      <c r="D484" s="26"/>
      <c r="F484" s="14"/>
      <c r="G484" s="47"/>
      <c r="H484" s="39"/>
      <c r="I484" s="39"/>
      <c r="J484" s="40"/>
    </row>
    <row r="485" spans="2:10" x14ac:dyDescent="0.3">
      <c r="B485" s="394" t="s">
        <v>2488</v>
      </c>
      <c r="C485" s="395"/>
      <c r="D485" s="396"/>
      <c r="F485" s="14" t="s">
        <v>2489</v>
      </c>
      <c r="G485" s="47"/>
      <c r="H485" s="53"/>
      <c r="I485" s="53"/>
      <c r="J485" s="53"/>
    </row>
    <row r="486" spans="2:10" x14ac:dyDescent="0.3">
      <c r="B486" s="25"/>
      <c r="D486" s="26"/>
      <c r="F486" s="14"/>
      <c r="G486" s="47"/>
      <c r="H486" s="39"/>
      <c r="I486" s="39"/>
      <c r="J486" s="40"/>
    </row>
    <row r="487" spans="2:10" x14ac:dyDescent="0.3">
      <c r="B487" s="25"/>
      <c r="D487" s="26" t="s">
        <v>2459</v>
      </c>
      <c r="F487" s="14" t="s">
        <v>2490</v>
      </c>
      <c r="G487" s="47"/>
      <c r="H487" s="39"/>
      <c r="I487" s="39"/>
      <c r="J487" s="40"/>
    </row>
    <row r="488" spans="2:10" x14ac:dyDescent="0.3">
      <c r="B488" s="25"/>
      <c r="D488" s="26"/>
      <c r="F488" s="14" t="s">
        <v>2396</v>
      </c>
      <c r="G488" s="47"/>
      <c r="H488" s="39"/>
      <c r="I488" s="39"/>
      <c r="J488" s="40"/>
    </row>
    <row r="489" spans="2:10" x14ac:dyDescent="0.3">
      <c r="B489" s="25"/>
      <c r="D489" s="26"/>
      <c r="F489" s="14" t="s">
        <v>2461</v>
      </c>
      <c r="G489" s="47"/>
      <c r="H489" s="39"/>
      <c r="I489" s="39"/>
      <c r="J489" s="40"/>
    </row>
    <row r="490" spans="2:10" x14ac:dyDescent="0.3">
      <c r="B490" s="25" t="s">
        <v>2398</v>
      </c>
      <c r="D490" s="26"/>
      <c r="F490" s="14"/>
      <c r="G490" s="47"/>
      <c r="H490" s="39"/>
      <c r="I490" s="39"/>
      <c r="J490" s="40"/>
    </row>
    <row r="491" spans="2:10" x14ac:dyDescent="0.3">
      <c r="B491" s="25"/>
      <c r="D491" s="26"/>
      <c r="F491" s="14"/>
      <c r="G491" s="47"/>
      <c r="H491" s="39"/>
      <c r="I491" s="39"/>
      <c r="J491" s="40"/>
    </row>
    <row r="492" spans="2:10" x14ac:dyDescent="0.3">
      <c r="B492" s="25"/>
      <c r="D492" s="26"/>
      <c r="F492" s="14"/>
      <c r="G492" s="47"/>
      <c r="H492" s="39"/>
      <c r="I492" s="39"/>
      <c r="J492" s="40"/>
    </row>
  </sheetData>
  <mergeCells count="45">
    <mergeCell ref="B441:D441"/>
    <mergeCell ref="B450:D450"/>
    <mergeCell ref="B469:D469"/>
    <mergeCell ref="B477:D477"/>
    <mergeCell ref="B485:D485"/>
    <mergeCell ref="B408:D408"/>
    <mergeCell ref="B416:D416"/>
    <mergeCell ref="B424:D424"/>
    <mergeCell ref="H435:H436"/>
    <mergeCell ref="I435:J435"/>
    <mergeCell ref="B340:D340"/>
    <mergeCell ref="B357:D357"/>
    <mergeCell ref="B374:D374"/>
    <mergeCell ref="H402:H403"/>
    <mergeCell ref="I402:J402"/>
    <mergeCell ref="H286:H287"/>
    <mergeCell ref="I286:J286"/>
    <mergeCell ref="B291:D291"/>
    <mergeCell ref="B296:D296"/>
    <mergeCell ref="B321:D321"/>
    <mergeCell ref="B117:D117"/>
    <mergeCell ref="B64:D64"/>
    <mergeCell ref="B241:D241"/>
    <mergeCell ref="B268:D268"/>
    <mergeCell ref="B276:D276"/>
    <mergeCell ref="B222:D222"/>
    <mergeCell ref="B190:D190"/>
    <mergeCell ref="B142:D142"/>
    <mergeCell ref="B198:D198"/>
    <mergeCell ref="H207:H208"/>
    <mergeCell ref="B260:D260"/>
    <mergeCell ref="B213:D213"/>
    <mergeCell ref="I207:J207"/>
    <mergeCell ref="B3:J3"/>
    <mergeCell ref="H10:H11"/>
    <mergeCell ref="I10:J10"/>
    <mergeCell ref="H168:H169"/>
    <mergeCell ref="I168:J168"/>
    <mergeCell ref="B45:D45"/>
    <mergeCell ref="B83:D83"/>
    <mergeCell ref="B100:D100"/>
    <mergeCell ref="B174:D174"/>
    <mergeCell ref="B15:D15"/>
    <mergeCell ref="B20:D20"/>
    <mergeCell ref="B182:D182"/>
  </mergeCells>
  <phoneticPr fontId="2" type="noConversion"/>
  <hyperlinks>
    <hyperlink ref="B5" location="'Scenario Check Summary'!A1" display="처음으로" xr:uid="{00000000-0004-0000-1100-000000000000}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B1:L251"/>
  <sheetViews>
    <sheetView showGridLines="0" view="pageBreakPreview" zoomScaleNormal="100" zoomScaleSheetLayoutView="100" workbookViewId="0">
      <pane xSplit="1" ySplit="7" topLeftCell="B214" activePane="bottomRight" state="frozen"/>
      <selection activeCell="M42" sqref="M42"/>
      <selection pane="topRight" activeCell="M42" sqref="M42"/>
      <selection pane="bottomLeft" activeCell="M42" sqref="M42"/>
      <selection pane="bottomRight" activeCell="L232" sqref="L232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5.625" style="33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389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348</v>
      </c>
      <c r="H6" s="74">
        <f>H12+H67+H210</f>
        <v>6</v>
      </c>
      <c r="I6" s="74">
        <f>I12+I67+I210</f>
        <v>5</v>
      </c>
      <c r="J6" s="75">
        <f>I6/H6</f>
        <v>0.83333333333333337</v>
      </c>
    </row>
    <row r="7" spans="2:10" ht="12.75" thickBot="1" x14ac:dyDescent="0.35">
      <c r="G7" s="76" t="s">
        <v>1</v>
      </c>
      <c r="H7" s="77">
        <f>H6</f>
        <v>6</v>
      </c>
      <c r="I7" s="77">
        <f>J12+J67+J210</f>
        <v>0</v>
      </c>
      <c r="J7" s="78">
        <f>I7/H7</f>
        <v>0</v>
      </c>
    </row>
    <row r="9" spans="2:10" ht="17.25" thickBot="1" x14ac:dyDescent="0.35">
      <c r="B9" s="18" t="s">
        <v>526</v>
      </c>
    </row>
    <row r="10" spans="2:10" x14ac:dyDescent="0.3">
      <c r="H10" s="398" t="s">
        <v>71</v>
      </c>
      <c r="I10" s="400" t="s">
        <v>74</v>
      </c>
      <c r="J10" s="401"/>
    </row>
    <row r="11" spans="2:10" x14ac:dyDescent="0.3">
      <c r="E11" s="15"/>
      <c r="H11" s="399"/>
      <c r="I11" s="79" t="s">
        <v>348</v>
      </c>
      <c r="J11" s="80" t="s">
        <v>1</v>
      </c>
    </row>
    <row r="12" spans="2:10" ht="12.75" thickBot="1" x14ac:dyDescent="0.35">
      <c r="E12" s="15"/>
      <c r="H12" s="81">
        <f>COUNTIF(H15:H62, "O")</f>
        <v>0</v>
      </c>
      <c r="I12" s="77">
        <f>COUNTIF(I15:I62, "O")</f>
        <v>0</v>
      </c>
      <c r="J12" s="82">
        <f>COUNTIF(J15:J62, "O")</f>
        <v>0</v>
      </c>
    </row>
    <row r="14" spans="2:10" x14ac:dyDescent="0.3">
      <c r="B14" s="19" t="s">
        <v>12</v>
      </c>
      <c r="C14" s="20"/>
      <c r="D14" s="21" t="s">
        <v>13</v>
      </c>
      <c r="E14" s="16"/>
      <c r="F14" s="27" t="s">
        <v>39</v>
      </c>
      <c r="G14" s="27"/>
      <c r="H14" s="30" t="s">
        <v>71</v>
      </c>
      <c r="I14" s="29" t="s">
        <v>348</v>
      </c>
      <c r="J14" s="29" t="s">
        <v>2</v>
      </c>
    </row>
    <row r="15" spans="2:10" x14ac:dyDescent="0.3">
      <c r="B15" s="391" t="s">
        <v>114</v>
      </c>
      <c r="C15" s="392"/>
      <c r="D15" s="393"/>
      <c r="F15" s="55" t="s">
        <v>1273</v>
      </c>
      <c r="G15" s="47"/>
      <c r="H15" s="39"/>
      <c r="I15" s="39"/>
      <c r="J15" s="40"/>
    </row>
    <row r="16" spans="2:10" x14ac:dyDescent="0.3">
      <c r="D16" s="26"/>
      <c r="F16" s="14" t="s">
        <v>390</v>
      </c>
      <c r="G16" s="47"/>
      <c r="H16" s="39"/>
      <c r="I16" s="39"/>
      <c r="J16" s="40"/>
    </row>
    <row r="17" spans="4:10" x14ac:dyDescent="0.3">
      <c r="D17" s="26"/>
      <c r="F17" s="55" t="s">
        <v>1906</v>
      </c>
      <c r="G17" s="47"/>
      <c r="H17" s="39"/>
      <c r="I17" s="39"/>
      <c r="J17" s="40"/>
    </row>
    <row r="18" spans="4:10" x14ac:dyDescent="0.3">
      <c r="D18" s="26"/>
      <c r="F18" s="155" t="s">
        <v>1908</v>
      </c>
      <c r="G18" s="47"/>
      <c r="H18" s="39"/>
      <c r="I18" s="39"/>
      <c r="J18" s="40"/>
    </row>
    <row r="19" spans="4:10" x14ac:dyDescent="0.3">
      <c r="D19" s="26"/>
      <c r="F19" s="14"/>
      <c r="G19" s="47"/>
      <c r="H19" s="39"/>
      <c r="I19" s="39"/>
      <c r="J19" s="40"/>
    </row>
    <row r="20" spans="4:10" x14ac:dyDescent="0.3">
      <c r="D20" s="26"/>
      <c r="F20" s="14"/>
      <c r="G20" s="47"/>
      <c r="H20" s="39"/>
      <c r="I20" s="39"/>
      <c r="J20" s="40"/>
    </row>
    <row r="21" spans="4:10" x14ac:dyDescent="0.3">
      <c r="D21" s="26"/>
      <c r="F21" s="14"/>
      <c r="G21" s="47"/>
      <c r="H21" s="39"/>
      <c r="I21" s="39"/>
      <c r="J21" s="40"/>
    </row>
    <row r="22" spans="4:10" x14ac:dyDescent="0.3">
      <c r="D22" s="26"/>
      <c r="F22" s="14"/>
      <c r="G22" s="47"/>
      <c r="H22" s="39"/>
      <c r="I22" s="39"/>
      <c r="J22" s="40"/>
    </row>
    <row r="23" spans="4:10" x14ac:dyDescent="0.3">
      <c r="D23" s="26"/>
      <c r="F23" s="14"/>
      <c r="G23" s="47"/>
      <c r="H23" s="39"/>
      <c r="I23" s="39"/>
      <c r="J23" s="40"/>
    </row>
    <row r="24" spans="4:10" x14ac:dyDescent="0.3">
      <c r="D24" s="26"/>
      <c r="F24" s="14"/>
      <c r="G24" s="47"/>
      <c r="H24" s="39"/>
      <c r="I24" s="39"/>
      <c r="J24" s="40"/>
    </row>
    <row r="25" spans="4:10" x14ac:dyDescent="0.3">
      <c r="D25" s="26"/>
      <c r="F25" s="14"/>
      <c r="G25" s="47"/>
      <c r="H25" s="39"/>
      <c r="I25" s="39"/>
      <c r="J25" s="40"/>
    </row>
    <row r="26" spans="4:10" x14ac:dyDescent="0.3">
      <c r="D26" s="26"/>
      <c r="F26" s="14"/>
      <c r="G26" s="47"/>
      <c r="H26" s="39"/>
      <c r="I26" s="39"/>
      <c r="J26" s="40"/>
    </row>
    <row r="27" spans="4:10" x14ac:dyDescent="0.3">
      <c r="D27" s="26"/>
      <c r="F27" s="14"/>
      <c r="G27" s="47"/>
      <c r="H27" s="39"/>
      <c r="I27" s="39"/>
      <c r="J27" s="40"/>
    </row>
    <row r="28" spans="4:10" x14ac:dyDescent="0.3">
      <c r="D28" s="26"/>
      <c r="F28" s="14"/>
      <c r="G28" s="47"/>
      <c r="H28" s="39"/>
      <c r="I28" s="39"/>
      <c r="J28" s="40"/>
    </row>
    <row r="29" spans="4:10" x14ac:dyDescent="0.3">
      <c r="D29" s="26"/>
      <c r="F29" s="14"/>
      <c r="G29" s="47"/>
      <c r="H29" s="39"/>
      <c r="I29" s="39"/>
      <c r="J29" s="40"/>
    </row>
    <row r="30" spans="4:10" x14ac:dyDescent="0.3">
      <c r="D30" s="26"/>
      <c r="F30" s="14"/>
      <c r="G30" s="47"/>
      <c r="H30" s="39"/>
      <c r="I30" s="39"/>
      <c r="J30" s="40"/>
    </row>
    <row r="31" spans="4:10" x14ac:dyDescent="0.3">
      <c r="D31" s="26"/>
      <c r="F31" s="14"/>
      <c r="G31" s="47"/>
      <c r="H31" s="39"/>
      <c r="I31" s="39"/>
      <c r="J31" s="40"/>
    </row>
    <row r="32" spans="4:10" x14ac:dyDescent="0.3">
      <c r="D32" s="26"/>
      <c r="F32" s="14"/>
      <c r="G32" s="47"/>
      <c r="H32" s="39"/>
      <c r="I32" s="39"/>
      <c r="J32" s="40"/>
    </row>
    <row r="33" spans="2:10" x14ac:dyDescent="0.3">
      <c r="D33" s="26"/>
      <c r="F33" s="14"/>
      <c r="G33" s="47"/>
      <c r="H33" s="39"/>
      <c r="I33" s="39"/>
      <c r="J33" s="40"/>
    </row>
    <row r="34" spans="2:10" x14ac:dyDescent="0.3">
      <c r="D34" s="26"/>
      <c r="F34" s="14"/>
      <c r="G34" s="47"/>
      <c r="H34" s="39"/>
      <c r="I34" s="39"/>
      <c r="J34" s="40"/>
    </row>
    <row r="35" spans="2:10" x14ac:dyDescent="0.3">
      <c r="D35" s="26"/>
      <c r="F35" s="14"/>
      <c r="G35" s="47"/>
      <c r="H35" s="39"/>
      <c r="I35" s="39"/>
      <c r="J35" s="40"/>
    </row>
    <row r="36" spans="2:10" x14ac:dyDescent="0.3">
      <c r="D36" s="26"/>
      <c r="F36" s="14"/>
      <c r="G36" s="47"/>
      <c r="H36" s="39"/>
      <c r="I36" s="39"/>
      <c r="J36" s="40"/>
    </row>
    <row r="37" spans="2:10" x14ac:dyDescent="0.3">
      <c r="D37" s="26"/>
      <c r="F37" s="14"/>
      <c r="G37" s="47"/>
      <c r="H37" s="39"/>
      <c r="I37" s="39"/>
      <c r="J37" s="40"/>
    </row>
    <row r="38" spans="2:10" x14ac:dyDescent="0.3">
      <c r="D38" s="26"/>
      <c r="F38" s="14"/>
      <c r="G38" s="47"/>
      <c r="H38" s="39"/>
      <c r="I38" s="39"/>
      <c r="J38" s="40"/>
    </row>
    <row r="39" spans="2:10" x14ac:dyDescent="0.3">
      <c r="D39" s="26"/>
      <c r="F39" s="14"/>
      <c r="G39" s="47"/>
      <c r="H39" s="39"/>
      <c r="I39" s="39"/>
      <c r="J39" s="40"/>
    </row>
    <row r="40" spans="2:10" x14ac:dyDescent="0.3">
      <c r="D40" s="26"/>
      <c r="F40" s="14"/>
      <c r="G40" s="47"/>
      <c r="H40" s="39"/>
      <c r="I40" s="39"/>
      <c r="J40" s="40"/>
    </row>
    <row r="41" spans="2:10" x14ac:dyDescent="0.3">
      <c r="D41" s="26"/>
      <c r="F41" s="14"/>
      <c r="G41" s="47"/>
      <c r="H41" s="39"/>
      <c r="I41" s="39"/>
      <c r="J41" s="40"/>
    </row>
    <row r="42" spans="2:10" x14ac:dyDescent="0.3">
      <c r="D42" s="26"/>
      <c r="F42" s="14"/>
      <c r="G42" s="47"/>
      <c r="H42" s="39"/>
      <c r="I42" s="39"/>
      <c r="J42" s="40"/>
    </row>
    <row r="43" spans="2:10" x14ac:dyDescent="0.3">
      <c r="D43" s="26"/>
      <c r="F43" s="14"/>
      <c r="G43" s="47"/>
      <c r="H43" s="39"/>
      <c r="I43" s="39"/>
      <c r="J43" s="40"/>
    </row>
    <row r="44" spans="2:10" x14ac:dyDescent="0.3">
      <c r="D44" s="26"/>
      <c r="F44" s="14"/>
      <c r="G44" s="47"/>
      <c r="H44" s="39"/>
      <c r="I44" s="39"/>
      <c r="J44" s="40"/>
    </row>
    <row r="45" spans="2:10" x14ac:dyDescent="0.3">
      <c r="D45" s="26"/>
      <c r="F45" s="14"/>
      <c r="G45" s="47"/>
      <c r="H45" s="39"/>
      <c r="I45" s="39"/>
      <c r="J45" s="40"/>
    </row>
    <row r="46" spans="2:10" x14ac:dyDescent="0.3">
      <c r="D46" s="26"/>
      <c r="F46" s="14"/>
      <c r="G46" s="47"/>
      <c r="H46" s="39"/>
      <c r="I46" s="39"/>
      <c r="J46" s="40"/>
    </row>
    <row r="47" spans="2:10" x14ac:dyDescent="0.3">
      <c r="D47" s="26"/>
      <c r="F47" s="14"/>
      <c r="G47" s="47"/>
      <c r="H47" s="39"/>
      <c r="I47" s="39"/>
      <c r="J47" s="40"/>
    </row>
    <row r="48" spans="2:10" ht="12" customHeight="1" x14ac:dyDescent="0.3">
      <c r="B48" s="25"/>
      <c r="D48" s="26"/>
      <c r="F48" s="14"/>
      <c r="G48" s="47"/>
      <c r="H48" s="39"/>
      <c r="I48" s="39"/>
      <c r="J48" s="40"/>
    </row>
    <row r="49" spans="2:10" x14ac:dyDescent="0.3">
      <c r="B49" s="394" t="s">
        <v>407</v>
      </c>
      <c r="C49" s="395"/>
      <c r="D49" s="396"/>
      <c r="F49" s="14" t="s">
        <v>394</v>
      </c>
      <c r="G49" s="47"/>
      <c r="H49" s="53"/>
      <c r="I49" s="53"/>
      <c r="J49" s="53"/>
    </row>
    <row r="50" spans="2:10" x14ac:dyDescent="0.3">
      <c r="B50" s="25"/>
      <c r="D50" s="26"/>
      <c r="F50" s="14"/>
      <c r="G50" s="47"/>
      <c r="H50" s="40"/>
      <c r="I50" s="40"/>
      <c r="J50" s="40"/>
    </row>
    <row r="51" spans="2:10" x14ac:dyDescent="0.3">
      <c r="B51" s="25" t="s">
        <v>391</v>
      </c>
      <c r="D51" s="26"/>
      <c r="F51" s="14" t="s">
        <v>393</v>
      </c>
      <c r="G51" s="47"/>
      <c r="H51" s="40"/>
      <c r="I51" s="40"/>
      <c r="J51" s="40"/>
    </row>
    <row r="52" spans="2:10" x14ac:dyDescent="0.3">
      <c r="B52" s="25"/>
      <c r="D52" s="26"/>
      <c r="F52" s="14"/>
      <c r="G52" s="47"/>
      <c r="H52" s="40"/>
      <c r="I52" s="40"/>
      <c r="J52" s="40"/>
    </row>
    <row r="53" spans="2:10" x14ac:dyDescent="0.3">
      <c r="B53" s="25"/>
      <c r="D53" s="26" t="s">
        <v>392</v>
      </c>
      <c r="F53" s="14" t="s">
        <v>396</v>
      </c>
      <c r="G53" s="47"/>
      <c r="H53" s="40"/>
      <c r="I53" s="40"/>
      <c r="J53" s="40"/>
    </row>
    <row r="54" spans="2:10" x14ac:dyDescent="0.3">
      <c r="B54" s="25"/>
      <c r="D54" s="26"/>
      <c r="F54" s="14" t="s">
        <v>395</v>
      </c>
      <c r="G54" s="47"/>
      <c r="H54" s="40"/>
      <c r="I54" s="40"/>
      <c r="J54" s="40"/>
    </row>
    <row r="55" spans="2:10" x14ac:dyDescent="0.3">
      <c r="B55" s="25"/>
      <c r="D55" s="26"/>
      <c r="F55" s="14"/>
      <c r="G55" s="47"/>
      <c r="H55" s="40"/>
      <c r="I55" s="40"/>
      <c r="J55" s="40"/>
    </row>
    <row r="56" spans="2:10" x14ac:dyDescent="0.3">
      <c r="B56" s="391" t="s">
        <v>161</v>
      </c>
      <c r="C56" s="392"/>
      <c r="D56" s="393"/>
      <c r="F56" s="14" t="s">
        <v>397</v>
      </c>
      <c r="G56" s="47"/>
      <c r="H56" s="53"/>
      <c r="I56" s="53"/>
      <c r="J56" s="53"/>
    </row>
    <row r="57" spans="2:10" x14ac:dyDescent="0.3">
      <c r="B57" s="25"/>
      <c r="D57" s="26"/>
      <c r="F57" s="14"/>
      <c r="G57" s="47"/>
      <c r="H57" s="40"/>
      <c r="I57" s="40"/>
      <c r="J57" s="40"/>
    </row>
    <row r="58" spans="2:10" x14ac:dyDescent="0.3">
      <c r="B58" s="25" t="s">
        <v>391</v>
      </c>
      <c r="D58" s="26"/>
      <c r="F58" s="14" t="s">
        <v>398</v>
      </c>
      <c r="G58" s="47"/>
      <c r="H58" s="40"/>
      <c r="I58" s="40"/>
      <c r="J58" s="40"/>
    </row>
    <row r="59" spans="2:10" x14ac:dyDescent="0.3">
      <c r="B59" s="25"/>
      <c r="D59" s="26"/>
      <c r="F59" s="14"/>
      <c r="G59" s="47"/>
      <c r="H59" s="40"/>
      <c r="I59" s="40"/>
      <c r="J59" s="40"/>
    </row>
    <row r="60" spans="2:10" x14ac:dyDescent="0.3">
      <c r="B60" s="25"/>
      <c r="D60" s="26" t="s">
        <v>392</v>
      </c>
      <c r="F60" s="14" t="s">
        <v>399</v>
      </c>
      <c r="G60" s="47"/>
      <c r="H60" s="40"/>
      <c r="I60" s="40"/>
      <c r="J60" s="40"/>
    </row>
    <row r="61" spans="2:10" x14ac:dyDescent="0.3">
      <c r="B61" s="25"/>
      <c r="D61" s="26"/>
      <c r="F61" s="14"/>
      <c r="G61" s="47"/>
      <c r="H61" s="40"/>
      <c r="I61" s="40"/>
      <c r="J61" s="40"/>
    </row>
    <row r="62" spans="2:10" x14ac:dyDescent="0.3">
      <c r="B62" s="25"/>
      <c r="D62" s="26"/>
      <c r="F62" s="14"/>
      <c r="G62" s="47"/>
      <c r="H62" s="40"/>
      <c r="I62" s="40"/>
      <c r="J62" s="40"/>
    </row>
    <row r="64" spans="2:10" ht="17.25" thickBot="1" x14ac:dyDescent="0.35">
      <c r="B64" s="18" t="s">
        <v>531</v>
      </c>
    </row>
    <row r="65" spans="2:10" x14ac:dyDescent="0.3">
      <c r="H65" s="398" t="s">
        <v>71</v>
      </c>
      <c r="I65" s="400" t="s">
        <v>74</v>
      </c>
      <c r="J65" s="401"/>
    </row>
    <row r="66" spans="2:10" x14ac:dyDescent="0.3">
      <c r="E66" s="15"/>
      <c r="H66" s="399"/>
      <c r="I66" s="79" t="s">
        <v>348</v>
      </c>
      <c r="J66" s="80" t="s">
        <v>1</v>
      </c>
    </row>
    <row r="67" spans="2:10" ht="12.75" thickBot="1" x14ac:dyDescent="0.35">
      <c r="E67" s="15"/>
      <c r="H67" s="81">
        <f>COUNTIF(H70:H205, "O")</f>
        <v>4</v>
      </c>
      <c r="I67" s="77">
        <f>COUNTIF(I73:I205, "O")</f>
        <v>4</v>
      </c>
      <c r="J67" s="82">
        <f>COUNTIF(J70:J205, "O")</f>
        <v>0</v>
      </c>
    </row>
    <row r="69" spans="2:10" x14ac:dyDescent="0.3">
      <c r="B69" s="19" t="s">
        <v>12</v>
      </c>
      <c r="C69" s="20"/>
      <c r="D69" s="21" t="s">
        <v>13</v>
      </c>
      <c r="E69" s="16"/>
      <c r="F69" s="27" t="s">
        <v>39</v>
      </c>
      <c r="G69" s="27"/>
      <c r="H69" s="30" t="s">
        <v>71</v>
      </c>
      <c r="I69" s="29" t="s">
        <v>348</v>
      </c>
      <c r="J69" s="29" t="s">
        <v>2</v>
      </c>
    </row>
    <row r="70" spans="2:10" ht="12" customHeight="1" x14ac:dyDescent="0.3">
      <c r="B70" s="391" t="s">
        <v>114</v>
      </c>
      <c r="C70" s="392"/>
      <c r="D70" s="393"/>
      <c r="F70" s="14" t="s">
        <v>403</v>
      </c>
      <c r="G70" s="47"/>
      <c r="H70" s="39"/>
      <c r="I70" s="39"/>
      <c r="J70" s="40"/>
    </row>
    <row r="71" spans="2:10" ht="12" customHeight="1" x14ac:dyDescent="0.3">
      <c r="B71" s="25"/>
      <c r="D71" s="26"/>
      <c r="F71" s="14" t="s">
        <v>436</v>
      </c>
      <c r="G71" s="47"/>
      <c r="H71" s="39"/>
      <c r="I71" s="39"/>
      <c r="J71" s="40"/>
    </row>
    <row r="72" spans="2:10" ht="12" customHeight="1" x14ac:dyDescent="0.3">
      <c r="B72" s="25"/>
      <c r="D72" s="26"/>
      <c r="F72" s="14"/>
      <c r="G72" s="47"/>
      <c r="H72" s="39"/>
      <c r="I72" s="39"/>
      <c r="J72" s="40"/>
    </row>
    <row r="73" spans="2:10" x14ac:dyDescent="0.3">
      <c r="B73" s="394" t="s">
        <v>2094</v>
      </c>
      <c r="C73" s="395"/>
      <c r="D73" s="396"/>
      <c r="F73" s="14" t="s">
        <v>402</v>
      </c>
      <c r="G73" s="47"/>
      <c r="H73" s="53" t="s">
        <v>2972</v>
      </c>
      <c r="I73" s="53" t="s">
        <v>2972</v>
      </c>
      <c r="J73" s="53"/>
    </row>
    <row r="74" spans="2:10" x14ac:dyDescent="0.3">
      <c r="B74" s="25"/>
      <c r="D74" s="26"/>
      <c r="F74" s="14"/>
      <c r="G74" s="47"/>
      <c r="H74" s="40"/>
      <c r="I74" s="40"/>
      <c r="J74" s="40"/>
    </row>
    <row r="75" spans="2:10" x14ac:dyDescent="0.3">
      <c r="B75" s="25" t="s">
        <v>400</v>
      </c>
      <c r="D75" s="26"/>
      <c r="F75" s="14" t="s">
        <v>1801</v>
      </c>
      <c r="G75" s="47"/>
      <c r="H75" s="40"/>
      <c r="I75" s="40"/>
      <c r="J75" s="40"/>
    </row>
    <row r="76" spans="2:10" x14ac:dyDescent="0.3">
      <c r="B76" s="25"/>
      <c r="D76" s="26"/>
      <c r="F76" s="14" t="s">
        <v>1803</v>
      </c>
      <c r="G76" s="47"/>
      <c r="H76" s="40"/>
      <c r="I76" s="40"/>
      <c r="J76" s="40"/>
    </row>
    <row r="77" spans="2:10" x14ac:dyDescent="0.3">
      <c r="B77" s="25"/>
      <c r="D77" s="26" t="s">
        <v>401</v>
      </c>
      <c r="F77" s="14"/>
      <c r="G77" s="47"/>
      <c r="H77" s="40"/>
      <c r="I77" s="40"/>
      <c r="J77" s="40"/>
    </row>
    <row r="78" spans="2:10" x14ac:dyDescent="0.3">
      <c r="B78" s="25"/>
      <c r="D78" s="26"/>
      <c r="F78" s="14"/>
      <c r="G78" s="47"/>
      <c r="H78" s="40"/>
      <c r="I78" s="40"/>
      <c r="J78" s="40"/>
    </row>
    <row r="79" spans="2:10" x14ac:dyDescent="0.3">
      <c r="B79" s="25"/>
      <c r="D79" s="26"/>
      <c r="F79" s="14" t="s">
        <v>404</v>
      </c>
      <c r="G79" s="47"/>
      <c r="H79" s="40"/>
      <c r="I79" s="40"/>
      <c r="J79" s="40"/>
    </row>
    <row r="80" spans="2:10" x14ac:dyDescent="0.3">
      <c r="B80" s="25"/>
      <c r="D80" s="26"/>
      <c r="F80" s="14"/>
      <c r="G80" s="47"/>
      <c r="H80" s="40"/>
      <c r="I80" s="40"/>
      <c r="J80" s="40"/>
    </row>
    <row r="81" spans="2:12" x14ac:dyDescent="0.3">
      <c r="B81" s="25"/>
      <c r="D81" s="26" t="str">
        <f>IF(RMS!$J$13=1,"S7F217","S7F107")</f>
        <v>S7F217</v>
      </c>
      <c r="F81" s="14" t="s">
        <v>1781</v>
      </c>
      <c r="G81" s="47"/>
      <c r="H81" s="22"/>
      <c r="I81" s="22"/>
      <c r="J81" s="22"/>
      <c r="L81" s="35"/>
    </row>
    <row r="82" spans="2:12" x14ac:dyDescent="0.3">
      <c r="B82" s="25"/>
      <c r="D82" s="26"/>
      <c r="F82" s="14" t="s">
        <v>405</v>
      </c>
      <c r="G82" s="47"/>
      <c r="H82" s="22"/>
      <c r="I82" s="22"/>
      <c r="J82" s="22"/>
    </row>
    <row r="83" spans="2:12" x14ac:dyDescent="0.3">
      <c r="B83" s="25"/>
      <c r="D83" s="26"/>
      <c r="F83" s="14"/>
      <c r="G83" s="47"/>
      <c r="H83" s="22"/>
      <c r="I83" s="22"/>
      <c r="J83" s="40"/>
      <c r="L83" s="14"/>
    </row>
    <row r="84" spans="2:12" x14ac:dyDescent="0.3">
      <c r="B84" s="25" t="str">
        <f>IF(RMS!$J$13=1,"S7F218","S7F108")</f>
        <v>S7F218</v>
      </c>
      <c r="D84" s="26"/>
      <c r="F84" s="14" t="s">
        <v>177</v>
      </c>
      <c r="G84" s="47"/>
      <c r="H84" s="22"/>
      <c r="I84" s="22"/>
      <c r="J84" s="22"/>
    </row>
    <row r="85" spans="2:12" x14ac:dyDescent="0.3">
      <c r="B85" s="25"/>
      <c r="D85" s="26"/>
      <c r="F85" s="14"/>
      <c r="G85" s="47"/>
      <c r="H85" s="22"/>
      <c r="I85" s="22"/>
      <c r="J85" s="22"/>
    </row>
    <row r="86" spans="2:12" x14ac:dyDescent="0.3">
      <c r="B86" s="25"/>
      <c r="D86" s="26"/>
      <c r="F86" s="14"/>
      <c r="G86" s="47"/>
      <c r="H86" s="40"/>
      <c r="I86" s="40"/>
      <c r="J86" s="40"/>
    </row>
    <row r="87" spans="2:12" x14ac:dyDescent="0.3">
      <c r="B87" s="25"/>
      <c r="D87" s="26" t="s">
        <v>430</v>
      </c>
      <c r="F87" s="14" t="s">
        <v>1802</v>
      </c>
      <c r="G87" s="47"/>
      <c r="H87" s="22"/>
      <c r="I87" s="22"/>
      <c r="J87" s="40"/>
      <c r="L87" s="35"/>
    </row>
    <row r="88" spans="2:12" x14ac:dyDescent="0.3">
      <c r="B88" s="25"/>
      <c r="D88" s="26"/>
      <c r="F88" s="14" t="s">
        <v>405</v>
      </c>
      <c r="G88" s="47"/>
      <c r="H88" s="22"/>
      <c r="I88" s="22"/>
      <c r="J88" s="22"/>
    </row>
    <row r="89" spans="2:12" x14ac:dyDescent="0.3">
      <c r="B89" s="25"/>
      <c r="D89" s="26"/>
      <c r="F89" s="14" t="s">
        <v>406</v>
      </c>
      <c r="G89" s="47"/>
      <c r="H89" s="22"/>
      <c r="I89" s="22"/>
      <c r="J89" s="22"/>
      <c r="L89" s="14"/>
    </row>
    <row r="90" spans="2:12" x14ac:dyDescent="0.3">
      <c r="B90" s="25"/>
      <c r="D90" s="26"/>
      <c r="F90" s="14" t="s">
        <v>1804</v>
      </c>
      <c r="G90" s="47"/>
      <c r="H90" s="22"/>
      <c r="I90" s="22"/>
      <c r="J90" s="22"/>
      <c r="L90" s="14"/>
    </row>
    <row r="91" spans="2:12" x14ac:dyDescent="0.3">
      <c r="B91" s="25" t="s">
        <v>1648</v>
      </c>
      <c r="D91" s="26"/>
      <c r="F91" s="14" t="s">
        <v>410</v>
      </c>
      <c r="G91" s="47"/>
      <c r="H91" s="22"/>
      <c r="I91" s="22"/>
      <c r="J91" s="22"/>
    </row>
    <row r="92" spans="2:12" x14ac:dyDescent="0.3">
      <c r="B92" s="25"/>
      <c r="D92" s="26"/>
      <c r="F92" s="14"/>
      <c r="G92" s="47"/>
      <c r="H92" s="22"/>
      <c r="I92" s="22"/>
      <c r="J92" s="22"/>
    </row>
    <row r="93" spans="2:12" x14ac:dyDescent="0.3">
      <c r="B93" s="25"/>
      <c r="D93" s="26"/>
      <c r="F93" s="14"/>
      <c r="G93" s="47"/>
      <c r="H93" s="40"/>
      <c r="I93" s="40"/>
      <c r="J93" s="40"/>
    </row>
    <row r="94" spans="2:12" x14ac:dyDescent="0.3">
      <c r="B94" s="391" t="s">
        <v>407</v>
      </c>
      <c r="C94" s="392"/>
      <c r="D94" s="393"/>
      <c r="F94" s="14" t="s">
        <v>408</v>
      </c>
      <c r="G94" s="47"/>
      <c r="H94" s="53" t="s">
        <v>2972</v>
      </c>
      <c r="I94" s="53" t="s">
        <v>2972</v>
      </c>
      <c r="J94" s="53"/>
    </row>
    <row r="95" spans="2:12" x14ac:dyDescent="0.3">
      <c r="B95" s="25"/>
      <c r="D95" s="26"/>
      <c r="F95" s="14"/>
      <c r="G95" s="47"/>
      <c r="H95" s="40"/>
      <c r="I95" s="40"/>
      <c r="J95" s="40"/>
    </row>
    <row r="96" spans="2:12" x14ac:dyDescent="0.3">
      <c r="B96" s="25" t="s">
        <v>391</v>
      </c>
      <c r="D96" s="26"/>
      <c r="F96" s="14" t="s">
        <v>393</v>
      </c>
      <c r="G96" s="47"/>
      <c r="H96" s="40"/>
      <c r="I96" s="40"/>
      <c r="J96" s="40"/>
    </row>
    <row r="97" spans="2:12" x14ac:dyDescent="0.3">
      <c r="B97" s="25"/>
      <c r="D97" s="26"/>
      <c r="F97" s="14"/>
      <c r="G97" s="47"/>
      <c r="H97" s="40"/>
      <c r="I97" s="40"/>
      <c r="J97" s="40"/>
    </row>
    <row r="98" spans="2:12" x14ac:dyDescent="0.3">
      <c r="B98" s="25"/>
      <c r="D98" s="26" t="s">
        <v>392</v>
      </c>
      <c r="F98" s="14" t="s">
        <v>396</v>
      </c>
      <c r="G98" s="47"/>
      <c r="H98" s="40"/>
      <c r="I98" s="40"/>
      <c r="J98" s="40"/>
    </row>
    <row r="99" spans="2:12" x14ac:dyDescent="0.3">
      <c r="B99" s="25"/>
      <c r="D99" s="26"/>
      <c r="F99" s="14" t="s">
        <v>395</v>
      </c>
      <c r="G99" s="47"/>
      <c r="H99" s="40"/>
      <c r="I99" s="40"/>
      <c r="J99" s="40"/>
    </row>
    <row r="100" spans="2:12" x14ac:dyDescent="0.3">
      <c r="B100" s="25"/>
      <c r="D100" s="26"/>
      <c r="F100" s="14"/>
      <c r="G100" s="47"/>
      <c r="H100" s="40"/>
      <c r="I100" s="40"/>
      <c r="J100" s="40"/>
    </row>
    <row r="101" spans="2:12" x14ac:dyDescent="0.3">
      <c r="B101" s="25"/>
      <c r="D101" s="26"/>
      <c r="F101" s="14"/>
      <c r="G101" s="47"/>
      <c r="H101" s="40"/>
      <c r="I101" s="40"/>
      <c r="J101" s="40"/>
    </row>
    <row r="102" spans="2:12" x14ac:dyDescent="0.3">
      <c r="B102" s="394" t="s">
        <v>435</v>
      </c>
      <c r="C102" s="395"/>
      <c r="D102" s="396"/>
      <c r="F102" s="14" t="s">
        <v>437</v>
      </c>
      <c r="G102" s="47"/>
      <c r="H102" s="53" t="s">
        <v>2972</v>
      </c>
      <c r="I102" s="53" t="s">
        <v>2972</v>
      </c>
      <c r="J102" s="53"/>
    </row>
    <row r="103" spans="2:12" x14ac:dyDescent="0.3">
      <c r="B103" s="25"/>
      <c r="D103" s="26"/>
      <c r="F103" s="55" t="s">
        <v>438</v>
      </c>
      <c r="G103" s="47"/>
      <c r="H103" s="40"/>
      <c r="I103" s="40"/>
      <c r="J103" s="40"/>
    </row>
    <row r="104" spans="2:12" x14ac:dyDescent="0.3">
      <c r="B104" s="25"/>
      <c r="D104" s="26"/>
      <c r="F104" s="14"/>
      <c r="G104" s="47"/>
      <c r="H104" s="40"/>
      <c r="I104" s="40"/>
      <c r="J104" s="40"/>
    </row>
    <row r="105" spans="2:12" x14ac:dyDescent="0.3">
      <c r="B105" s="25"/>
      <c r="D105" s="26"/>
      <c r="F105" s="14" t="s">
        <v>439</v>
      </c>
      <c r="G105" s="47"/>
      <c r="H105" s="40"/>
      <c r="I105" s="40"/>
      <c r="J105" s="40"/>
    </row>
    <row r="106" spans="2:12" x14ac:dyDescent="0.3">
      <c r="B106" s="25"/>
      <c r="D106" s="26"/>
      <c r="F106" s="14"/>
      <c r="G106" s="47"/>
      <c r="H106" s="40"/>
      <c r="I106" s="40"/>
      <c r="J106" s="40"/>
    </row>
    <row r="107" spans="2:12" x14ac:dyDescent="0.3">
      <c r="B107" s="25"/>
      <c r="D107" s="26"/>
      <c r="F107" s="14" t="s">
        <v>440</v>
      </c>
      <c r="G107" s="47"/>
      <c r="H107" s="40"/>
      <c r="I107" s="40"/>
      <c r="J107" s="40"/>
    </row>
    <row r="108" spans="2:12" x14ac:dyDescent="0.3">
      <c r="B108" s="25"/>
      <c r="D108" s="26"/>
      <c r="F108" s="14"/>
      <c r="G108" s="47"/>
      <c r="H108" s="40"/>
      <c r="I108" s="40"/>
      <c r="J108" s="40"/>
    </row>
    <row r="109" spans="2:12" x14ac:dyDescent="0.3">
      <c r="B109" s="25"/>
      <c r="D109" s="26" t="str">
        <f>IF(RMS!$J$13=1,"S7F217","S7F107")</f>
        <v>S7F217</v>
      </c>
      <c r="F109" s="14" t="s">
        <v>1788</v>
      </c>
      <c r="G109" s="47"/>
      <c r="H109" s="22"/>
      <c r="I109" s="22"/>
      <c r="J109" s="22"/>
      <c r="L109" s="35"/>
    </row>
    <row r="110" spans="2:12" x14ac:dyDescent="0.3">
      <c r="B110" s="25"/>
      <c r="D110" s="26"/>
      <c r="F110" s="14" t="s">
        <v>441</v>
      </c>
      <c r="G110" s="47"/>
      <c r="H110" s="22"/>
      <c r="I110" s="22"/>
      <c r="J110" s="22"/>
    </row>
    <row r="111" spans="2:12" x14ac:dyDescent="0.3">
      <c r="B111" s="25"/>
      <c r="D111" s="26"/>
      <c r="F111" s="14"/>
      <c r="G111" s="47"/>
      <c r="H111" s="22"/>
      <c r="I111" s="22"/>
      <c r="J111" s="22"/>
      <c r="L111" s="14"/>
    </row>
    <row r="112" spans="2:12" x14ac:dyDescent="0.3">
      <c r="B112" s="25" t="str">
        <f>IF(RMS!$J$13=1,"S7F218","S7F108")</f>
        <v>S7F218</v>
      </c>
      <c r="D112" s="26"/>
      <c r="F112" s="14" t="s">
        <v>177</v>
      </c>
      <c r="G112" s="47"/>
      <c r="H112" s="22"/>
      <c r="I112" s="22"/>
      <c r="J112" s="22"/>
    </row>
    <row r="113" spans="2:12" x14ac:dyDescent="0.3">
      <c r="B113" s="25"/>
      <c r="D113" s="26"/>
      <c r="F113" s="14"/>
      <c r="G113" s="47"/>
      <c r="H113" s="22"/>
      <c r="I113" s="22"/>
      <c r="J113" s="22"/>
    </row>
    <row r="114" spans="2:12" x14ac:dyDescent="0.3">
      <c r="B114" s="25"/>
      <c r="D114" s="26"/>
      <c r="F114" s="14"/>
      <c r="G114" s="47"/>
      <c r="H114" s="40"/>
      <c r="I114" s="40"/>
      <c r="J114" s="40"/>
    </row>
    <row r="115" spans="2:12" x14ac:dyDescent="0.3">
      <c r="B115" s="25"/>
      <c r="D115" s="26" t="s">
        <v>430</v>
      </c>
      <c r="F115" s="14" t="s">
        <v>442</v>
      </c>
      <c r="G115" s="47"/>
      <c r="H115" s="22"/>
      <c r="I115" s="22"/>
      <c r="J115" s="22"/>
      <c r="L115" s="35"/>
    </row>
    <row r="116" spans="2:12" x14ac:dyDescent="0.3">
      <c r="B116" s="25"/>
      <c r="D116" s="26"/>
      <c r="F116" s="14" t="s">
        <v>443</v>
      </c>
      <c r="G116" s="47"/>
      <c r="H116" s="22"/>
      <c r="I116" s="22"/>
      <c r="J116" s="22"/>
    </row>
    <row r="117" spans="2:12" x14ac:dyDescent="0.3">
      <c r="B117" s="25"/>
      <c r="D117" s="26"/>
      <c r="F117" s="14" t="s">
        <v>406</v>
      </c>
      <c r="G117" s="47"/>
      <c r="H117" s="22"/>
      <c r="I117" s="22"/>
      <c r="J117" s="22"/>
      <c r="L117" s="14"/>
    </row>
    <row r="118" spans="2:12" x14ac:dyDescent="0.3">
      <c r="B118" s="25"/>
      <c r="D118" s="26"/>
      <c r="F118" s="14"/>
      <c r="G118" s="47"/>
      <c r="H118" s="22"/>
      <c r="I118" s="22"/>
      <c r="J118" s="22"/>
      <c r="L118" s="14"/>
    </row>
    <row r="119" spans="2:12" x14ac:dyDescent="0.3">
      <c r="B119" s="25" t="s">
        <v>409</v>
      </c>
      <c r="D119" s="26"/>
      <c r="F119" s="14" t="s">
        <v>410</v>
      </c>
      <c r="G119" s="47"/>
      <c r="H119" s="22"/>
      <c r="I119" s="22"/>
      <c r="J119" s="22"/>
    </row>
    <row r="120" spans="2:12" x14ac:dyDescent="0.3">
      <c r="B120" s="25"/>
      <c r="D120" s="26"/>
      <c r="F120" s="14"/>
      <c r="G120" s="47"/>
      <c r="H120" s="22"/>
      <c r="I120" s="22"/>
      <c r="J120" s="22"/>
    </row>
    <row r="121" spans="2:12" x14ac:dyDescent="0.3">
      <c r="B121" s="25"/>
      <c r="D121" s="26"/>
      <c r="F121" s="14"/>
      <c r="G121" s="47"/>
      <c r="H121" s="22"/>
      <c r="I121" s="22"/>
      <c r="J121" s="22"/>
    </row>
    <row r="122" spans="2:12" x14ac:dyDescent="0.3">
      <c r="B122" s="25"/>
      <c r="D122" s="26"/>
      <c r="F122" s="14" t="s">
        <v>1806</v>
      </c>
      <c r="G122" s="47"/>
      <c r="H122" s="40"/>
      <c r="I122" s="40"/>
      <c r="J122" s="40"/>
    </row>
    <row r="123" spans="2:12" x14ac:dyDescent="0.3">
      <c r="B123" s="404" t="s">
        <v>2154</v>
      </c>
      <c r="C123" s="405"/>
      <c r="D123" s="406"/>
      <c r="F123" s="14" t="s">
        <v>448</v>
      </c>
      <c r="G123" s="47"/>
      <c r="H123" s="53" t="s">
        <v>2972</v>
      </c>
      <c r="I123" s="53" t="s">
        <v>2972</v>
      </c>
      <c r="J123" s="53"/>
    </row>
    <row r="124" spans="2:12" x14ac:dyDescent="0.3">
      <c r="B124" s="25"/>
      <c r="D124" s="26"/>
      <c r="F124" s="14"/>
      <c r="G124" s="47"/>
      <c r="H124" s="40"/>
      <c r="I124" s="40"/>
      <c r="J124" s="40"/>
    </row>
    <row r="125" spans="2:12" x14ac:dyDescent="0.3">
      <c r="B125" s="25" t="s">
        <v>400</v>
      </c>
      <c r="D125" s="26"/>
      <c r="F125" s="14" t="s">
        <v>1807</v>
      </c>
      <c r="G125" s="47"/>
      <c r="H125" s="40"/>
      <c r="I125" s="40"/>
      <c r="J125" s="40"/>
    </row>
    <row r="126" spans="2:12" x14ac:dyDescent="0.3">
      <c r="B126" s="25"/>
      <c r="D126" s="26"/>
      <c r="F126" s="14"/>
      <c r="G126" s="47"/>
      <c r="H126" s="40"/>
      <c r="I126" s="40"/>
      <c r="J126" s="40"/>
    </row>
    <row r="127" spans="2:12" x14ac:dyDescent="0.3">
      <c r="B127" s="25"/>
      <c r="D127" s="26" t="s">
        <v>401</v>
      </c>
      <c r="F127" s="14" t="s">
        <v>2157</v>
      </c>
      <c r="G127" s="47"/>
      <c r="H127" s="40"/>
      <c r="I127" s="40"/>
      <c r="J127" s="40"/>
    </row>
    <row r="128" spans="2:12" x14ac:dyDescent="0.3">
      <c r="B128" s="25"/>
      <c r="D128" s="26"/>
      <c r="F128" s="14"/>
      <c r="G128" s="47"/>
      <c r="H128" s="40"/>
      <c r="I128" s="40"/>
      <c r="J128" s="40"/>
    </row>
    <row r="129" spans="2:10" x14ac:dyDescent="0.3">
      <c r="B129" s="25"/>
      <c r="D129" s="26"/>
      <c r="F129" s="14"/>
      <c r="G129" s="47"/>
      <c r="H129" s="40"/>
      <c r="I129" s="40"/>
      <c r="J129" s="40"/>
    </row>
    <row r="130" spans="2:10" x14ac:dyDescent="0.3">
      <c r="B130" s="25"/>
      <c r="D130" s="26"/>
      <c r="F130" s="14" t="s">
        <v>449</v>
      </c>
      <c r="G130" s="47"/>
      <c r="H130" s="40"/>
      <c r="I130" s="40"/>
      <c r="J130" s="40"/>
    </row>
    <row r="131" spans="2:10" x14ac:dyDescent="0.3">
      <c r="B131" s="25"/>
      <c r="D131" s="26"/>
      <c r="F131" s="14"/>
      <c r="G131" s="47"/>
      <c r="H131" s="40"/>
      <c r="I131" s="40"/>
      <c r="J131" s="40"/>
    </row>
    <row r="132" spans="2:10" x14ac:dyDescent="0.3">
      <c r="B132" s="25" t="s">
        <v>400</v>
      </c>
      <c r="D132" s="26"/>
      <c r="F132" s="14" t="s">
        <v>2155</v>
      </c>
      <c r="G132" s="47"/>
      <c r="H132" s="40"/>
      <c r="I132" s="40"/>
      <c r="J132" s="40"/>
    </row>
    <row r="133" spans="2:10" x14ac:dyDescent="0.3">
      <c r="B133" s="25"/>
      <c r="D133" s="26"/>
      <c r="F133" s="14"/>
      <c r="G133" s="47"/>
      <c r="H133" s="40"/>
      <c r="I133" s="40"/>
      <c r="J133" s="40"/>
    </row>
    <row r="134" spans="2:10" x14ac:dyDescent="0.3">
      <c r="B134" s="25"/>
      <c r="D134" s="26" t="s">
        <v>401</v>
      </c>
      <c r="F134" s="14" t="s">
        <v>2158</v>
      </c>
      <c r="G134" s="47"/>
      <c r="H134" s="40"/>
      <c r="I134" s="40"/>
      <c r="J134" s="40"/>
    </row>
    <row r="135" spans="2:10" x14ac:dyDescent="0.3">
      <c r="B135" s="25"/>
      <c r="D135" s="26"/>
      <c r="F135" s="14"/>
      <c r="G135" s="47"/>
      <c r="H135" s="40"/>
      <c r="I135" s="40"/>
      <c r="J135" s="40"/>
    </row>
    <row r="136" spans="2:10" x14ac:dyDescent="0.3">
      <c r="B136" s="25"/>
      <c r="D136" s="26"/>
      <c r="F136" s="14"/>
      <c r="G136" s="47"/>
      <c r="H136" s="40"/>
      <c r="I136" s="40"/>
      <c r="J136" s="40"/>
    </row>
    <row r="137" spans="2:10" x14ac:dyDescent="0.3">
      <c r="B137" s="25"/>
      <c r="D137" s="26"/>
      <c r="F137" s="14" t="s">
        <v>450</v>
      </c>
      <c r="G137" s="47"/>
      <c r="H137" s="40"/>
      <c r="I137" s="40"/>
      <c r="J137" s="40"/>
    </row>
    <row r="138" spans="2:10" x14ac:dyDescent="0.3">
      <c r="B138" s="25"/>
      <c r="D138" s="26"/>
      <c r="F138" s="14"/>
      <c r="G138" s="47"/>
      <c r="H138" s="40"/>
      <c r="I138" s="40"/>
      <c r="J138" s="40"/>
    </row>
    <row r="139" spans="2:10" x14ac:dyDescent="0.3">
      <c r="B139" s="25" t="s">
        <v>400</v>
      </c>
      <c r="D139" s="26"/>
      <c r="F139" s="14" t="s">
        <v>2156</v>
      </c>
      <c r="G139" s="47"/>
      <c r="H139" s="40"/>
      <c r="I139" s="40"/>
      <c r="J139" s="40"/>
    </row>
    <row r="140" spans="2:10" x14ac:dyDescent="0.3">
      <c r="B140" s="25"/>
      <c r="D140" s="26"/>
      <c r="F140" s="14"/>
      <c r="G140" s="47"/>
      <c r="H140" s="40"/>
      <c r="I140" s="40"/>
      <c r="J140" s="40"/>
    </row>
    <row r="141" spans="2:10" x14ac:dyDescent="0.3">
      <c r="B141" s="25"/>
      <c r="D141" s="26" t="s">
        <v>401</v>
      </c>
      <c r="F141" s="14" t="s">
        <v>2157</v>
      </c>
      <c r="G141" s="47"/>
      <c r="H141" s="40"/>
      <c r="I141" s="40"/>
      <c r="J141" s="40"/>
    </row>
    <row r="142" spans="2:10" x14ac:dyDescent="0.3">
      <c r="B142" s="25"/>
      <c r="D142" s="26"/>
      <c r="F142" s="14"/>
      <c r="G142" s="47"/>
      <c r="H142" s="40"/>
      <c r="I142" s="40"/>
      <c r="J142" s="40"/>
    </row>
    <row r="143" spans="2:10" x14ac:dyDescent="0.3">
      <c r="B143" s="25"/>
      <c r="D143" s="26"/>
      <c r="F143" s="14"/>
      <c r="G143" s="47"/>
      <c r="H143" s="40"/>
      <c r="I143" s="40"/>
      <c r="J143" s="40"/>
    </row>
    <row r="144" spans="2:10" x14ac:dyDescent="0.3">
      <c r="B144" s="25"/>
      <c r="D144" s="26"/>
      <c r="F144" s="14" t="s">
        <v>451</v>
      </c>
      <c r="G144" s="47"/>
      <c r="H144" s="40"/>
      <c r="I144" s="40"/>
      <c r="J144" s="40"/>
    </row>
    <row r="145" spans="2:10" x14ac:dyDescent="0.3">
      <c r="B145" s="25"/>
      <c r="D145" s="26"/>
      <c r="F145" s="14"/>
      <c r="G145" s="47"/>
      <c r="H145" s="40"/>
      <c r="I145" s="40"/>
      <c r="J145" s="40"/>
    </row>
    <row r="146" spans="2:10" x14ac:dyDescent="0.3">
      <c r="B146" s="25" t="s">
        <v>400</v>
      </c>
      <c r="D146" s="26"/>
      <c r="F146" s="14" t="s">
        <v>452</v>
      </c>
      <c r="G146" s="47"/>
      <c r="H146" s="40"/>
      <c r="I146" s="40"/>
      <c r="J146" s="40"/>
    </row>
    <row r="147" spans="2:10" x14ac:dyDescent="0.3">
      <c r="B147" s="25"/>
      <c r="D147" s="26"/>
      <c r="F147" s="14"/>
      <c r="G147" s="47"/>
      <c r="H147" s="40"/>
      <c r="I147" s="40"/>
      <c r="J147" s="40"/>
    </row>
    <row r="148" spans="2:10" x14ac:dyDescent="0.3">
      <c r="B148" s="25"/>
      <c r="D148" s="26" t="s">
        <v>401</v>
      </c>
      <c r="F148" s="14" t="s">
        <v>447</v>
      </c>
      <c r="G148" s="47"/>
      <c r="H148" s="40"/>
      <c r="I148" s="40"/>
      <c r="J148" s="40"/>
    </row>
    <row r="149" spans="2:10" x14ac:dyDescent="0.3">
      <c r="B149" s="25"/>
      <c r="D149" s="26"/>
      <c r="F149" s="14"/>
      <c r="G149" s="47"/>
      <c r="H149" s="40"/>
      <c r="I149" s="40"/>
      <c r="J149" s="40"/>
    </row>
    <row r="150" spans="2:10" x14ac:dyDescent="0.3">
      <c r="B150" s="25"/>
      <c r="D150" s="26"/>
      <c r="F150" s="14"/>
      <c r="G150" s="47"/>
      <c r="H150" s="40"/>
      <c r="I150" s="40"/>
      <c r="J150" s="40"/>
    </row>
    <row r="151" spans="2:10" x14ac:dyDescent="0.3">
      <c r="B151" s="25"/>
      <c r="D151" s="26"/>
      <c r="F151" s="14" t="s">
        <v>453</v>
      </c>
      <c r="G151" s="47"/>
      <c r="H151" s="40"/>
      <c r="I151" s="40"/>
      <c r="J151" s="40"/>
    </row>
    <row r="152" spans="2:10" x14ac:dyDescent="0.3">
      <c r="B152" s="25"/>
      <c r="D152" s="26"/>
      <c r="F152" s="14"/>
      <c r="G152" s="47"/>
      <c r="H152" s="40"/>
      <c r="I152" s="40"/>
      <c r="J152" s="40"/>
    </row>
    <row r="153" spans="2:10" x14ac:dyDescent="0.3">
      <c r="B153" s="25" t="s">
        <v>400</v>
      </c>
      <c r="D153" s="26"/>
      <c r="F153" s="14" t="s">
        <v>454</v>
      </c>
      <c r="G153" s="47"/>
      <c r="H153" s="40"/>
      <c r="I153" s="40"/>
      <c r="J153" s="40"/>
    </row>
    <row r="154" spans="2:10" x14ac:dyDescent="0.3">
      <c r="B154" s="25"/>
      <c r="D154" s="26"/>
      <c r="F154" s="14"/>
      <c r="G154" s="47"/>
      <c r="H154" s="40"/>
      <c r="I154" s="40"/>
      <c r="J154" s="40"/>
    </row>
    <row r="155" spans="2:10" x14ac:dyDescent="0.3">
      <c r="B155" s="25"/>
      <c r="D155" s="26" t="s">
        <v>401</v>
      </c>
      <c r="F155" s="14" t="s">
        <v>455</v>
      </c>
      <c r="G155" s="47"/>
      <c r="H155" s="40"/>
      <c r="I155" s="40"/>
      <c r="J155" s="40"/>
    </row>
    <row r="156" spans="2:10" x14ac:dyDescent="0.3">
      <c r="B156" s="25"/>
      <c r="D156" s="26"/>
      <c r="F156" s="14"/>
      <c r="G156" s="47"/>
      <c r="H156" s="40"/>
      <c r="I156" s="40"/>
      <c r="J156" s="40"/>
    </row>
    <row r="157" spans="2:10" x14ac:dyDescent="0.3">
      <c r="B157" s="25"/>
      <c r="D157" s="26"/>
      <c r="F157" s="14"/>
      <c r="G157" s="47"/>
      <c r="H157" s="40"/>
      <c r="I157" s="40"/>
      <c r="J157" s="40"/>
    </row>
    <row r="158" spans="2:10" x14ac:dyDescent="0.3">
      <c r="B158" s="25"/>
      <c r="D158" s="26"/>
      <c r="F158" s="14" t="s">
        <v>456</v>
      </c>
      <c r="G158" s="47"/>
      <c r="H158" s="40"/>
      <c r="I158" s="40"/>
      <c r="J158" s="40"/>
    </row>
    <row r="159" spans="2:10" x14ac:dyDescent="0.3">
      <c r="B159" s="25"/>
      <c r="D159" s="26"/>
      <c r="F159" s="14"/>
      <c r="G159" s="47"/>
      <c r="H159" s="40"/>
      <c r="I159" s="40"/>
      <c r="J159" s="40"/>
    </row>
    <row r="160" spans="2:10" x14ac:dyDescent="0.3">
      <c r="B160" s="25" t="s">
        <v>400</v>
      </c>
      <c r="D160" s="26"/>
      <c r="F160" s="14" t="s">
        <v>457</v>
      </c>
      <c r="G160" s="47"/>
      <c r="H160" s="40"/>
      <c r="I160" s="40"/>
      <c r="J160" s="40"/>
    </row>
    <row r="161" spans="2:10" x14ac:dyDescent="0.3">
      <c r="B161" s="25"/>
      <c r="D161" s="26"/>
      <c r="F161" s="14"/>
      <c r="G161" s="47"/>
      <c r="H161" s="40"/>
      <c r="I161" s="40"/>
      <c r="J161" s="40"/>
    </row>
    <row r="162" spans="2:10" x14ac:dyDescent="0.3">
      <c r="B162" s="25"/>
      <c r="D162" s="26" t="s">
        <v>401</v>
      </c>
      <c r="F162" s="14" t="s">
        <v>458</v>
      </c>
      <c r="G162" s="47"/>
      <c r="H162" s="40"/>
      <c r="I162" s="40"/>
      <c r="J162" s="40"/>
    </row>
    <row r="163" spans="2:10" x14ac:dyDescent="0.3">
      <c r="B163" s="25"/>
      <c r="D163" s="26"/>
      <c r="F163" s="14"/>
      <c r="G163" s="47"/>
      <c r="H163" s="40"/>
      <c r="I163" s="40"/>
      <c r="J163" s="40"/>
    </row>
    <row r="164" spans="2:10" x14ac:dyDescent="0.3">
      <c r="B164" s="25"/>
      <c r="D164" s="26"/>
      <c r="F164" s="14"/>
      <c r="G164" s="47"/>
      <c r="H164" s="40"/>
      <c r="I164" s="40"/>
      <c r="J164" s="40"/>
    </row>
    <row r="165" spans="2:10" x14ac:dyDescent="0.3">
      <c r="B165" s="25"/>
      <c r="D165" s="26"/>
      <c r="F165" s="14" t="s">
        <v>459</v>
      </c>
      <c r="G165" s="47"/>
      <c r="H165" s="40"/>
      <c r="I165" s="40"/>
      <c r="J165" s="40"/>
    </row>
    <row r="166" spans="2:10" x14ac:dyDescent="0.3">
      <c r="B166" s="25"/>
      <c r="D166" s="26"/>
      <c r="F166" s="14"/>
      <c r="G166" s="47"/>
      <c r="H166" s="40"/>
      <c r="I166" s="40"/>
      <c r="J166" s="40"/>
    </row>
    <row r="167" spans="2:10" x14ac:dyDescent="0.3">
      <c r="B167" s="25" t="s">
        <v>400</v>
      </c>
      <c r="D167" s="26"/>
      <c r="F167" s="14" t="s">
        <v>2093</v>
      </c>
      <c r="G167" s="47"/>
      <c r="H167" s="40"/>
      <c r="I167" s="40"/>
      <c r="J167" s="40"/>
    </row>
    <row r="168" spans="2:10" x14ac:dyDescent="0.3">
      <c r="B168" s="25"/>
      <c r="D168" s="26"/>
      <c r="F168" s="14"/>
      <c r="G168" s="47"/>
      <c r="H168" s="40"/>
      <c r="I168" s="40"/>
      <c r="J168" s="40"/>
    </row>
    <row r="169" spans="2:10" x14ac:dyDescent="0.3">
      <c r="B169" s="25"/>
      <c r="D169" s="26" t="s">
        <v>401</v>
      </c>
      <c r="F169" s="14" t="s">
        <v>460</v>
      </c>
      <c r="G169" s="47"/>
      <c r="H169" s="40"/>
      <c r="I169" s="40"/>
      <c r="J169" s="40"/>
    </row>
    <row r="170" spans="2:10" x14ac:dyDescent="0.3">
      <c r="B170" s="25"/>
      <c r="D170" s="26"/>
      <c r="F170" s="14"/>
      <c r="G170" s="47"/>
      <c r="H170" s="40"/>
      <c r="I170" s="40"/>
      <c r="J170" s="40"/>
    </row>
    <row r="171" spans="2:10" x14ac:dyDescent="0.3">
      <c r="B171" s="25"/>
      <c r="D171" s="26"/>
      <c r="F171" s="14"/>
      <c r="G171" s="47"/>
      <c r="H171" s="40"/>
      <c r="I171" s="40"/>
      <c r="J171" s="40"/>
    </row>
    <row r="172" spans="2:10" x14ac:dyDescent="0.3">
      <c r="B172" s="25"/>
      <c r="D172" s="26"/>
      <c r="F172" s="14" t="s">
        <v>461</v>
      </c>
      <c r="G172" s="47"/>
      <c r="H172" s="40"/>
      <c r="I172" s="40"/>
      <c r="J172" s="40"/>
    </row>
    <row r="173" spans="2:10" x14ac:dyDescent="0.3">
      <c r="B173" s="25"/>
      <c r="D173" s="26"/>
      <c r="F173" s="14"/>
      <c r="G173" s="47"/>
      <c r="H173" s="40"/>
      <c r="I173" s="40"/>
      <c r="J173" s="40"/>
    </row>
    <row r="174" spans="2:10" x14ac:dyDescent="0.3">
      <c r="B174" s="25" t="s">
        <v>400</v>
      </c>
      <c r="D174" s="26"/>
      <c r="F174" s="14" t="s">
        <v>463</v>
      </c>
      <c r="G174" s="47"/>
      <c r="H174" s="40"/>
      <c r="I174" s="40"/>
      <c r="J174" s="40"/>
    </row>
    <row r="175" spans="2:10" x14ac:dyDescent="0.3">
      <c r="B175" s="25"/>
      <c r="D175" s="26"/>
      <c r="F175" s="14"/>
      <c r="G175" s="47"/>
      <c r="H175" s="40"/>
      <c r="I175" s="40"/>
      <c r="J175" s="40"/>
    </row>
    <row r="176" spans="2:10" x14ac:dyDescent="0.3">
      <c r="B176" s="25"/>
      <c r="D176" s="26" t="s">
        <v>401</v>
      </c>
      <c r="F176" s="14" t="s">
        <v>462</v>
      </c>
      <c r="G176" s="47"/>
      <c r="H176" s="40"/>
      <c r="I176" s="40"/>
      <c r="J176" s="40"/>
    </row>
    <row r="177" spans="2:10" x14ac:dyDescent="0.3">
      <c r="B177" s="25"/>
      <c r="D177" s="26"/>
      <c r="F177" s="14"/>
      <c r="G177" s="47"/>
      <c r="H177" s="40"/>
      <c r="I177" s="40"/>
      <c r="J177" s="40"/>
    </row>
    <row r="178" spans="2:10" x14ac:dyDescent="0.3">
      <c r="B178" s="25"/>
      <c r="D178" s="26"/>
      <c r="F178" s="14"/>
      <c r="G178" s="47"/>
      <c r="H178" s="40"/>
      <c r="I178" s="40"/>
      <c r="J178" s="40"/>
    </row>
    <row r="179" spans="2:10" x14ac:dyDescent="0.3">
      <c r="B179" s="25"/>
      <c r="D179" s="26"/>
      <c r="F179" s="14" t="s">
        <v>2148</v>
      </c>
      <c r="G179" s="47"/>
      <c r="H179" s="40"/>
      <c r="I179" s="40"/>
      <c r="J179" s="40"/>
    </row>
    <row r="180" spans="2:10" x14ac:dyDescent="0.3">
      <c r="B180" s="25"/>
      <c r="D180" s="26"/>
      <c r="F180" s="14" t="s">
        <v>2150</v>
      </c>
      <c r="G180" s="47"/>
      <c r="H180" s="40"/>
      <c r="I180" s="40"/>
      <c r="J180" s="40"/>
    </row>
    <row r="181" spans="2:10" x14ac:dyDescent="0.3">
      <c r="B181" s="25" t="s">
        <v>400</v>
      </c>
      <c r="D181" s="26"/>
      <c r="F181" s="55" t="s">
        <v>2149</v>
      </c>
      <c r="G181" s="47"/>
      <c r="H181" s="40"/>
      <c r="I181" s="40"/>
      <c r="J181" s="40"/>
    </row>
    <row r="182" spans="2:10" x14ac:dyDescent="0.3">
      <c r="B182" s="25"/>
      <c r="D182" s="26"/>
      <c r="F182" s="14"/>
      <c r="G182" s="47"/>
      <c r="H182" s="40"/>
      <c r="I182" s="40"/>
      <c r="J182" s="40"/>
    </row>
    <row r="183" spans="2:10" x14ac:dyDescent="0.3">
      <c r="B183" s="25"/>
      <c r="D183" s="26" t="s">
        <v>401</v>
      </c>
      <c r="F183" s="14" t="s">
        <v>2147</v>
      </c>
      <c r="G183" s="47"/>
      <c r="H183" s="40"/>
      <c r="I183" s="40"/>
      <c r="J183" s="40"/>
    </row>
    <row r="184" spans="2:10" x14ac:dyDescent="0.3">
      <c r="B184" s="25"/>
      <c r="D184" s="26"/>
      <c r="F184" s="14"/>
      <c r="G184" s="47"/>
      <c r="H184" s="40"/>
      <c r="I184" s="40"/>
      <c r="J184" s="40"/>
    </row>
    <row r="185" spans="2:10" x14ac:dyDescent="0.3">
      <c r="B185" s="25"/>
      <c r="D185" s="26"/>
      <c r="F185" s="14"/>
      <c r="G185" s="47"/>
      <c r="H185" s="40"/>
      <c r="I185" s="40"/>
      <c r="J185" s="40"/>
    </row>
    <row r="186" spans="2:10" x14ac:dyDescent="0.3">
      <c r="B186" s="25"/>
      <c r="D186" s="26"/>
      <c r="F186" s="14" t="s">
        <v>2144</v>
      </c>
      <c r="G186" s="47"/>
      <c r="H186" s="40"/>
      <c r="I186" s="40"/>
      <c r="J186" s="40"/>
    </row>
    <row r="187" spans="2:10" x14ac:dyDescent="0.3">
      <c r="B187" s="25"/>
      <c r="D187" s="26"/>
      <c r="F187" s="14"/>
      <c r="G187" s="47"/>
      <c r="H187" s="40"/>
      <c r="I187" s="40"/>
      <c r="J187" s="40"/>
    </row>
    <row r="188" spans="2:10" x14ac:dyDescent="0.3">
      <c r="B188" s="25" t="s">
        <v>400</v>
      </c>
      <c r="D188" s="26"/>
      <c r="F188" s="14" t="s">
        <v>464</v>
      </c>
      <c r="G188" s="47"/>
      <c r="H188" s="40"/>
      <c r="I188" s="40"/>
      <c r="J188" s="40"/>
    </row>
    <row r="189" spans="2:10" x14ac:dyDescent="0.3">
      <c r="B189" s="25"/>
      <c r="D189" s="26"/>
      <c r="F189" s="14"/>
      <c r="G189" s="47"/>
      <c r="H189" s="40"/>
      <c r="I189" s="40"/>
      <c r="J189" s="40"/>
    </row>
    <row r="190" spans="2:10" x14ac:dyDescent="0.3">
      <c r="B190" s="25"/>
      <c r="D190" s="26" t="s">
        <v>401</v>
      </c>
      <c r="F190" s="14" t="s">
        <v>465</v>
      </c>
      <c r="G190" s="47"/>
      <c r="H190" s="40"/>
      <c r="I190" s="40"/>
      <c r="J190" s="40"/>
    </row>
    <row r="191" spans="2:10" x14ac:dyDescent="0.3">
      <c r="B191" s="25"/>
      <c r="D191" s="26"/>
      <c r="F191" s="14"/>
      <c r="G191" s="47"/>
      <c r="H191" s="40"/>
      <c r="I191" s="40"/>
      <c r="J191" s="40"/>
    </row>
    <row r="192" spans="2:10" x14ac:dyDescent="0.3">
      <c r="B192" s="25"/>
      <c r="D192" s="26"/>
      <c r="F192" s="14"/>
      <c r="G192" s="47"/>
      <c r="H192" s="40"/>
      <c r="I192" s="40"/>
      <c r="J192" s="40"/>
    </row>
    <row r="193" spans="2:10" x14ac:dyDescent="0.3">
      <c r="B193" s="25"/>
      <c r="D193" s="26"/>
      <c r="F193" s="14" t="s">
        <v>2145</v>
      </c>
      <c r="G193" s="47"/>
      <c r="H193" s="40"/>
      <c r="I193" s="40"/>
      <c r="J193" s="40"/>
    </row>
    <row r="194" spans="2:10" x14ac:dyDescent="0.3">
      <c r="B194" s="25"/>
      <c r="D194" s="26"/>
      <c r="F194" s="14"/>
      <c r="G194" s="47"/>
      <c r="H194" s="40"/>
      <c r="I194" s="40"/>
      <c r="J194" s="40"/>
    </row>
    <row r="195" spans="2:10" x14ac:dyDescent="0.3">
      <c r="B195" s="25" t="s">
        <v>400</v>
      </c>
      <c r="D195" s="26"/>
      <c r="F195" s="14" t="s">
        <v>2159</v>
      </c>
      <c r="G195" s="47"/>
      <c r="H195" s="40"/>
      <c r="I195" s="40"/>
      <c r="J195" s="40"/>
    </row>
    <row r="196" spans="2:10" x14ac:dyDescent="0.3">
      <c r="B196" s="25"/>
      <c r="D196" s="26"/>
      <c r="F196" s="14"/>
      <c r="G196" s="47"/>
      <c r="H196" s="40"/>
      <c r="I196" s="40"/>
      <c r="J196" s="40"/>
    </row>
    <row r="197" spans="2:10" x14ac:dyDescent="0.3">
      <c r="B197" s="25"/>
      <c r="D197" s="26" t="s">
        <v>401</v>
      </c>
      <c r="F197" s="14" t="s">
        <v>466</v>
      </c>
      <c r="G197" s="47"/>
      <c r="H197" s="40"/>
      <c r="I197" s="40"/>
      <c r="J197" s="40"/>
    </row>
    <row r="198" spans="2:10" x14ac:dyDescent="0.3">
      <c r="B198" s="25"/>
      <c r="D198" s="26"/>
      <c r="F198" s="14"/>
      <c r="G198" s="47"/>
      <c r="H198" s="40"/>
      <c r="I198" s="40"/>
      <c r="J198" s="40"/>
    </row>
    <row r="199" spans="2:10" x14ac:dyDescent="0.3">
      <c r="B199" s="25"/>
      <c r="D199" s="26"/>
      <c r="F199" s="14"/>
      <c r="G199" s="47"/>
      <c r="H199" s="40"/>
      <c r="I199" s="40"/>
      <c r="J199" s="40"/>
    </row>
    <row r="200" spans="2:10" x14ac:dyDescent="0.3">
      <c r="B200" s="25"/>
      <c r="D200" s="26"/>
      <c r="F200" s="14" t="s">
        <v>2146</v>
      </c>
      <c r="G200" s="47"/>
      <c r="H200" s="40"/>
      <c r="I200" s="40"/>
      <c r="J200" s="40"/>
    </row>
    <row r="201" spans="2:10" x14ac:dyDescent="0.3">
      <c r="B201" s="25"/>
      <c r="D201" s="26"/>
      <c r="F201" s="14"/>
      <c r="G201" s="47"/>
      <c r="H201" s="40"/>
      <c r="I201" s="40"/>
      <c r="J201" s="40"/>
    </row>
    <row r="202" spans="2:10" x14ac:dyDescent="0.3">
      <c r="B202" s="25" t="s">
        <v>400</v>
      </c>
      <c r="D202" s="26"/>
      <c r="F202" s="14" t="s">
        <v>467</v>
      </c>
      <c r="G202" s="47"/>
      <c r="H202" s="40"/>
      <c r="I202" s="40"/>
      <c r="J202" s="40"/>
    </row>
    <row r="203" spans="2:10" x14ac:dyDescent="0.3">
      <c r="B203" s="25"/>
      <c r="D203" s="26"/>
      <c r="F203" s="14"/>
      <c r="G203" s="47"/>
      <c r="H203" s="40"/>
      <c r="I203" s="40"/>
      <c r="J203" s="40"/>
    </row>
    <row r="204" spans="2:10" x14ac:dyDescent="0.3">
      <c r="B204" s="25"/>
      <c r="D204" s="26" t="s">
        <v>401</v>
      </c>
      <c r="F204" s="14" t="s">
        <v>468</v>
      </c>
      <c r="G204" s="47"/>
      <c r="H204" s="40"/>
      <c r="I204" s="40"/>
      <c r="J204" s="40"/>
    </row>
    <row r="205" spans="2:10" x14ac:dyDescent="0.3">
      <c r="B205" s="25"/>
      <c r="D205" s="26"/>
      <c r="F205" s="14"/>
      <c r="G205" s="47"/>
      <c r="H205" s="40"/>
      <c r="I205" s="40"/>
      <c r="J205" s="40"/>
    </row>
    <row r="207" spans="2:10" ht="17.25" thickBot="1" x14ac:dyDescent="0.35">
      <c r="B207" s="18" t="s">
        <v>532</v>
      </c>
    </row>
    <row r="208" spans="2:10" x14ac:dyDescent="0.3">
      <c r="H208" s="398" t="s">
        <v>71</v>
      </c>
      <c r="I208" s="400" t="s">
        <v>74</v>
      </c>
      <c r="J208" s="401"/>
    </row>
    <row r="209" spans="2:10" x14ac:dyDescent="0.3">
      <c r="E209" s="15"/>
      <c r="H209" s="399"/>
      <c r="I209" s="79" t="s">
        <v>348</v>
      </c>
      <c r="J209" s="80" t="s">
        <v>1</v>
      </c>
    </row>
    <row r="210" spans="2:10" ht="12.75" thickBot="1" x14ac:dyDescent="0.35">
      <c r="E210" s="15"/>
      <c r="H210" s="81">
        <f>COUNTIF(H213:H250, "O")</f>
        <v>2</v>
      </c>
      <c r="I210" s="77">
        <f>COUNTIF(I213:I250, "O")</f>
        <v>1</v>
      </c>
      <c r="J210" s="82">
        <f>COUNTIF(J213:J250, "O")</f>
        <v>0</v>
      </c>
    </row>
    <row r="212" spans="2:10" x14ac:dyDescent="0.3">
      <c r="B212" s="19" t="s">
        <v>12</v>
      </c>
      <c r="C212" s="20"/>
      <c r="D212" s="21" t="s">
        <v>13</v>
      </c>
      <c r="E212" s="16"/>
      <c r="F212" s="27" t="s">
        <v>39</v>
      </c>
      <c r="G212" s="27"/>
      <c r="H212" s="30" t="s">
        <v>71</v>
      </c>
      <c r="I212" s="29" t="s">
        <v>348</v>
      </c>
      <c r="J212" s="29" t="s">
        <v>2</v>
      </c>
    </row>
    <row r="213" spans="2:10" ht="12" customHeight="1" x14ac:dyDescent="0.3">
      <c r="B213" s="25"/>
      <c r="D213" s="26"/>
      <c r="F213" s="14"/>
      <c r="G213" s="47"/>
      <c r="H213" s="39"/>
      <c r="I213" s="39"/>
      <c r="J213" s="40"/>
    </row>
    <row r="214" spans="2:10" x14ac:dyDescent="0.3">
      <c r="B214" s="394" t="s">
        <v>412</v>
      </c>
      <c r="C214" s="395"/>
      <c r="D214" s="396"/>
      <c r="F214" s="14" t="s">
        <v>411</v>
      </c>
      <c r="G214" s="47"/>
      <c r="H214" s="53" t="s">
        <v>2972</v>
      </c>
      <c r="I214" s="53" t="s">
        <v>2972</v>
      </c>
      <c r="J214" s="53"/>
    </row>
    <row r="215" spans="2:10" x14ac:dyDescent="0.3">
      <c r="B215" s="25"/>
      <c r="D215" s="26"/>
      <c r="F215" s="14" t="s">
        <v>414</v>
      </c>
      <c r="G215" s="47"/>
      <c r="H215" s="40"/>
      <c r="I215" s="40"/>
      <c r="J215" s="40"/>
    </row>
    <row r="216" spans="2:10" x14ac:dyDescent="0.3">
      <c r="B216" s="25"/>
      <c r="D216" s="26"/>
      <c r="F216" s="14"/>
      <c r="G216" s="47"/>
      <c r="H216" s="40"/>
      <c r="I216" s="40"/>
      <c r="J216" s="40"/>
    </row>
    <row r="217" spans="2:10" x14ac:dyDescent="0.3">
      <c r="B217" s="25"/>
      <c r="D217" s="26" t="s">
        <v>413</v>
      </c>
      <c r="F217" s="14" t="s">
        <v>415</v>
      </c>
      <c r="G217" s="47"/>
      <c r="H217" s="40"/>
      <c r="I217" s="40"/>
      <c r="J217" s="40"/>
    </row>
    <row r="218" spans="2:10" x14ac:dyDescent="0.3">
      <c r="B218" s="25"/>
      <c r="D218" s="26"/>
      <c r="F218" s="14" t="s">
        <v>416</v>
      </c>
      <c r="G218" s="47"/>
      <c r="H218" s="40"/>
      <c r="I218" s="40"/>
      <c r="J218" s="40"/>
    </row>
    <row r="219" spans="2:10" x14ac:dyDescent="0.3">
      <c r="B219" s="25"/>
      <c r="D219" s="26"/>
      <c r="F219" s="14"/>
      <c r="G219" s="47"/>
      <c r="H219" s="40"/>
      <c r="I219" s="40"/>
      <c r="J219" s="40"/>
    </row>
    <row r="220" spans="2:10" x14ac:dyDescent="0.3">
      <c r="B220" s="25" t="s">
        <v>431</v>
      </c>
      <c r="D220" s="26"/>
      <c r="F220" s="14" t="s">
        <v>417</v>
      </c>
      <c r="G220" s="47"/>
      <c r="H220" s="40"/>
      <c r="I220" s="40"/>
      <c r="J220" s="40"/>
    </row>
    <row r="221" spans="2:10" x14ac:dyDescent="0.3">
      <c r="B221" s="25"/>
      <c r="D221" s="26"/>
      <c r="F221" s="55" t="s">
        <v>419</v>
      </c>
      <c r="G221" s="47"/>
      <c r="H221" s="40"/>
      <c r="I221" s="40"/>
      <c r="J221" s="40"/>
    </row>
    <row r="222" spans="2:10" x14ac:dyDescent="0.3">
      <c r="B222" s="25"/>
      <c r="D222" s="26"/>
      <c r="F222" s="14"/>
      <c r="G222" s="47"/>
      <c r="H222" s="40"/>
      <c r="I222" s="40"/>
      <c r="J222" s="40"/>
    </row>
    <row r="223" spans="2:10" x14ac:dyDescent="0.3">
      <c r="B223" s="25"/>
      <c r="D223" s="26"/>
      <c r="F223" s="14"/>
      <c r="G223" s="47"/>
      <c r="H223" s="40"/>
      <c r="I223" s="40"/>
      <c r="J223" s="40"/>
    </row>
    <row r="224" spans="2:10" x14ac:dyDescent="0.3">
      <c r="B224" s="394" t="s">
        <v>418</v>
      </c>
      <c r="C224" s="395"/>
      <c r="D224" s="396"/>
      <c r="F224" s="14"/>
      <c r="G224" s="47"/>
      <c r="H224" s="53" t="s">
        <v>2972</v>
      </c>
      <c r="I224" s="53"/>
      <c r="J224" s="53"/>
    </row>
    <row r="225" spans="2:10" x14ac:dyDescent="0.3">
      <c r="B225" s="25"/>
      <c r="D225" s="26"/>
      <c r="F225" s="14"/>
      <c r="G225" s="47"/>
      <c r="H225" s="40"/>
      <c r="I225" s="40"/>
      <c r="J225" s="40"/>
    </row>
    <row r="226" spans="2:10" x14ac:dyDescent="0.3">
      <c r="B226" s="391" t="s">
        <v>342</v>
      </c>
      <c r="C226" s="392"/>
      <c r="D226" s="393"/>
      <c r="F226" s="14" t="s">
        <v>444</v>
      </c>
      <c r="G226" s="47"/>
      <c r="H226" s="39"/>
      <c r="I226" s="39"/>
      <c r="J226" s="40"/>
    </row>
    <row r="227" spans="2:10" x14ac:dyDescent="0.3">
      <c r="D227" s="26"/>
      <c r="F227" s="14"/>
      <c r="G227" s="47"/>
      <c r="H227" s="39"/>
      <c r="I227" s="39"/>
      <c r="J227" s="40"/>
    </row>
    <row r="228" spans="2:10" x14ac:dyDescent="0.3">
      <c r="B228" s="25"/>
      <c r="D228" s="26" t="s">
        <v>8</v>
      </c>
      <c r="F228" s="14" t="s">
        <v>346</v>
      </c>
      <c r="G228" s="47"/>
      <c r="H228" s="39"/>
      <c r="I228" s="39"/>
      <c r="J228" s="40"/>
    </row>
    <row r="229" spans="2:10" x14ac:dyDescent="0.3">
      <c r="B229" s="25"/>
      <c r="D229" s="26"/>
      <c r="F229" s="14" t="s">
        <v>343</v>
      </c>
      <c r="G229" s="47"/>
      <c r="H229" s="39"/>
      <c r="I229" s="39"/>
      <c r="J229" s="40"/>
    </row>
    <row r="230" spans="2:10" x14ac:dyDescent="0.3">
      <c r="B230" s="25"/>
      <c r="D230" s="26"/>
      <c r="F230" s="14" t="s">
        <v>344</v>
      </c>
      <c r="G230" s="47"/>
      <c r="H230" s="39"/>
      <c r="I230" s="39"/>
      <c r="J230" s="40"/>
    </row>
    <row r="231" spans="2:10" x14ac:dyDescent="0.3">
      <c r="B231" s="25"/>
      <c r="D231" s="26"/>
      <c r="F231" s="289" t="s">
        <v>2980</v>
      </c>
      <c r="G231" s="47"/>
      <c r="H231" s="39"/>
      <c r="I231" s="39"/>
      <c r="J231" s="40"/>
    </row>
    <row r="232" spans="2:10" x14ac:dyDescent="0.3">
      <c r="B232" s="25" t="s">
        <v>215</v>
      </c>
      <c r="D232" s="26"/>
      <c r="F232" s="14" t="s">
        <v>1808</v>
      </c>
      <c r="G232" s="47"/>
      <c r="H232" s="39"/>
      <c r="I232" s="39"/>
      <c r="J232" s="40"/>
    </row>
    <row r="233" spans="2:10" x14ac:dyDescent="0.3">
      <c r="B233" s="25"/>
      <c r="D233" s="26"/>
      <c r="F233" s="14"/>
      <c r="G233" s="47"/>
      <c r="H233" s="40"/>
      <c r="I233" s="40"/>
      <c r="J233" s="40"/>
    </row>
    <row r="234" spans="2:10" x14ac:dyDescent="0.3">
      <c r="B234" s="25"/>
      <c r="D234" s="26"/>
      <c r="F234" s="14"/>
      <c r="G234" s="47"/>
      <c r="H234" s="40"/>
      <c r="I234" s="40"/>
      <c r="J234" s="40"/>
    </row>
    <row r="235" spans="2:10" x14ac:dyDescent="0.3">
      <c r="B235" s="391" t="s">
        <v>345</v>
      </c>
      <c r="C235" s="392"/>
      <c r="D235" s="393"/>
      <c r="F235" s="14" t="s">
        <v>1810</v>
      </c>
      <c r="G235" s="47"/>
      <c r="H235" s="39"/>
      <c r="I235" s="39"/>
      <c r="J235" s="40"/>
    </row>
    <row r="236" spans="2:10" x14ac:dyDescent="0.3">
      <c r="D236" s="26"/>
      <c r="F236" s="14"/>
      <c r="G236" s="47"/>
      <c r="H236" s="39"/>
      <c r="I236" s="39"/>
      <c r="J236" s="40"/>
    </row>
    <row r="237" spans="2:10" x14ac:dyDescent="0.3">
      <c r="B237" s="25"/>
      <c r="D237" s="26" t="s">
        <v>8</v>
      </c>
      <c r="F237" s="14" t="s">
        <v>347</v>
      </c>
      <c r="G237" s="47"/>
      <c r="H237" s="39"/>
      <c r="I237" s="39"/>
      <c r="J237" s="40"/>
    </row>
    <row r="238" spans="2:10" x14ac:dyDescent="0.3">
      <c r="B238" s="25"/>
      <c r="D238" s="26"/>
      <c r="F238" s="14" t="s">
        <v>343</v>
      </c>
      <c r="G238" s="47"/>
      <c r="H238" s="39"/>
      <c r="I238" s="39"/>
      <c r="J238" s="40"/>
    </row>
    <row r="239" spans="2:10" x14ac:dyDescent="0.3">
      <c r="B239" s="25"/>
      <c r="D239" s="26"/>
      <c r="F239" s="14" t="s">
        <v>344</v>
      </c>
      <c r="G239" s="47"/>
      <c r="H239" s="39"/>
      <c r="I239" s="39"/>
      <c r="J239" s="40"/>
    </row>
    <row r="240" spans="2:10" x14ac:dyDescent="0.3">
      <c r="B240" s="25"/>
      <c r="D240" s="26"/>
      <c r="F240" s="14" t="s">
        <v>445</v>
      </c>
      <c r="G240" s="47"/>
      <c r="H240" s="39"/>
      <c r="I240" s="39"/>
      <c r="J240" s="40"/>
    </row>
    <row r="241" spans="2:10" x14ac:dyDescent="0.3">
      <c r="B241" s="25" t="s">
        <v>215</v>
      </c>
      <c r="D241" s="26"/>
      <c r="F241" s="14" t="s">
        <v>1808</v>
      </c>
      <c r="G241" s="47"/>
      <c r="H241" s="39"/>
      <c r="I241" s="39"/>
      <c r="J241" s="40"/>
    </row>
    <row r="242" spans="2:10" x14ac:dyDescent="0.3">
      <c r="B242" s="25"/>
      <c r="D242" s="26"/>
      <c r="F242" s="14"/>
      <c r="G242" s="47"/>
      <c r="H242" s="39"/>
      <c r="I242" s="39"/>
      <c r="J242" s="40"/>
    </row>
    <row r="243" spans="2:10" x14ac:dyDescent="0.3">
      <c r="B243" s="25"/>
      <c r="D243" s="26"/>
      <c r="F243" s="14"/>
      <c r="G243" s="47"/>
      <c r="H243" s="40"/>
      <c r="I243" s="40"/>
      <c r="J243" s="40"/>
    </row>
    <row r="244" spans="2:10" x14ac:dyDescent="0.3">
      <c r="B244" s="391" t="s">
        <v>420</v>
      </c>
      <c r="C244" s="392"/>
      <c r="D244" s="393"/>
      <c r="F244" s="14" t="s">
        <v>1809</v>
      </c>
      <c r="G244" s="47"/>
      <c r="H244" s="39"/>
      <c r="I244" s="39"/>
      <c r="J244" s="40"/>
    </row>
    <row r="245" spans="2:10" x14ac:dyDescent="0.3">
      <c r="D245" s="26"/>
      <c r="F245" s="14"/>
      <c r="G245" s="47"/>
      <c r="H245" s="39"/>
      <c r="I245" s="39"/>
      <c r="J245" s="40"/>
    </row>
    <row r="246" spans="2:10" x14ac:dyDescent="0.3">
      <c r="B246" s="25"/>
      <c r="D246" s="32" t="s">
        <v>8</v>
      </c>
      <c r="E246" s="200"/>
      <c r="F246" s="14" t="s">
        <v>360</v>
      </c>
      <c r="G246" s="47"/>
      <c r="H246" s="39"/>
      <c r="I246" s="39"/>
      <c r="J246" s="40"/>
    </row>
    <row r="247" spans="2:10" x14ac:dyDescent="0.3">
      <c r="B247" s="25"/>
      <c r="E247" s="200"/>
      <c r="F247" s="14" t="s">
        <v>343</v>
      </c>
      <c r="G247" s="47"/>
      <c r="H247" s="39"/>
      <c r="I247" s="39"/>
      <c r="J247" s="40"/>
    </row>
    <row r="248" spans="2:10" x14ac:dyDescent="0.3">
      <c r="B248" s="25"/>
      <c r="E248" s="200"/>
      <c r="F248" s="14" t="s">
        <v>344</v>
      </c>
      <c r="G248" s="47"/>
      <c r="H248" s="39"/>
      <c r="I248" s="39"/>
      <c r="J248" s="40"/>
    </row>
    <row r="249" spans="2:10" x14ac:dyDescent="0.3">
      <c r="B249" s="25"/>
      <c r="E249" s="200"/>
      <c r="F249" s="14" t="s">
        <v>446</v>
      </c>
      <c r="G249" s="47"/>
      <c r="H249" s="39"/>
      <c r="I249" s="39"/>
      <c r="J249" s="40"/>
    </row>
    <row r="250" spans="2:10" x14ac:dyDescent="0.3">
      <c r="B250" s="25" t="s">
        <v>215</v>
      </c>
      <c r="E250" s="200"/>
      <c r="F250" s="14" t="s">
        <v>1808</v>
      </c>
      <c r="G250" s="47"/>
      <c r="H250" s="39"/>
      <c r="I250" s="39"/>
      <c r="J250" s="40"/>
    </row>
    <row r="251" spans="2:10" x14ac:dyDescent="0.3">
      <c r="B251" s="25"/>
      <c r="E251" s="200"/>
      <c r="H251" s="39"/>
      <c r="I251" s="39"/>
      <c r="J251" s="40"/>
    </row>
  </sheetData>
  <mergeCells count="20">
    <mergeCell ref="B94:D94"/>
    <mergeCell ref="B123:D123"/>
    <mergeCell ref="B73:D73"/>
    <mergeCell ref="B56:D56"/>
    <mergeCell ref="B3:J3"/>
    <mergeCell ref="H10:H11"/>
    <mergeCell ref="I10:J10"/>
    <mergeCell ref="B15:D15"/>
    <mergeCell ref="B49:D49"/>
    <mergeCell ref="H65:H66"/>
    <mergeCell ref="I65:J65"/>
    <mergeCell ref="B70:D70"/>
    <mergeCell ref="B102:D102"/>
    <mergeCell ref="B244:D244"/>
    <mergeCell ref="H208:H209"/>
    <mergeCell ref="I208:J208"/>
    <mergeCell ref="B224:D224"/>
    <mergeCell ref="B226:D226"/>
    <mergeCell ref="B235:D235"/>
    <mergeCell ref="B214:D214"/>
  </mergeCells>
  <phoneticPr fontId="2" type="noConversion"/>
  <hyperlinks>
    <hyperlink ref="B5" location="'Scenario Check Summary'!A1" display="처음으로" xr:uid="{00000000-0004-0000-1200-000000000000}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ignoredErrors>
    <ignoredError sqref="I67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B1:L55"/>
  <sheetViews>
    <sheetView showGridLines="0" view="pageBreakPreview" zoomScaleNormal="100" zoomScaleSheetLayoutView="100" workbookViewId="0">
      <pane xSplit="1" ySplit="7" topLeftCell="B47" activePane="bottomRight" state="frozen"/>
      <selection activeCell="K149" sqref="K149:K181"/>
      <selection pane="topRight" activeCell="K149" sqref="K149:K181"/>
      <selection pane="bottomLeft" activeCell="K149" sqref="K149:K181"/>
      <selection pane="bottomRight" activeCell="I44" sqref="I44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5.625" style="33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421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</row>
    <row r="6" spans="2:10" x14ac:dyDescent="0.3">
      <c r="G6" s="73" t="s">
        <v>348</v>
      </c>
      <c r="H6" s="74">
        <f>H12+H39</f>
        <v>2</v>
      </c>
      <c r="I6" s="74">
        <f>I12+I39</f>
        <v>2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2</v>
      </c>
      <c r="I7" s="77">
        <f>J12+J39</f>
        <v>0</v>
      </c>
      <c r="J7" s="78">
        <f>I7/H7</f>
        <v>0</v>
      </c>
    </row>
    <row r="9" spans="2:10" ht="17.25" thickBot="1" x14ac:dyDescent="0.35">
      <c r="B9" s="18" t="s">
        <v>534</v>
      </c>
    </row>
    <row r="10" spans="2:10" x14ac:dyDescent="0.3">
      <c r="H10" s="398" t="s">
        <v>71</v>
      </c>
      <c r="I10" s="400" t="s">
        <v>74</v>
      </c>
      <c r="J10" s="401"/>
    </row>
    <row r="11" spans="2:10" x14ac:dyDescent="0.3">
      <c r="E11" s="15"/>
      <c r="H11" s="399"/>
      <c r="I11" s="79" t="s">
        <v>348</v>
      </c>
      <c r="J11" s="80" t="s">
        <v>1</v>
      </c>
    </row>
    <row r="12" spans="2:10" ht="12.75" thickBot="1" x14ac:dyDescent="0.35">
      <c r="E12" s="15"/>
      <c r="H12" s="81">
        <f>COUNTIF(H15:H34, "O")</f>
        <v>1</v>
      </c>
      <c r="I12" s="77">
        <f>COUNTIF(I15:I34, "O")</f>
        <v>1</v>
      </c>
      <c r="J12" s="82">
        <f>COUNTIF(J15:J34, "O")</f>
        <v>0</v>
      </c>
    </row>
    <row r="14" spans="2:10" x14ac:dyDescent="0.3">
      <c r="B14" s="19" t="s">
        <v>12</v>
      </c>
      <c r="C14" s="20"/>
      <c r="D14" s="21" t="s">
        <v>13</v>
      </c>
      <c r="E14" s="16"/>
      <c r="F14" s="27" t="s">
        <v>39</v>
      </c>
      <c r="G14" s="27"/>
      <c r="H14" s="30" t="s">
        <v>71</v>
      </c>
      <c r="I14" s="29" t="s">
        <v>348</v>
      </c>
      <c r="J14" s="29" t="s">
        <v>2</v>
      </c>
    </row>
    <row r="15" spans="2:10" x14ac:dyDescent="0.3">
      <c r="B15" s="25"/>
      <c r="D15" s="26"/>
      <c r="F15" s="14"/>
      <c r="G15" s="47"/>
      <c r="H15" s="39"/>
      <c r="I15" s="39"/>
      <c r="J15" s="40"/>
    </row>
    <row r="16" spans="2:10" x14ac:dyDescent="0.3">
      <c r="B16" s="394" t="s">
        <v>361</v>
      </c>
      <c r="C16" s="395"/>
      <c r="D16" s="396"/>
      <c r="F16" s="14" t="s">
        <v>364</v>
      </c>
      <c r="G16" s="47"/>
      <c r="H16" s="53" t="s">
        <v>70</v>
      </c>
      <c r="I16" s="53" t="s">
        <v>2972</v>
      </c>
      <c r="J16" s="53"/>
    </row>
    <row r="17" spans="2:10" x14ac:dyDescent="0.3">
      <c r="B17" s="25"/>
      <c r="D17" s="26"/>
      <c r="F17" s="14"/>
      <c r="G17" s="47"/>
      <c r="H17" s="39"/>
      <c r="I17" s="39"/>
      <c r="J17" s="40"/>
    </row>
    <row r="18" spans="2:10" x14ac:dyDescent="0.3">
      <c r="B18" s="25" t="s">
        <v>350</v>
      </c>
      <c r="D18" s="26"/>
      <c r="F18" s="14" t="s">
        <v>362</v>
      </c>
      <c r="G18" s="47"/>
      <c r="H18" s="39"/>
      <c r="I18" s="39"/>
      <c r="J18" s="40"/>
    </row>
    <row r="19" spans="2:10" x14ac:dyDescent="0.3">
      <c r="B19" s="25"/>
      <c r="D19" s="26"/>
      <c r="F19" s="14"/>
      <c r="G19" s="47"/>
      <c r="H19" s="39"/>
      <c r="I19" s="39"/>
      <c r="J19" s="40"/>
    </row>
    <row r="20" spans="2:10" x14ac:dyDescent="0.3">
      <c r="B20" s="25"/>
      <c r="D20" s="26" t="s">
        <v>351</v>
      </c>
      <c r="F20" s="14" t="s">
        <v>2119</v>
      </c>
      <c r="G20" s="47"/>
      <c r="H20" s="39"/>
      <c r="I20" s="39"/>
      <c r="J20" s="40"/>
    </row>
    <row r="21" spans="2:10" x14ac:dyDescent="0.3">
      <c r="B21" s="25"/>
      <c r="D21" s="26"/>
      <c r="F21" s="14"/>
      <c r="G21" s="47"/>
      <c r="H21" s="39"/>
      <c r="I21" s="39"/>
      <c r="J21" s="40"/>
    </row>
    <row r="22" spans="2:10" x14ac:dyDescent="0.3">
      <c r="B22" s="25"/>
      <c r="D22" s="26"/>
      <c r="F22" s="14" t="s">
        <v>365</v>
      </c>
      <c r="G22" s="47"/>
      <c r="H22" s="39"/>
      <c r="I22" s="39"/>
      <c r="J22" s="40"/>
    </row>
    <row r="23" spans="2:10" x14ac:dyDescent="0.3">
      <c r="B23" s="25"/>
      <c r="D23" s="26"/>
      <c r="F23" s="14"/>
      <c r="G23" s="47"/>
      <c r="H23" s="39"/>
      <c r="I23" s="39"/>
      <c r="J23" s="40"/>
    </row>
    <row r="24" spans="2:10" x14ac:dyDescent="0.3">
      <c r="B24" s="25" t="s">
        <v>350</v>
      </c>
      <c r="D24" s="26"/>
      <c r="F24" s="14" t="s">
        <v>362</v>
      </c>
      <c r="G24" s="47"/>
      <c r="H24" s="39"/>
      <c r="I24" s="39"/>
      <c r="J24" s="40"/>
    </row>
    <row r="25" spans="2:10" x14ac:dyDescent="0.3">
      <c r="B25" s="25"/>
      <c r="D25" s="26"/>
      <c r="F25" s="14"/>
      <c r="G25" s="47"/>
      <c r="H25" s="39"/>
      <c r="I25" s="39"/>
      <c r="J25" s="40"/>
    </row>
    <row r="26" spans="2:10" x14ac:dyDescent="0.3">
      <c r="B26" s="25"/>
      <c r="D26" s="26" t="s">
        <v>351</v>
      </c>
      <c r="F26" s="14" t="s">
        <v>2123</v>
      </c>
      <c r="G26" s="47"/>
      <c r="H26" s="39"/>
      <c r="I26" s="39"/>
      <c r="J26" s="40"/>
    </row>
    <row r="27" spans="2:10" x14ac:dyDescent="0.3">
      <c r="B27" s="25"/>
      <c r="D27" s="26"/>
      <c r="F27" s="14"/>
      <c r="G27" s="47"/>
      <c r="H27" s="39"/>
      <c r="I27" s="39"/>
      <c r="J27" s="40"/>
    </row>
    <row r="28" spans="2:10" x14ac:dyDescent="0.3">
      <c r="B28" s="25"/>
      <c r="D28" s="26"/>
      <c r="F28" s="14" t="s">
        <v>366</v>
      </c>
      <c r="G28" s="47"/>
      <c r="H28" s="39"/>
      <c r="I28" s="39"/>
      <c r="J28" s="40"/>
    </row>
    <row r="29" spans="2:10" x14ac:dyDescent="0.3">
      <c r="B29" s="25"/>
      <c r="D29" s="26"/>
      <c r="F29" s="14"/>
      <c r="G29" s="47"/>
      <c r="H29" s="39"/>
      <c r="I29" s="39"/>
      <c r="J29" s="40"/>
    </row>
    <row r="30" spans="2:10" x14ac:dyDescent="0.3">
      <c r="B30" s="25"/>
      <c r="D30" s="26" t="s">
        <v>363</v>
      </c>
      <c r="F30" s="14" t="s">
        <v>1399</v>
      </c>
      <c r="G30" s="47"/>
      <c r="H30" s="39"/>
      <c r="I30" s="39"/>
      <c r="J30" s="40"/>
    </row>
    <row r="31" spans="2:10" x14ac:dyDescent="0.3">
      <c r="B31" s="25"/>
      <c r="D31" s="26"/>
      <c r="F31" s="14" t="s">
        <v>1248</v>
      </c>
      <c r="G31" s="47"/>
      <c r="H31" s="39"/>
      <c r="I31" s="39"/>
      <c r="J31" s="40"/>
    </row>
    <row r="32" spans="2:10" x14ac:dyDescent="0.3">
      <c r="B32" s="25"/>
      <c r="D32" s="26"/>
      <c r="F32" s="14" t="s">
        <v>1249</v>
      </c>
      <c r="G32" s="47"/>
      <c r="H32" s="39"/>
      <c r="I32" s="39"/>
      <c r="J32" s="40"/>
    </row>
    <row r="33" spans="2:10" x14ac:dyDescent="0.3">
      <c r="B33" s="25" t="s">
        <v>367</v>
      </c>
      <c r="D33" s="26"/>
      <c r="F33" s="161" t="s">
        <v>2971</v>
      </c>
      <c r="G33" s="47"/>
      <c r="H33" s="39"/>
      <c r="I33" s="39"/>
      <c r="J33" s="40"/>
    </row>
    <row r="34" spans="2:10" x14ac:dyDescent="0.3">
      <c r="B34" s="25"/>
      <c r="D34" s="26"/>
      <c r="F34" s="161"/>
      <c r="G34" s="47"/>
      <c r="H34" s="39"/>
      <c r="I34" s="39"/>
      <c r="J34" s="40"/>
    </row>
    <row r="36" spans="2:10" ht="17.25" thickBot="1" x14ac:dyDescent="0.35">
      <c r="B36" s="18" t="s">
        <v>536</v>
      </c>
    </row>
    <row r="37" spans="2:10" x14ac:dyDescent="0.3">
      <c r="H37" s="398" t="s">
        <v>71</v>
      </c>
      <c r="I37" s="400" t="s">
        <v>74</v>
      </c>
      <c r="J37" s="401"/>
    </row>
    <row r="38" spans="2:10" x14ac:dyDescent="0.3">
      <c r="E38" s="15"/>
      <c r="H38" s="399"/>
      <c r="I38" s="79" t="s">
        <v>348</v>
      </c>
      <c r="J38" s="80"/>
    </row>
    <row r="39" spans="2:10" ht="12.75" thickBot="1" x14ac:dyDescent="0.35">
      <c r="E39" s="15"/>
      <c r="H39" s="81">
        <f>COUNTIF(H42:H55, "O")</f>
        <v>1</v>
      </c>
      <c r="I39" s="77">
        <f>COUNTIF(I42:I55, "O")</f>
        <v>1</v>
      </c>
      <c r="J39" s="82">
        <f>COUNTIF(J42:J55, "O")</f>
        <v>0</v>
      </c>
    </row>
    <row r="41" spans="2:10" x14ac:dyDescent="0.3">
      <c r="B41" s="19" t="s">
        <v>12</v>
      </c>
      <c r="C41" s="20"/>
      <c r="D41" s="21" t="s">
        <v>13</v>
      </c>
      <c r="E41" s="16"/>
      <c r="F41" s="27" t="s">
        <v>39</v>
      </c>
      <c r="G41" s="27"/>
      <c r="H41" s="30" t="s">
        <v>0</v>
      </c>
      <c r="I41" s="29" t="s">
        <v>69</v>
      </c>
      <c r="J41" s="29" t="s">
        <v>2</v>
      </c>
    </row>
    <row r="42" spans="2:10" x14ac:dyDescent="0.3">
      <c r="B42" s="25"/>
      <c r="D42" s="26"/>
      <c r="F42" s="14"/>
      <c r="G42" s="47"/>
      <c r="H42" s="39"/>
      <c r="I42" s="39"/>
      <c r="J42" s="40"/>
    </row>
    <row r="43" spans="2:10" x14ac:dyDescent="0.3">
      <c r="B43" s="394" t="s">
        <v>368</v>
      </c>
      <c r="C43" s="395"/>
      <c r="D43" s="396"/>
      <c r="F43" s="14" t="s">
        <v>369</v>
      </c>
      <c r="G43" s="47"/>
      <c r="H43" s="53" t="s">
        <v>70</v>
      </c>
      <c r="I43" s="53" t="s">
        <v>2972</v>
      </c>
      <c r="J43" s="53"/>
    </row>
    <row r="44" spans="2:10" x14ac:dyDescent="0.3">
      <c r="B44" s="25"/>
      <c r="D44" s="26"/>
      <c r="F44" s="14"/>
      <c r="G44" s="47"/>
      <c r="H44" s="39"/>
      <c r="I44" s="39"/>
      <c r="J44" s="40"/>
    </row>
    <row r="45" spans="2:10" x14ac:dyDescent="0.3">
      <c r="B45" s="25" t="s">
        <v>370</v>
      </c>
      <c r="D45" s="26"/>
      <c r="F45" s="14" t="s">
        <v>371</v>
      </c>
      <c r="G45" s="47"/>
      <c r="H45" s="39"/>
      <c r="I45" s="39"/>
      <c r="J45" s="40"/>
    </row>
    <row r="46" spans="2:10" x14ac:dyDescent="0.3">
      <c r="B46" s="25"/>
      <c r="D46" s="26"/>
      <c r="F46" s="14"/>
      <c r="G46" s="47"/>
      <c r="H46" s="39"/>
      <c r="I46" s="39"/>
      <c r="J46" s="40"/>
    </row>
    <row r="47" spans="2:10" x14ac:dyDescent="0.3">
      <c r="B47" s="25"/>
      <c r="D47" s="26" t="s">
        <v>374</v>
      </c>
      <c r="F47" s="14" t="s">
        <v>372</v>
      </c>
      <c r="G47" s="47"/>
      <c r="H47" s="39"/>
      <c r="I47" s="39"/>
      <c r="J47" s="40"/>
    </row>
    <row r="48" spans="2:10" x14ac:dyDescent="0.3">
      <c r="B48" s="25"/>
      <c r="D48" s="26"/>
      <c r="F48" s="14"/>
      <c r="G48" s="47"/>
      <c r="H48" s="39"/>
      <c r="I48" s="39"/>
      <c r="J48" s="40"/>
    </row>
    <row r="49" spans="2:10" x14ac:dyDescent="0.3">
      <c r="D49" s="26"/>
      <c r="F49" s="14" t="s">
        <v>373</v>
      </c>
      <c r="H49" s="39"/>
      <c r="I49" s="39"/>
      <c r="J49" s="40"/>
    </row>
    <row r="50" spans="2:10" x14ac:dyDescent="0.3">
      <c r="D50" s="26"/>
      <c r="F50" s="14"/>
      <c r="H50" s="39"/>
      <c r="I50" s="39"/>
      <c r="J50" s="40"/>
    </row>
    <row r="51" spans="2:10" x14ac:dyDescent="0.3">
      <c r="B51" s="25" t="s">
        <v>370</v>
      </c>
      <c r="D51" s="26"/>
      <c r="F51" s="14" t="s">
        <v>371</v>
      </c>
      <c r="G51" s="47"/>
      <c r="H51" s="39"/>
      <c r="I51" s="39"/>
      <c r="J51" s="40"/>
    </row>
    <row r="52" spans="2:10" x14ac:dyDescent="0.3">
      <c r="B52" s="25"/>
      <c r="D52" s="26"/>
      <c r="F52" s="14"/>
      <c r="G52" s="47"/>
      <c r="H52" s="39"/>
      <c r="I52" s="39"/>
      <c r="J52" s="40"/>
    </row>
    <row r="53" spans="2:10" x14ac:dyDescent="0.3">
      <c r="B53" s="25"/>
      <c r="D53" s="26" t="s">
        <v>374</v>
      </c>
      <c r="F53" s="14" t="s">
        <v>376</v>
      </c>
      <c r="G53" s="47"/>
      <c r="H53" s="39"/>
      <c r="I53" s="39"/>
      <c r="J53" s="40"/>
    </row>
    <row r="54" spans="2:10" x14ac:dyDescent="0.3">
      <c r="B54" s="25"/>
      <c r="D54" s="26"/>
      <c r="F54" s="14" t="s">
        <v>375</v>
      </c>
      <c r="G54" s="47"/>
      <c r="H54" s="39"/>
      <c r="I54" s="39"/>
      <c r="J54" s="40"/>
    </row>
    <row r="55" spans="2:10" x14ac:dyDescent="0.3">
      <c r="D55" s="26"/>
      <c r="F55" s="14"/>
      <c r="H55" s="39"/>
      <c r="I55" s="39"/>
      <c r="J55" s="40"/>
    </row>
  </sheetData>
  <mergeCells count="7">
    <mergeCell ref="B16:D16"/>
    <mergeCell ref="B43:D43"/>
    <mergeCell ref="B3:J3"/>
    <mergeCell ref="H10:H11"/>
    <mergeCell ref="I10:J10"/>
    <mergeCell ref="H37:H38"/>
    <mergeCell ref="I37:J37"/>
  </mergeCells>
  <phoneticPr fontId="2" type="noConversion"/>
  <hyperlinks>
    <hyperlink ref="B5" location="'Scenario Check Summary'!A1" display="처음으로" xr:uid="{00000000-0004-0000-1300-000000000000}"/>
  </hyperlinks>
  <pageMargins left="0.25" right="0.25" top="0.75" bottom="0.75" header="0.3" footer="0.3"/>
  <pageSetup paperSize="9" scale="78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colBreaks count="1" manualBreakCount="1">
    <brk id="11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B1:N393"/>
  <sheetViews>
    <sheetView showGridLines="0" view="pageBreakPreview" zoomScaleNormal="100" zoomScaleSheetLayoutView="100" workbookViewId="0">
      <pane xSplit="1" ySplit="7" topLeftCell="B55" activePane="bottomRight" state="frozen"/>
      <selection activeCell="M31" sqref="M31"/>
      <selection pane="topRight" activeCell="M31" sqref="M31"/>
      <selection pane="bottomLeft" activeCell="M31" sqref="M31"/>
      <selection pane="bottomRight" activeCell="I64" sqref="I64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5.625" style="33" customWidth="1"/>
    <col min="13" max="16384" width="9" style="14"/>
  </cols>
  <sheetData>
    <row r="1" spans="2:12" s="1" customFormat="1" ht="16.5" x14ac:dyDescent="0.3">
      <c r="B1" s="1" t="s">
        <v>2280</v>
      </c>
      <c r="I1" s="9"/>
      <c r="J1" s="9"/>
    </row>
    <row r="2" spans="2:12" ht="12.75" thickBot="1" x14ac:dyDescent="0.35">
      <c r="J2" s="67" t="s">
        <v>86</v>
      </c>
      <c r="L2" s="14"/>
    </row>
    <row r="3" spans="2:12" ht="17.25" thickBot="1" x14ac:dyDescent="0.35">
      <c r="B3" s="397" t="s">
        <v>1330</v>
      </c>
      <c r="C3" s="356"/>
      <c r="D3" s="356"/>
      <c r="E3" s="356"/>
      <c r="F3" s="356"/>
      <c r="G3" s="356"/>
      <c r="H3" s="356"/>
      <c r="I3" s="356"/>
      <c r="J3" s="357"/>
      <c r="L3" s="14"/>
    </row>
    <row r="4" spans="2:12" ht="12.75" thickBot="1" x14ac:dyDescent="0.35">
      <c r="L4" s="14"/>
    </row>
    <row r="5" spans="2:12" ht="16.5" x14ac:dyDescent="0.3">
      <c r="B5" s="178" t="s">
        <v>1618</v>
      </c>
      <c r="G5" s="70"/>
      <c r="H5" s="71" t="s">
        <v>71</v>
      </c>
      <c r="I5" s="71" t="s">
        <v>72</v>
      </c>
      <c r="J5" s="72" t="s">
        <v>73</v>
      </c>
      <c r="L5" s="14"/>
    </row>
    <row r="6" spans="2:12" x14ac:dyDescent="0.3">
      <c r="G6" s="73" t="s">
        <v>88</v>
      </c>
      <c r="H6" s="74">
        <f>H12+H122+H347</f>
        <v>2</v>
      </c>
      <c r="I6" s="74">
        <f>I12+I122+I347</f>
        <v>1</v>
      </c>
      <c r="J6" s="75">
        <f>I6/H6</f>
        <v>0.5</v>
      </c>
      <c r="L6" s="14"/>
    </row>
    <row r="7" spans="2:12" ht="12.75" thickBot="1" x14ac:dyDescent="0.35">
      <c r="G7" s="76" t="s">
        <v>1</v>
      </c>
      <c r="H7" s="77">
        <f>H6</f>
        <v>2</v>
      </c>
      <c r="I7" s="77">
        <f>J12+J122+J347</f>
        <v>0</v>
      </c>
      <c r="J7" s="78">
        <f>I7/H7</f>
        <v>0</v>
      </c>
      <c r="L7" s="14"/>
    </row>
    <row r="8" spans="2:12" x14ac:dyDescent="0.3">
      <c r="L8" s="14"/>
    </row>
    <row r="9" spans="2:12" ht="17.25" thickBot="1" x14ac:dyDescent="0.35">
      <c r="B9" s="18" t="s">
        <v>1317</v>
      </c>
      <c r="L9" s="14"/>
    </row>
    <row r="10" spans="2:12" x14ac:dyDescent="0.3">
      <c r="H10" s="398" t="s">
        <v>71</v>
      </c>
      <c r="I10" s="400" t="s">
        <v>74</v>
      </c>
      <c r="J10" s="401"/>
      <c r="L10" s="14"/>
    </row>
    <row r="11" spans="2:12" x14ac:dyDescent="0.3">
      <c r="E11" s="15"/>
      <c r="H11" s="399"/>
      <c r="I11" s="79" t="s">
        <v>88</v>
      </c>
      <c r="J11" s="80" t="s">
        <v>1</v>
      </c>
      <c r="L11" s="14"/>
    </row>
    <row r="12" spans="2:12" ht="12.75" thickBot="1" x14ac:dyDescent="0.35">
      <c r="E12" s="15"/>
      <c r="H12" s="81">
        <f>COUNTIF(H15:H117, "O")</f>
        <v>2</v>
      </c>
      <c r="I12" s="77">
        <f>COUNTIF(I15:I117, "O")</f>
        <v>1</v>
      </c>
      <c r="J12" s="82">
        <f>COUNTIF(J15:J117, "O")</f>
        <v>0</v>
      </c>
      <c r="L12" s="14"/>
    </row>
    <row r="13" spans="2:12" x14ac:dyDescent="0.3">
      <c r="L13" s="14"/>
    </row>
    <row r="14" spans="2:12" x14ac:dyDescent="0.3">
      <c r="B14" s="19" t="s">
        <v>1357</v>
      </c>
      <c r="C14" s="20"/>
      <c r="D14" s="21" t="s">
        <v>1358</v>
      </c>
      <c r="E14" s="16"/>
      <c r="F14" s="27" t="s">
        <v>82</v>
      </c>
      <c r="G14" s="27"/>
      <c r="H14" s="30" t="s">
        <v>71</v>
      </c>
      <c r="I14" s="29" t="s">
        <v>348</v>
      </c>
      <c r="J14" s="29" t="s">
        <v>1</v>
      </c>
      <c r="L14" s="14"/>
    </row>
    <row r="15" spans="2:12" x14ac:dyDescent="0.3">
      <c r="B15" s="25"/>
      <c r="D15" s="26"/>
      <c r="F15" s="158" t="s">
        <v>1274</v>
      </c>
      <c r="G15" s="47"/>
      <c r="H15" s="22"/>
      <c r="I15" s="22"/>
      <c r="J15" s="22"/>
      <c r="L15" s="14"/>
    </row>
    <row r="16" spans="2:12" x14ac:dyDescent="0.3">
      <c r="B16" s="25"/>
      <c r="D16" s="26"/>
      <c r="F16" s="138" t="s">
        <v>1392</v>
      </c>
      <c r="G16" s="47"/>
      <c r="H16" s="22"/>
      <c r="I16" s="22"/>
      <c r="J16" s="22"/>
      <c r="L16" s="14"/>
    </row>
    <row r="17" spans="2:12" x14ac:dyDescent="0.3">
      <c r="B17" s="394" t="s">
        <v>1379</v>
      </c>
      <c r="C17" s="395"/>
      <c r="D17" s="396"/>
      <c r="F17" s="14" t="s">
        <v>1268</v>
      </c>
      <c r="G17" s="47"/>
      <c r="H17" s="53" t="s">
        <v>70</v>
      </c>
      <c r="I17" s="53" t="s">
        <v>2972</v>
      </c>
      <c r="J17" s="53"/>
      <c r="L17" s="14"/>
    </row>
    <row r="18" spans="2:12" x14ac:dyDescent="0.3">
      <c r="B18" s="25"/>
      <c r="D18" s="26"/>
      <c r="F18" s="14"/>
      <c r="G18" s="47"/>
      <c r="H18" s="22"/>
      <c r="I18" s="22"/>
      <c r="J18" s="22"/>
    </row>
    <row r="19" spans="2:12" x14ac:dyDescent="0.3">
      <c r="B19" s="25" t="s">
        <v>350</v>
      </c>
      <c r="D19" s="26"/>
      <c r="F19" s="14" t="s">
        <v>1385</v>
      </c>
      <c r="G19" s="47"/>
      <c r="H19" s="22"/>
      <c r="I19" s="22"/>
      <c r="J19" s="22"/>
    </row>
    <row r="20" spans="2:12" x14ac:dyDescent="0.3">
      <c r="B20" s="25"/>
      <c r="D20" s="26"/>
      <c r="F20" s="14" t="s">
        <v>1275</v>
      </c>
      <c r="G20" s="47"/>
      <c r="H20" s="22"/>
      <c r="I20" s="22"/>
      <c r="J20" s="22"/>
    </row>
    <row r="21" spans="2:12" x14ac:dyDescent="0.3">
      <c r="B21" s="25"/>
      <c r="D21" s="26"/>
      <c r="F21" s="14"/>
      <c r="G21" s="47"/>
      <c r="H21" s="22"/>
      <c r="I21" s="22"/>
      <c r="J21" s="22"/>
    </row>
    <row r="22" spans="2:12" x14ac:dyDescent="0.3">
      <c r="B22" s="25"/>
      <c r="D22" s="26" t="s">
        <v>351</v>
      </c>
      <c r="F22" s="14" t="s">
        <v>965</v>
      </c>
      <c r="G22" s="47"/>
      <c r="H22" s="22"/>
      <c r="I22" s="22"/>
      <c r="J22" s="22"/>
    </row>
    <row r="23" spans="2:12" x14ac:dyDescent="0.3">
      <c r="B23" s="25"/>
      <c r="D23" s="26"/>
      <c r="F23" s="14" t="s">
        <v>966</v>
      </c>
      <c r="G23" s="47"/>
      <c r="H23" s="22"/>
      <c r="I23" s="22"/>
      <c r="J23" s="22"/>
    </row>
    <row r="24" spans="2:12" x14ac:dyDescent="0.3">
      <c r="B24" s="25"/>
      <c r="D24" s="26"/>
      <c r="F24" s="14" t="s">
        <v>1267</v>
      </c>
      <c r="G24" s="47"/>
      <c r="H24" s="22"/>
      <c r="I24" s="22"/>
      <c r="J24" s="22"/>
    </row>
    <row r="25" spans="2:12" x14ac:dyDescent="0.3">
      <c r="B25" s="25"/>
      <c r="D25" s="26"/>
      <c r="F25" s="14"/>
      <c r="G25" s="47"/>
      <c r="H25" s="22"/>
      <c r="I25" s="22"/>
      <c r="J25" s="22"/>
    </row>
    <row r="26" spans="2:12" x14ac:dyDescent="0.3">
      <c r="B26" s="25"/>
      <c r="D26" s="26" t="s">
        <v>148</v>
      </c>
      <c r="F26" s="14" t="s">
        <v>310</v>
      </c>
      <c r="G26" s="47"/>
      <c r="H26" s="39"/>
      <c r="I26" s="39"/>
      <c r="J26" s="40"/>
    </row>
    <row r="27" spans="2:12" x14ac:dyDescent="0.3">
      <c r="B27" s="25"/>
      <c r="D27" s="26"/>
      <c r="F27" s="14" t="s">
        <v>314</v>
      </c>
      <c r="G27" s="47"/>
      <c r="H27" s="39"/>
      <c r="I27" s="39"/>
      <c r="J27" s="40"/>
    </row>
    <row r="28" spans="2:12" x14ac:dyDescent="0.3">
      <c r="B28" s="25"/>
      <c r="D28" s="26"/>
      <c r="F28" s="14" t="s">
        <v>654</v>
      </c>
      <c r="G28" s="47"/>
      <c r="H28" s="39"/>
      <c r="I28" s="39"/>
      <c r="J28" s="40"/>
      <c r="L28" s="35"/>
    </row>
    <row r="29" spans="2:12" x14ac:dyDescent="0.3">
      <c r="B29" s="25"/>
      <c r="D29" s="26"/>
      <c r="F29" s="14" t="s">
        <v>655</v>
      </c>
      <c r="G29" s="47"/>
      <c r="H29" s="39"/>
      <c r="I29" s="39"/>
      <c r="J29" s="40"/>
    </row>
    <row r="30" spans="2:12" x14ac:dyDescent="0.3">
      <c r="B30" s="25"/>
      <c r="D30" s="26"/>
      <c r="F30" s="14" t="s">
        <v>656</v>
      </c>
      <c r="G30" s="47"/>
      <c r="H30" s="39"/>
      <c r="I30" s="39"/>
      <c r="J30" s="40"/>
    </row>
    <row r="31" spans="2:12" x14ac:dyDescent="0.3">
      <c r="B31" s="25"/>
      <c r="D31" s="26"/>
      <c r="F31" s="14" t="s">
        <v>980</v>
      </c>
      <c r="G31" s="47"/>
      <c r="H31" s="39"/>
      <c r="I31" s="39"/>
      <c r="J31" s="40"/>
    </row>
    <row r="32" spans="2:12" x14ac:dyDescent="0.3">
      <c r="B32" s="25"/>
      <c r="D32" s="26"/>
      <c r="F32" s="14"/>
      <c r="G32" s="47"/>
      <c r="H32" s="39"/>
      <c r="I32" s="39"/>
      <c r="J32" s="40"/>
    </row>
    <row r="33" spans="2:12" x14ac:dyDescent="0.3">
      <c r="B33" s="25" t="s">
        <v>60</v>
      </c>
      <c r="D33" s="26"/>
      <c r="F33" s="14"/>
      <c r="G33" s="47"/>
      <c r="H33" s="39"/>
      <c r="I33" s="39"/>
      <c r="J33" s="40"/>
    </row>
    <row r="34" spans="2:12" x14ac:dyDescent="0.3">
      <c r="B34" s="25"/>
      <c r="D34" s="26"/>
      <c r="F34" s="14"/>
      <c r="G34" s="47"/>
      <c r="H34" s="39"/>
      <c r="I34" s="39"/>
      <c r="J34" s="40"/>
    </row>
    <row r="35" spans="2:12" x14ac:dyDescent="0.3">
      <c r="B35" s="25"/>
      <c r="D35" s="26"/>
      <c r="F35" s="14" t="s">
        <v>968</v>
      </c>
      <c r="G35" s="47"/>
      <c r="H35" s="22"/>
      <c r="I35" s="22"/>
      <c r="J35" s="22"/>
    </row>
    <row r="36" spans="2:12" x14ac:dyDescent="0.3">
      <c r="B36" s="25"/>
      <c r="D36" s="26"/>
      <c r="F36" s="14"/>
      <c r="G36" s="47"/>
      <c r="H36" s="22"/>
      <c r="I36" s="22"/>
      <c r="J36" s="22"/>
      <c r="L36" s="35"/>
    </row>
    <row r="37" spans="2:12" x14ac:dyDescent="0.3">
      <c r="B37" s="25"/>
      <c r="D37" s="26" t="s">
        <v>148</v>
      </c>
      <c r="F37" s="14" t="s">
        <v>969</v>
      </c>
      <c r="G37" s="47"/>
      <c r="H37" s="22"/>
      <c r="I37" s="22"/>
      <c r="J37" s="22"/>
    </row>
    <row r="38" spans="2:12" x14ac:dyDescent="0.3">
      <c r="B38" s="25"/>
      <c r="D38" s="26"/>
      <c r="F38" s="14" t="s">
        <v>1339</v>
      </c>
      <c r="G38" s="47"/>
      <c r="H38" s="22"/>
      <c r="I38" s="22"/>
      <c r="J38" s="22"/>
    </row>
    <row r="39" spans="2:12" x14ac:dyDescent="0.3">
      <c r="B39" s="25" t="s">
        <v>60</v>
      </c>
      <c r="D39" s="26"/>
      <c r="F39" s="14" t="s">
        <v>1340</v>
      </c>
      <c r="G39" s="47"/>
      <c r="H39" s="22"/>
      <c r="I39" s="22"/>
      <c r="J39" s="22"/>
    </row>
    <row r="40" spans="2:12" x14ac:dyDescent="0.3">
      <c r="B40" s="25"/>
      <c r="D40" s="26"/>
      <c r="F40" s="14" t="s">
        <v>1341</v>
      </c>
      <c r="G40" s="47"/>
      <c r="H40" s="22"/>
      <c r="I40" s="22"/>
      <c r="J40" s="22"/>
    </row>
    <row r="41" spans="2:12" x14ac:dyDescent="0.3">
      <c r="B41" s="25"/>
      <c r="D41" s="26"/>
      <c r="F41" s="14" t="s">
        <v>1342</v>
      </c>
      <c r="G41" s="47"/>
      <c r="H41" s="22"/>
      <c r="I41" s="22"/>
      <c r="J41" s="22"/>
    </row>
    <row r="42" spans="2:12" x14ac:dyDescent="0.3">
      <c r="B42" s="25"/>
      <c r="D42" s="26"/>
      <c r="F42" s="14"/>
      <c r="G42" s="47"/>
      <c r="H42" s="22"/>
      <c r="I42" s="22"/>
      <c r="J42" s="22"/>
    </row>
    <row r="43" spans="2:12" x14ac:dyDescent="0.3">
      <c r="B43" s="25" t="s">
        <v>1359</v>
      </c>
      <c r="D43" s="26"/>
      <c r="F43" s="14" t="s">
        <v>621</v>
      </c>
      <c r="G43" s="47"/>
      <c r="H43" s="22"/>
      <c r="I43" s="22"/>
      <c r="J43" s="22"/>
    </row>
    <row r="44" spans="2:12" x14ac:dyDescent="0.3">
      <c r="B44" s="25"/>
      <c r="D44" s="26"/>
      <c r="F44" s="14"/>
      <c r="G44" s="47"/>
      <c r="H44" s="22"/>
      <c r="I44" s="22"/>
      <c r="J44" s="22"/>
    </row>
    <row r="45" spans="2:12" x14ac:dyDescent="0.3">
      <c r="B45" s="25"/>
      <c r="D45" s="26" t="s">
        <v>1360</v>
      </c>
      <c r="F45" s="14" t="s">
        <v>152</v>
      </c>
      <c r="G45" s="47"/>
      <c r="H45" s="22"/>
      <c r="I45" s="22"/>
      <c r="J45" s="22"/>
    </row>
    <row r="46" spans="2:12" x14ac:dyDescent="0.3">
      <c r="B46" s="25"/>
      <c r="D46" s="26"/>
      <c r="F46" s="14"/>
      <c r="G46" s="47"/>
      <c r="H46" s="22"/>
      <c r="I46" s="22"/>
      <c r="J46" s="22"/>
    </row>
    <row r="47" spans="2:12" x14ac:dyDescent="0.3">
      <c r="B47" s="25"/>
      <c r="D47" s="26"/>
      <c r="F47" s="14"/>
      <c r="G47" s="47"/>
      <c r="H47" s="22"/>
      <c r="I47" s="22"/>
      <c r="J47" s="22"/>
    </row>
    <row r="48" spans="2:12" x14ac:dyDescent="0.3">
      <c r="B48" s="25" t="s">
        <v>1359</v>
      </c>
      <c r="D48" s="26"/>
      <c r="F48" s="14" t="s">
        <v>632</v>
      </c>
      <c r="G48" s="47"/>
      <c r="H48" s="22"/>
      <c r="I48" s="22"/>
      <c r="J48" s="22"/>
    </row>
    <row r="49" spans="2:12" x14ac:dyDescent="0.3">
      <c r="B49" s="25"/>
      <c r="D49" s="26"/>
      <c r="F49" s="14"/>
      <c r="G49" s="47"/>
      <c r="H49" s="22"/>
      <c r="I49" s="22"/>
      <c r="J49" s="22"/>
    </row>
    <row r="50" spans="2:12" x14ac:dyDescent="0.3">
      <c r="B50" s="25"/>
      <c r="D50" s="26" t="s">
        <v>1360</v>
      </c>
      <c r="F50" s="14" t="s">
        <v>152</v>
      </c>
      <c r="G50" s="47"/>
      <c r="H50" s="22"/>
      <c r="I50" s="22"/>
      <c r="J50" s="22"/>
    </row>
    <row r="51" spans="2:12" x14ac:dyDescent="0.3">
      <c r="B51" s="25"/>
      <c r="D51" s="26"/>
      <c r="F51" s="14"/>
      <c r="G51" s="47"/>
      <c r="H51" s="22"/>
      <c r="I51" s="22"/>
      <c r="J51" s="22"/>
    </row>
    <row r="52" spans="2:12" x14ac:dyDescent="0.3">
      <c r="B52" s="25"/>
      <c r="D52" s="26"/>
      <c r="F52" s="14" t="s">
        <v>972</v>
      </c>
      <c r="G52" s="47"/>
      <c r="H52" s="22"/>
      <c r="I52" s="22"/>
      <c r="J52" s="22"/>
    </row>
    <row r="53" spans="2:12" x14ac:dyDescent="0.3">
      <c r="B53" s="25"/>
      <c r="D53" s="26"/>
      <c r="F53" s="14"/>
      <c r="G53" s="47"/>
      <c r="H53" s="22"/>
      <c r="I53" s="22"/>
      <c r="J53" s="22"/>
    </row>
    <row r="54" spans="2:12" x14ac:dyDescent="0.3">
      <c r="B54" s="25"/>
      <c r="D54" s="26" t="s">
        <v>148</v>
      </c>
      <c r="F54" s="14" t="s">
        <v>310</v>
      </c>
      <c r="G54" s="47"/>
      <c r="H54" s="39"/>
      <c r="I54" s="39"/>
      <c r="J54" s="40"/>
    </row>
    <row r="55" spans="2:12" x14ac:dyDescent="0.3">
      <c r="B55" s="25"/>
      <c r="D55" s="26"/>
      <c r="F55" s="14" t="s">
        <v>314</v>
      </c>
      <c r="G55" s="47"/>
      <c r="H55" s="39"/>
      <c r="I55" s="39"/>
      <c r="J55" s="40"/>
    </row>
    <row r="56" spans="2:12" x14ac:dyDescent="0.3">
      <c r="B56" s="25"/>
      <c r="D56" s="26"/>
      <c r="F56" s="14" t="s">
        <v>654</v>
      </c>
      <c r="G56" s="47"/>
      <c r="H56" s="39"/>
      <c r="I56" s="39"/>
      <c r="J56" s="40"/>
    </row>
    <row r="57" spans="2:12" x14ac:dyDescent="0.3">
      <c r="B57" s="25"/>
      <c r="D57" s="26"/>
      <c r="F57" s="14" t="s">
        <v>665</v>
      </c>
      <c r="G57" s="47"/>
      <c r="H57" s="39"/>
      <c r="I57" s="39"/>
      <c r="J57" s="40"/>
    </row>
    <row r="58" spans="2:12" x14ac:dyDescent="0.3">
      <c r="B58" s="25"/>
      <c r="D58" s="26"/>
      <c r="F58" s="14" t="s">
        <v>947</v>
      </c>
      <c r="G58" s="47"/>
      <c r="H58" s="39"/>
      <c r="I58" s="39"/>
      <c r="J58" s="40"/>
    </row>
    <row r="59" spans="2:12" x14ac:dyDescent="0.3">
      <c r="B59" s="25"/>
      <c r="D59" s="26"/>
      <c r="F59" s="14" t="s">
        <v>980</v>
      </c>
      <c r="G59" s="47"/>
      <c r="H59" s="39"/>
      <c r="I59" s="39"/>
      <c r="J59" s="40"/>
    </row>
    <row r="60" spans="2:12" x14ac:dyDescent="0.3">
      <c r="B60" s="25" t="s">
        <v>60</v>
      </c>
      <c r="D60" s="26"/>
      <c r="F60" s="14"/>
      <c r="G60" s="47"/>
      <c r="H60" s="39"/>
      <c r="I60" s="39"/>
      <c r="J60" s="40"/>
    </row>
    <row r="61" spans="2:12" x14ac:dyDescent="0.3">
      <c r="B61" s="25"/>
      <c r="D61" s="26"/>
      <c r="F61" s="14"/>
      <c r="G61" s="47"/>
      <c r="H61" s="39"/>
      <c r="I61" s="39"/>
      <c r="J61" s="40"/>
    </row>
    <row r="62" spans="2:12" x14ac:dyDescent="0.3">
      <c r="B62" s="25"/>
      <c r="D62" s="26"/>
      <c r="F62" s="14"/>
      <c r="G62" s="47"/>
      <c r="H62" s="39"/>
      <c r="I62" s="39"/>
      <c r="J62" s="40"/>
    </row>
    <row r="63" spans="2:12" x14ac:dyDescent="0.3">
      <c r="B63" s="25"/>
      <c r="D63" s="26"/>
      <c r="F63" s="14"/>
      <c r="G63" s="47"/>
      <c r="H63" s="22"/>
      <c r="I63" s="22"/>
      <c r="J63" s="22"/>
      <c r="L63" s="35"/>
    </row>
    <row r="64" spans="2:12" x14ac:dyDescent="0.3">
      <c r="B64" s="394" t="s">
        <v>1738</v>
      </c>
      <c r="C64" s="395"/>
      <c r="D64" s="396"/>
      <c r="F64" s="14" t="s">
        <v>1269</v>
      </c>
      <c r="G64" s="47"/>
      <c r="H64" s="53" t="s">
        <v>70</v>
      </c>
      <c r="I64" s="53"/>
      <c r="J64" s="53"/>
      <c r="L64" s="14"/>
    </row>
    <row r="65" spans="2:12" x14ac:dyDescent="0.3">
      <c r="B65" s="25"/>
      <c r="D65" s="26"/>
      <c r="F65" s="14" t="s">
        <v>1737</v>
      </c>
      <c r="G65" s="47"/>
      <c r="H65" s="22"/>
      <c r="I65" s="22"/>
      <c r="J65" s="22"/>
      <c r="L65" s="14"/>
    </row>
    <row r="66" spans="2:12" x14ac:dyDescent="0.3">
      <c r="B66" s="25"/>
      <c r="D66" s="26"/>
      <c r="F66" s="14"/>
      <c r="G66" s="47"/>
      <c r="H66" s="22"/>
      <c r="I66" s="22"/>
      <c r="J66" s="22"/>
      <c r="L66" s="14"/>
    </row>
    <row r="67" spans="2:12" x14ac:dyDescent="0.3">
      <c r="B67" s="25" t="s">
        <v>350</v>
      </c>
      <c r="D67" s="26"/>
      <c r="F67" s="14" t="s">
        <v>1270</v>
      </c>
      <c r="G67" s="47"/>
      <c r="H67" s="22"/>
      <c r="I67" s="22"/>
      <c r="J67" s="22"/>
      <c r="L67" s="14"/>
    </row>
    <row r="68" spans="2:12" x14ac:dyDescent="0.3">
      <c r="B68" s="25"/>
      <c r="D68" s="26"/>
      <c r="F68" s="14" t="s">
        <v>1361</v>
      </c>
      <c r="G68" s="47"/>
      <c r="H68" s="39"/>
      <c r="I68" s="39"/>
      <c r="J68" s="40"/>
      <c r="L68" s="14"/>
    </row>
    <row r="69" spans="2:12" x14ac:dyDescent="0.3">
      <c r="B69" s="25"/>
      <c r="D69" s="26"/>
      <c r="F69" s="14"/>
      <c r="G69" s="47"/>
      <c r="H69" s="39"/>
      <c r="I69" s="39"/>
      <c r="J69" s="40"/>
      <c r="L69" s="14"/>
    </row>
    <row r="70" spans="2:12" x14ac:dyDescent="0.3">
      <c r="B70" s="25"/>
      <c r="D70" s="26"/>
      <c r="F70" s="14"/>
      <c r="G70" s="47"/>
      <c r="H70" s="39"/>
      <c r="I70" s="39"/>
      <c r="J70" s="40"/>
      <c r="L70" s="14"/>
    </row>
    <row r="71" spans="2:12" x14ac:dyDescent="0.3">
      <c r="B71" s="25"/>
      <c r="D71" s="26"/>
      <c r="F71" s="14"/>
      <c r="G71" s="47"/>
      <c r="H71" s="39"/>
      <c r="I71" s="39"/>
      <c r="J71" s="40"/>
      <c r="L71" s="14"/>
    </row>
    <row r="72" spans="2:12" x14ac:dyDescent="0.3">
      <c r="B72" s="25"/>
      <c r="D72" s="26" t="s">
        <v>351</v>
      </c>
      <c r="F72" s="14" t="s">
        <v>965</v>
      </c>
      <c r="G72" s="47"/>
      <c r="H72" s="39"/>
      <c r="I72" s="39"/>
      <c r="J72" s="40"/>
      <c r="L72" s="14"/>
    </row>
    <row r="73" spans="2:12" x14ac:dyDescent="0.3">
      <c r="B73" s="25"/>
      <c r="D73" s="26"/>
      <c r="F73" s="14" t="s">
        <v>966</v>
      </c>
      <c r="G73" s="47"/>
      <c r="H73" s="39"/>
      <c r="I73" s="39"/>
      <c r="J73" s="40"/>
      <c r="L73" s="14"/>
    </row>
    <row r="74" spans="2:12" x14ac:dyDescent="0.3">
      <c r="B74" s="25"/>
      <c r="D74" s="26"/>
      <c r="F74" s="14" t="s">
        <v>1271</v>
      </c>
      <c r="G74" s="47"/>
      <c r="H74" s="39"/>
      <c r="I74" s="39"/>
      <c r="J74" s="40"/>
      <c r="L74" s="14"/>
    </row>
    <row r="75" spans="2:12" x14ac:dyDescent="0.3">
      <c r="B75" s="25"/>
      <c r="D75" s="26"/>
      <c r="F75" s="14" t="s">
        <v>1272</v>
      </c>
      <c r="G75" s="47"/>
      <c r="H75" s="39"/>
      <c r="I75" s="39"/>
      <c r="J75" s="40"/>
      <c r="L75" s="14"/>
    </row>
    <row r="76" spans="2:12" x14ac:dyDescent="0.3">
      <c r="B76" s="25"/>
      <c r="D76" s="26"/>
      <c r="F76" s="14"/>
      <c r="G76" s="47"/>
      <c r="H76" s="39"/>
      <c r="I76" s="39"/>
      <c r="J76" s="40"/>
      <c r="L76" s="14"/>
    </row>
    <row r="77" spans="2:12" x14ac:dyDescent="0.3">
      <c r="B77" s="25"/>
      <c r="D77" s="26"/>
      <c r="F77" s="14"/>
      <c r="G77" s="47"/>
      <c r="H77" s="39"/>
      <c r="I77" s="39"/>
      <c r="J77" s="40"/>
      <c r="L77" s="14"/>
    </row>
    <row r="78" spans="2:12" x14ac:dyDescent="0.3">
      <c r="B78" s="25"/>
      <c r="D78" s="26"/>
      <c r="F78" s="14"/>
      <c r="G78" s="47"/>
      <c r="H78" s="39"/>
      <c r="I78" s="39"/>
      <c r="J78" s="40"/>
      <c r="L78" s="14"/>
    </row>
    <row r="79" spans="2:12" x14ac:dyDescent="0.3">
      <c r="B79" s="25"/>
      <c r="D79" s="26" t="s">
        <v>148</v>
      </c>
      <c r="F79" s="14" t="s">
        <v>310</v>
      </c>
      <c r="G79" s="47"/>
      <c r="H79" s="39"/>
      <c r="I79" s="39"/>
      <c r="J79" s="40"/>
      <c r="L79" s="14"/>
    </row>
    <row r="80" spans="2:12" x14ac:dyDescent="0.3">
      <c r="B80" s="25"/>
      <c r="D80" s="26"/>
      <c r="F80" s="14" t="s">
        <v>314</v>
      </c>
      <c r="G80" s="47"/>
      <c r="H80" s="39"/>
      <c r="I80" s="39"/>
      <c r="J80" s="40"/>
      <c r="L80" s="14"/>
    </row>
    <row r="81" spans="2:12" x14ac:dyDescent="0.3">
      <c r="B81" s="25"/>
      <c r="D81" s="26"/>
      <c r="F81" s="14" t="s">
        <v>654</v>
      </c>
      <c r="G81" s="47"/>
      <c r="H81" s="39"/>
      <c r="I81" s="39"/>
      <c r="J81" s="40"/>
      <c r="L81" s="14"/>
    </row>
    <row r="82" spans="2:12" x14ac:dyDescent="0.3">
      <c r="B82" s="25"/>
      <c r="D82" s="26"/>
      <c r="F82" s="14" t="s">
        <v>655</v>
      </c>
      <c r="G82" s="47"/>
      <c r="H82" s="39"/>
      <c r="I82" s="39"/>
      <c r="J82" s="40"/>
      <c r="L82" s="14"/>
    </row>
    <row r="83" spans="2:12" x14ac:dyDescent="0.3">
      <c r="B83" s="25"/>
      <c r="D83" s="26"/>
      <c r="F83" s="14" t="s">
        <v>656</v>
      </c>
      <c r="G83" s="47"/>
      <c r="H83" s="39"/>
      <c r="I83" s="39"/>
      <c r="J83" s="40"/>
      <c r="L83" s="14"/>
    </row>
    <row r="84" spans="2:12" x14ac:dyDescent="0.3">
      <c r="B84" s="25"/>
      <c r="D84" s="26"/>
      <c r="F84" s="14" t="s">
        <v>1632</v>
      </c>
      <c r="G84" s="47"/>
      <c r="H84" s="39"/>
      <c r="I84" s="39"/>
      <c r="J84" s="40"/>
      <c r="L84" s="14"/>
    </row>
    <row r="85" spans="2:12" x14ac:dyDescent="0.3">
      <c r="B85" s="25"/>
      <c r="D85" s="26"/>
      <c r="F85" s="14"/>
      <c r="G85" s="47"/>
      <c r="H85" s="39"/>
      <c r="I85" s="39"/>
      <c r="J85" s="40"/>
      <c r="L85" s="14"/>
    </row>
    <row r="86" spans="2:12" x14ac:dyDescent="0.3">
      <c r="B86" s="25" t="s">
        <v>60</v>
      </c>
      <c r="D86" s="26"/>
      <c r="F86" s="14"/>
      <c r="G86" s="47"/>
      <c r="H86" s="39"/>
      <c r="I86" s="39"/>
      <c r="J86" s="40"/>
      <c r="L86" s="14"/>
    </row>
    <row r="87" spans="2:12" x14ac:dyDescent="0.3">
      <c r="B87" s="25"/>
      <c r="D87" s="26"/>
      <c r="F87" s="14"/>
      <c r="G87" s="47"/>
      <c r="H87" s="39"/>
      <c r="I87" s="39"/>
      <c r="J87" s="40"/>
      <c r="L87" s="14"/>
    </row>
    <row r="88" spans="2:12" x14ac:dyDescent="0.3">
      <c r="B88" s="25"/>
      <c r="D88" s="26"/>
      <c r="F88" s="14" t="s">
        <v>968</v>
      </c>
      <c r="G88" s="47"/>
      <c r="H88" s="39"/>
      <c r="I88" s="39"/>
      <c r="J88" s="40"/>
      <c r="L88" s="14"/>
    </row>
    <row r="89" spans="2:12" x14ac:dyDescent="0.3">
      <c r="B89" s="25"/>
      <c r="D89" s="26"/>
      <c r="F89" s="14"/>
      <c r="G89" s="47"/>
      <c r="H89" s="39"/>
      <c r="I89" s="39"/>
      <c r="J89" s="40"/>
      <c r="L89" s="14"/>
    </row>
    <row r="90" spans="2:12" x14ac:dyDescent="0.3">
      <c r="B90" s="25"/>
      <c r="D90" s="26" t="s">
        <v>148</v>
      </c>
      <c r="F90" s="14" t="s">
        <v>969</v>
      </c>
      <c r="G90" s="47"/>
      <c r="H90" s="39"/>
      <c r="I90" s="39"/>
      <c r="J90" s="40"/>
      <c r="L90" s="14"/>
    </row>
    <row r="91" spans="2:12" x14ac:dyDescent="0.3">
      <c r="B91" s="25"/>
      <c r="D91" s="26"/>
      <c r="F91" s="14" t="s">
        <v>1339</v>
      </c>
      <c r="G91" s="47"/>
      <c r="H91" s="39"/>
      <c r="I91" s="39"/>
      <c r="J91" s="40"/>
      <c r="L91" s="14"/>
    </row>
    <row r="92" spans="2:12" x14ac:dyDescent="0.3">
      <c r="B92" s="25"/>
      <c r="D92" s="26"/>
      <c r="F92" s="14" t="s">
        <v>1340</v>
      </c>
      <c r="G92" s="47"/>
      <c r="H92" s="39"/>
      <c r="I92" s="39"/>
      <c r="J92" s="40"/>
      <c r="L92" s="14"/>
    </row>
    <row r="93" spans="2:12" x14ac:dyDescent="0.3">
      <c r="B93" s="25"/>
      <c r="D93" s="26"/>
      <c r="F93" s="14" t="s">
        <v>1341</v>
      </c>
      <c r="G93" s="47"/>
      <c r="H93" s="39"/>
      <c r="I93" s="39"/>
      <c r="J93" s="40"/>
      <c r="L93" s="14"/>
    </row>
    <row r="94" spans="2:12" x14ac:dyDescent="0.3">
      <c r="B94" s="25" t="s">
        <v>60</v>
      </c>
      <c r="D94" s="26"/>
      <c r="F94" s="14" t="s">
        <v>1342</v>
      </c>
      <c r="G94" s="47"/>
      <c r="H94" s="39"/>
      <c r="I94" s="39"/>
      <c r="J94" s="40"/>
      <c r="L94" s="14"/>
    </row>
    <row r="95" spans="2:12" x14ac:dyDescent="0.3">
      <c r="B95" s="25"/>
      <c r="D95" s="26"/>
      <c r="F95" s="14"/>
      <c r="G95" s="47"/>
      <c r="H95" s="39"/>
      <c r="I95" s="39"/>
      <c r="J95" s="40"/>
      <c r="L95" s="14"/>
    </row>
    <row r="96" spans="2:12" x14ac:dyDescent="0.3">
      <c r="B96" s="25"/>
      <c r="D96" s="26"/>
      <c r="F96" s="14"/>
      <c r="G96" s="47"/>
      <c r="H96" s="22"/>
      <c r="I96" s="22"/>
      <c r="J96" s="22"/>
      <c r="L96" s="14"/>
    </row>
    <row r="97" spans="2:12" x14ac:dyDescent="0.3">
      <c r="B97" s="25" t="s">
        <v>1359</v>
      </c>
      <c r="D97" s="26"/>
      <c r="F97" s="14" t="s">
        <v>621</v>
      </c>
      <c r="G97" s="47"/>
      <c r="H97" s="22"/>
      <c r="I97" s="22"/>
      <c r="J97" s="22"/>
    </row>
    <row r="98" spans="2:12" x14ac:dyDescent="0.3">
      <c r="B98" s="25"/>
      <c r="D98" s="26"/>
      <c r="F98" s="14"/>
      <c r="G98" s="47"/>
      <c r="H98" s="22"/>
      <c r="I98" s="22"/>
      <c r="J98" s="22"/>
    </row>
    <row r="99" spans="2:12" x14ac:dyDescent="0.3">
      <c r="B99" s="25"/>
      <c r="D99" s="26" t="s">
        <v>1360</v>
      </c>
      <c r="F99" s="14" t="s">
        <v>152</v>
      </c>
      <c r="G99" s="47"/>
      <c r="H99" s="22"/>
      <c r="I99" s="22"/>
      <c r="J99" s="22"/>
    </row>
    <row r="100" spans="2:12" x14ac:dyDescent="0.3">
      <c r="B100" s="25"/>
      <c r="D100" s="26"/>
      <c r="F100" s="14"/>
      <c r="G100" s="47"/>
      <c r="H100" s="22"/>
      <c r="I100" s="22"/>
      <c r="J100" s="22"/>
    </row>
    <row r="101" spans="2:12" x14ac:dyDescent="0.3">
      <c r="B101" s="25"/>
      <c r="D101" s="26"/>
      <c r="F101" s="14"/>
      <c r="G101" s="47"/>
      <c r="H101" s="22"/>
      <c r="I101" s="22"/>
      <c r="J101" s="22"/>
      <c r="L101" s="35"/>
    </row>
    <row r="102" spans="2:12" x14ac:dyDescent="0.3">
      <c r="B102" s="25" t="s">
        <v>1359</v>
      </c>
      <c r="D102" s="26"/>
      <c r="F102" s="14" t="s">
        <v>632</v>
      </c>
      <c r="G102" s="47"/>
      <c r="H102" s="22"/>
      <c r="I102" s="22"/>
      <c r="J102" s="22"/>
    </row>
    <row r="103" spans="2:12" x14ac:dyDescent="0.3">
      <c r="B103" s="25"/>
      <c r="D103" s="26"/>
      <c r="F103" s="14"/>
      <c r="G103" s="47"/>
      <c r="H103" s="22"/>
      <c r="I103" s="22"/>
      <c r="J103" s="22"/>
    </row>
    <row r="104" spans="2:12" x14ac:dyDescent="0.3">
      <c r="B104" s="25"/>
      <c r="D104" s="26" t="s">
        <v>1360</v>
      </c>
      <c r="F104" s="14" t="s">
        <v>152</v>
      </c>
      <c r="G104" s="47"/>
      <c r="H104" s="22"/>
      <c r="I104" s="22"/>
      <c r="J104" s="22"/>
    </row>
    <row r="105" spans="2:12" x14ac:dyDescent="0.3">
      <c r="B105" s="25"/>
      <c r="D105" s="26"/>
      <c r="F105" s="14"/>
      <c r="G105" s="47"/>
      <c r="H105" s="22"/>
      <c r="I105" s="22"/>
      <c r="J105" s="22"/>
      <c r="L105" s="35"/>
    </row>
    <row r="106" spans="2:12" x14ac:dyDescent="0.3">
      <c r="B106" s="25"/>
      <c r="D106" s="26"/>
      <c r="F106" s="14" t="s">
        <v>972</v>
      </c>
      <c r="G106" s="47"/>
      <c r="H106" s="22"/>
      <c r="I106" s="22"/>
      <c r="J106" s="22"/>
    </row>
    <row r="107" spans="2:12" x14ac:dyDescent="0.3">
      <c r="B107" s="25"/>
      <c r="D107" s="26"/>
      <c r="F107" s="14"/>
      <c r="G107" s="47"/>
      <c r="H107" s="22"/>
      <c r="I107" s="22"/>
      <c r="J107" s="22"/>
      <c r="L107" s="35"/>
    </row>
    <row r="108" spans="2:12" x14ac:dyDescent="0.3">
      <c r="B108" s="25"/>
      <c r="D108" s="26" t="s">
        <v>148</v>
      </c>
      <c r="F108" s="14" t="s">
        <v>310</v>
      </c>
      <c r="G108" s="47"/>
      <c r="H108" s="22"/>
      <c r="I108" s="22"/>
      <c r="J108" s="22"/>
      <c r="L108" s="35"/>
    </row>
    <row r="109" spans="2:12" ht="11.25" customHeight="1" x14ac:dyDescent="0.3">
      <c r="B109" s="25"/>
      <c r="D109" s="26"/>
      <c r="F109" s="14" t="s">
        <v>314</v>
      </c>
      <c r="G109" s="47"/>
      <c r="H109" s="22"/>
      <c r="I109" s="22"/>
      <c r="J109" s="22"/>
      <c r="L109" s="35"/>
    </row>
    <row r="110" spans="2:12" x14ac:dyDescent="0.3">
      <c r="B110" s="25"/>
      <c r="D110" s="26"/>
      <c r="F110" s="14" t="s">
        <v>654</v>
      </c>
      <c r="G110" s="47"/>
      <c r="H110" s="22"/>
      <c r="I110" s="22"/>
      <c r="J110" s="22"/>
      <c r="L110" s="35"/>
    </row>
    <row r="111" spans="2:12" x14ac:dyDescent="0.3">
      <c r="B111" s="25"/>
      <c r="D111" s="26"/>
      <c r="F111" s="14" t="s">
        <v>665</v>
      </c>
      <c r="G111" s="47"/>
      <c r="H111" s="22"/>
      <c r="I111" s="22"/>
      <c r="J111" s="22"/>
      <c r="L111" s="35"/>
    </row>
    <row r="112" spans="2:12" x14ac:dyDescent="0.3">
      <c r="B112" s="25"/>
      <c r="D112" s="26"/>
      <c r="F112" s="14" t="s">
        <v>947</v>
      </c>
      <c r="G112" s="47"/>
      <c r="H112" s="22"/>
      <c r="I112" s="22"/>
      <c r="J112" s="22"/>
      <c r="L112" s="35"/>
    </row>
    <row r="113" spans="2:12" x14ac:dyDescent="0.3">
      <c r="B113" s="25"/>
      <c r="D113" s="26"/>
      <c r="F113" s="14" t="s">
        <v>980</v>
      </c>
      <c r="G113" s="47"/>
      <c r="H113" s="22"/>
      <c r="I113" s="22"/>
      <c r="J113" s="22"/>
      <c r="L113" s="35"/>
    </row>
    <row r="114" spans="2:12" x14ac:dyDescent="0.3">
      <c r="B114" s="25"/>
      <c r="D114" s="26"/>
      <c r="F114" s="14"/>
      <c r="G114" s="47"/>
      <c r="H114" s="39"/>
      <c r="I114" s="39"/>
      <c r="J114" s="40"/>
    </row>
    <row r="115" spans="2:12" x14ac:dyDescent="0.3">
      <c r="B115" s="25" t="s">
        <v>60</v>
      </c>
      <c r="D115" s="26"/>
      <c r="F115" s="14"/>
      <c r="G115" s="47"/>
      <c r="H115" s="39"/>
      <c r="I115" s="39"/>
      <c r="J115" s="40"/>
    </row>
    <row r="116" spans="2:12" x14ac:dyDescent="0.3">
      <c r="B116" s="25"/>
      <c r="D116" s="26"/>
      <c r="F116" s="14"/>
      <c r="G116" s="47"/>
      <c r="H116" s="39"/>
      <c r="I116" s="39"/>
      <c r="J116" s="40"/>
    </row>
    <row r="117" spans="2:12" x14ac:dyDescent="0.3">
      <c r="B117" s="25"/>
      <c r="D117" s="26"/>
      <c r="F117" s="14"/>
      <c r="G117" s="47"/>
      <c r="H117" s="39"/>
      <c r="I117" s="39"/>
      <c r="J117" s="40"/>
    </row>
    <row r="119" spans="2:12" ht="17.25" thickBot="1" x14ac:dyDescent="0.35">
      <c r="B119" s="18" t="s">
        <v>1318</v>
      </c>
    </row>
    <row r="120" spans="2:12" x14ac:dyDescent="0.3">
      <c r="H120" s="398" t="s">
        <v>71</v>
      </c>
      <c r="I120" s="400" t="s">
        <v>74</v>
      </c>
      <c r="J120" s="401"/>
    </row>
    <row r="121" spans="2:12" x14ac:dyDescent="0.3">
      <c r="E121" s="15"/>
      <c r="H121" s="399"/>
      <c r="I121" s="79" t="s">
        <v>88</v>
      </c>
      <c r="J121" s="80" t="s">
        <v>1</v>
      </c>
    </row>
    <row r="122" spans="2:12" ht="12.75" thickBot="1" x14ac:dyDescent="0.35">
      <c r="E122" s="15"/>
      <c r="H122" s="81">
        <f>COUNTIF(H125:H342, "O")</f>
        <v>0</v>
      </c>
      <c r="I122" s="77">
        <f>COUNTIF(I125:I342, "O")</f>
        <v>0</v>
      </c>
      <c r="J122" s="82">
        <f>COUNTIF(J125:J342, "O")</f>
        <v>0</v>
      </c>
    </row>
    <row r="124" spans="2:12" x14ac:dyDescent="0.3">
      <c r="B124" s="19" t="s">
        <v>1357</v>
      </c>
      <c r="C124" s="20"/>
      <c r="D124" s="21" t="s">
        <v>1358</v>
      </c>
      <c r="E124" s="16"/>
      <c r="F124" s="27" t="s">
        <v>82</v>
      </c>
      <c r="G124" s="27"/>
      <c r="H124" s="30" t="s">
        <v>71</v>
      </c>
      <c r="I124" s="29" t="s">
        <v>348</v>
      </c>
      <c r="J124" s="29" t="s">
        <v>1</v>
      </c>
    </row>
    <row r="125" spans="2:12" x14ac:dyDescent="0.3">
      <c r="B125" s="25"/>
      <c r="D125" s="26"/>
      <c r="F125" s="158" t="s">
        <v>1299</v>
      </c>
      <c r="G125" s="47"/>
      <c r="H125" s="22"/>
      <c r="I125" s="22"/>
      <c r="J125" s="22"/>
    </row>
    <row r="126" spans="2:12" x14ac:dyDescent="0.3">
      <c r="B126" s="25"/>
      <c r="D126" s="26"/>
      <c r="F126" s="138" t="s">
        <v>1392</v>
      </c>
      <c r="G126" s="47"/>
      <c r="H126" s="22"/>
      <c r="I126" s="22"/>
      <c r="J126" s="22"/>
    </row>
    <row r="127" spans="2:12" x14ac:dyDescent="0.3">
      <c r="B127" s="394" t="s">
        <v>1344</v>
      </c>
      <c r="C127" s="395"/>
      <c r="D127" s="396"/>
      <c r="F127" s="14" t="s">
        <v>1345</v>
      </c>
      <c r="G127" s="47"/>
      <c r="H127" s="53"/>
      <c r="I127" s="53"/>
      <c r="J127" s="53"/>
    </row>
    <row r="128" spans="2:12" x14ac:dyDescent="0.3">
      <c r="B128" s="25"/>
      <c r="D128" s="26"/>
      <c r="F128" s="14"/>
      <c r="G128" s="47"/>
      <c r="H128" s="22"/>
      <c r="I128" s="22"/>
      <c r="J128" s="22"/>
    </row>
    <row r="129" spans="2:12" x14ac:dyDescent="0.3">
      <c r="B129" s="25" t="s">
        <v>1237</v>
      </c>
      <c r="D129" s="26"/>
      <c r="F129" s="14" t="s">
        <v>1346</v>
      </c>
      <c r="G129" s="47"/>
      <c r="H129" s="22"/>
      <c r="I129" s="22"/>
      <c r="J129" s="22"/>
      <c r="L129" s="14"/>
    </row>
    <row r="130" spans="2:12" x14ac:dyDescent="0.3">
      <c r="B130" s="25"/>
      <c r="D130" s="26"/>
      <c r="F130" s="14"/>
      <c r="G130" s="47"/>
      <c r="H130" s="22"/>
      <c r="I130" s="22"/>
      <c r="J130" s="22"/>
      <c r="L130" s="14"/>
    </row>
    <row r="131" spans="2:12" x14ac:dyDescent="0.3">
      <c r="B131" s="25"/>
      <c r="D131" s="26" t="s">
        <v>1238</v>
      </c>
      <c r="F131" s="14" t="s">
        <v>1347</v>
      </c>
      <c r="G131" s="47"/>
      <c r="H131" s="22"/>
      <c r="I131" s="22"/>
      <c r="J131" s="22"/>
      <c r="L131" s="14"/>
    </row>
    <row r="132" spans="2:12" x14ac:dyDescent="0.3">
      <c r="B132" s="25"/>
      <c r="D132" s="26"/>
      <c r="F132" s="14"/>
      <c r="G132" s="47"/>
      <c r="H132" s="22"/>
      <c r="I132" s="22"/>
      <c r="J132" s="22"/>
      <c r="L132" s="14"/>
    </row>
    <row r="133" spans="2:12" x14ac:dyDescent="0.3">
      <c r="B133" s="25"/>
      <c r="D133" s="26"/>
      <c r="F133" s="34" t="s">
        <v>1266</v>
      </c>
      <c r="G133" s="47"/>
      <c r="H133" s="22"/>
      <c r="I133" s="22"/>
      <c r="J133" s="22"/>
      <c r="L133" s="14"/>
    </row>
    <row r="134" spans="2:12" x14ac:dyDescent="0.3">
      <c r="B134" s="25"/>
      <c r="D134" s="26"/>
      <c r="F134" s="14"/>
      <c r="G134" s="47"/>
      <c r="H134" s="22"/>
      <c r="I134" s="22"/>
      <c r="J134" s="22"/>
      <c r="L134" s="14"/>
    </row>
    <row r="135" spans="2:12" x14ac:dyDescent="0.3">
      <c r="B135" s="25"/>
      <c r="D135" s="26" t="s">
        <v>1240</v>
      </c>
      <c r="F135" s="14" t="s">
        <v>1348</v>
      </c>
      <c r="G135" s="47"/>
      <c r="H135" s="39"/>
      <c r="I135" s="39"/>
      <c r="J135" s="40"/>
      <c r="L135" s="14"/>
    </row>
    <row r="136" spans="2:12" x14ac:dyDescent="0.3">
      <c r="B136" s="25"/>
      <c r="D136" s="26"/>
      <c r="F136" s="14" t="s">
        <v>1349</v>
      </c>
      <c r="G136" s="47"/>
      <c r="H136" s="39"/>
      <c r="I136" s="39"/>
      <c r="J136" s="40"/>
      <c r="L136" s="14"/>
    </row>
    <row r="137" spans="2:12" x14ac:dyDescent="0.3">
      <c r="B137" s="25"/>
      <c r="D137" s="26"/>
      <c r="F137" s="14" t="s">
        <v>1350</v>
      </c>
      <c r="G137" s="47"/>
      <c r="H137" s="39"/>
      <c r="I137" s="39"/>
      <c r="J137" s="40"/>
      <c r="L137" s="14"/>
    </row>
    <row r="138" spans="2:12" x14ac:dyDescent="0.3">
      <c r="B138" s="25" t="s">
        <v>1241</v>
      </c>
      <c r="D138" s="26"/>
      <c r="F138" s="14" t="s">
        <v>1351</v>
      </c>
      <c r="G138" s="47"/>
      <c r="H138" s="39"/>
      <c r="I138" s="39"/>
      <c r="J138" s="40"/>
      <c r="L138" s="14"/>
    </row>
    <row r="139" spans="2:12" x14ac:dyDescent="0.3">
      <c r="B139" s="25"/>
      <c r="D139" s="26"/>
      <c r="F139" s="14" t="s">
        <v>1352</v>
      </c>
      <c r="G139" s="47"/>
      <c r="H139" s="39"/>
      <c r="I139" s="39"/>
      <c r="J139" s="40"/>
      <c r="L139" s="14"/>
    </row>
    <row r="140" spans="2:12" x14ac:dyDescent="0.3">
      <c r="B140" s="25"/>
      <c r="D140" s="26"/>
      <c r="F140" s="14"/>
      <c r="G140" s="47"/>
      <c r="H140" s="39"/>
      <c r="I140" s="39"/>
      <c r="J140" s="40"/>
      <c r="L140" s="14"/>
    </row>
    <row r="141" spans="2:12" x14ac:dyDescent="0.3">
      <c r="B141" s="25"/>
      <c r="D141" s="26"/>
      <c r="F141" s="14"/>
      <c r="G141" s="47"/>
      <c r="H141" s="39"/>
      <c r="I141" s="39"/>
      <c r="J141" s="40"/>
      <c r="L141" s="14"/>
    </row>
    <row r="142" spans="2:12" x14ac:dyDescent="0.3">
      <c r="B142" s="25" t="s">
        <v>1235</v>
      </c>
      <c r="D142" s="26"/>
      <c r="F142" s="14" t="s">
        <v>1353</v>
      </c>
      <c r="G142" s="47"/>
      <c r="H142" s="39"/>
      <c r="I142" s="39"/>
      <c r="J142" s="40"/>
      <c r="L142" s="14"/>
    </row>
    <row r="143" spans="2:12" x14ac:dyDescent="0.3">
      <c r="B143" s="25"/>
      <c r="D143" s="26"/>
      <c r="F143" s="14"/>
      <c r="G143" s="47"/>
      <c r="H143" s="39"/>
      <c r="I143" s="39"/>
      <c r="J143" s="40"/>
      <c r="L143" s="14"/>
    </row>
    <row r="144" spans="2:12" x14ac:dyDescent="0.3">
      <c r="B144" s="25"/>
      <c r="D144" s="26" t="s">
        <v>1236</v>
      </c>
      <c r="F144" s="14" t="s">
        <v>1354</v>
      </c>
      <c r="G144" s="47"/>
      <c r="H144" s="39"/>
      <c r="I144" s="39"/>
      <c r="J144" s="40"/>
      <c r="L144" s="14"/>
    </row>
    <row r="145" spans="2:12" x14ac:dyDescent="0.3">
      <c r="B145" s="25"/>
      <c r="D145" s="26"/>
      <c r="F145" s="14"/>
      <c r="G145" s="47"/>
      <c r="H145" s="39"/>
      <c r="I145" s="39"/>
      <c r="J145" s="40"/>
    </row>
    <row r="146" spans="2:12" x14ac:dyDescent="0.3">
      <c r="B146" s="25"/>
      <c r="D146" s="26"/>
      <c r="F146" s="14" t="s">
        <v>1362</v>
      </c>
      <c r="G146" s="47"/>
      <c r="H146" s="39"/>
      <c r="I146" s="39"/>
      <c r="J146" s="40"/>
    </row>
    <row r="147" spans="2:12" x14ac:dyDescent="0.3">
      <c r="B147" s="25"/>
      <c r="D147" s="26"/>
      <c r="F147" s="14" t="s">
        <v>1355</v>
      </c>
      <c r="G147" s="47"/>
      <c r="H147" s="39"/>
      <c r="I147" s="39"/>
      <c r="J147" s="40"/>
    </row>
    <row r="148" spans="2:12" x14ac:dyDescent="0.3">
      <c r="B148" s="25"/>
      <c r="D148" s="26"/>
      <c r="F148" s="14" t="s">
        <v>1356</v>
      </c>
      <c r="G148" s="47"/>
      <c r="H148" s="39"/>
      <c r="I148" s="39"/>
      <c r="J148" s="40"/>
    </row>
    <row r="149" spans="2:12" x14ac:dyDescent="0.3">
      <c r="B149" s="25"/>
      <c r="D149" s="26"/>
      <c r="F149" s="14"/>
      <c r="G149" s="47"/>
      <c r="H149" s="39"/>
      <c r="I149" s="39"/>
      <c r="J149" s="40"/>
    </row>
    <row r="150" spans="2:12" x14ac:dyDescent="0.3">
      <c r="B150" s="25"/>
      <c r="D150" s="26"/>
      <c r="F150" s="14"/>
      <c r="G150" s="47"/>
      <c r="H150" s="22"/>
      <c r="I150" s="22"/>
      <c r="J150" s="22"/>
    </row>
    <row r="151" spans="2:12" x14ac:dyDescent="0.3">
      <c r="B151" s="394" t="s">
        <v>1277</v>
      </c>
      <c r="C151" s="395"/>
      <c r="D151" s="396"/>
      <c r="F151" s="14" t="s">
        <v>1276</v>
      </c>
      <c r="G151" s="47"/>
      <c r="H151" s="53"/>
      <c r="I151" s="53"/>
      <c r="J151" s="53"/>
    </row>
    <row r="152" spans="2:12" x14ac:dyDescent="0.3">
      <c r="B152" s="25"/>
      <c r="D152" s="26"/>
      <c r="F152" s="14"/>
      <c r="G152" s="47"/>
      <c r="H152" s="22"/>
      <c r="I152" s="22"/>
      <c r="J152" s="22"/>
      <c r="L152" s="35"/>
    </row>
    <row r="153" spans="2:12" x14ac:dyDescent="0.3">
      <c r="B153" s="25"/>
      <c r="D153" s="26"/>
      <c r="F153" s="141" t="s">
        <v>1363</v>
      </c>
      <c r="G153" s="47"/>
      <c r="H153" s="22"/>
      <c r="I153" s="22"/>
      <c r="J153" s="22"/>
      <c r="L153" s="35"/>
    </row>
    <row r="154" spans="2:12" x14ac:dyDescent="0.3">
      <c r="B154" s="25" t="s">
        <v>350</v>
      </c>
      <c r="D154" s="26"/>
      <c r="F154" s="14" t="s">
        <v>1333</v>
      </c>
      <c r="G154" s="47"/>
      <c r="H154" s="22"/>
      <c r="I154" s="22"/>
      <c r="J154" s="22"/>
      <c r="L154" s="35"/>
    </row>
    <row r="155" spans="2:12" ht="11.25" customHeight="1" x14ac:dyDescent="0.3">
      <c r="B155" s="25"/>
      <c r="D155" s="26"/>
      <c r="F155" s="161" t="s">
        <v>1418</v>
      </c>
      <c r="G155" s="47"/>
      <c r="H155" s="22"/>
      <c r="I155" s="22"/>
      <c r="J155" s="22"/>
      <c r="L155" s="35"/>
    </row>
    <row r="156" spans="2:12" ht="11.25" customHeight="1" x14ac:dyDescent="0.3">
      <c r="B156" s="25"/>
      <c r="D156" s="26"/>
      <c r="F156" s="14" t="s">
        <v>1334</v>
      </c>
      <c r="G156" s="47"/>
      <c r="H156" s="22"/>
      <c r="I156" s="22"/>
      <c r="J156" s="22"/>
      <c r="L156" s="35"/>
    </row>
    <row r="157" spans="2:12" ht="11.25" customHeight="1" x14ac:dyDescent="0.3">
      <c r="B157" s="25"/>
      <c r="D157" s="26"/>
      <c r="F157" s="14" t="s">
        <v>1335</v>
      </c>
      <c r="G157" s="47"/>
      <c r="H157" s="22"/>
      <c r="I157" s="22"/>
      <c r="J157" s="22"/>
      <c r="L157" s="35"/>
    </row>
    <row r="158" spans="2:12" ht="11.25" customHeight="1" x14ac:dyDescent="0.3">
      <c r="B158" s="25"/>
      <c r="D158" s="26"/>
      <c r="F158" s="14" t="s">
        <v>1336</v>
      </c>
      <c r="G158" s="47"/>
      <c r="H158" s="22"/>
      <c r="I158" s="22"/>
      <c r="J158" s="22"/>
      <c r="L158" s="35"/>
    </row>
    <row r="159" spans="2:12" ht="11.25" customHeight="1" x14ac:dyDescent="0.3">
      <c r="B159" s="25"/>
      <c r="D159" s="26"/>
      <c r="F159" s="14"/>
      <c r="G159" s="47"/>
      <c r="H159" s="22"/>
      <c r="I159" s="22"/>
      <c r="J159" s="22"/>
      <c r="L159" s="35"/>
    </row>
    <row r="160" spans="2:12" ht="11.25" customHeight="1" x14ac:dyDescent="0.3">
      <c r="B160" s="25"/>
      <c r="D160" s="26"/>
      <c r="F160" s="161" t="s">
        <v>1364</v>
      </c>
      <c r="G160" s="47"/>
      <c r="H160" s="22"/>
      <c r="I160" s="22"/>
      <c r="J160" s="22"/>
      <c r="L160" s="35"/>
    </row>
    <row r="161" spans="2:12" ht="11.25" customHeight="1" x14ac:dyDescent="0.3">
      <c r="B161" s="25"/>
      <c r="D161" s="26"/>
      <c r="F161" s="159" t="s">
        <v>1280</v>
      </c>
      <c r="G161" s="47"/>
      <c r="H161" s="22"/>
      <c r="I161" s="22"/>
      <c r="J161" s="22"/>
      <c r="L161" s="35"/>
    </row>
    <row r="162" spans="2:12" ht="11.25" customHeight="1" x14ac:dyDescent="0.3">
      <c r="B162" s="25"/>
      <c r="D162" s="26"/>
      <c r="F162" s="159" t="s">
        <v>1279</v>
      </c>
      <c r="G162" s="47"/>
      <c r="H162" s="22"/>
      <c r="I162" s="22"/>
      <c r="J162" s="22"/>
      <c r="L162" s="35"/>
    </row>
    <row r="163" spans="2:12" ht="11.25" customHeight="1" x14ac:dyDescent="0.3">
      <c r="B163" s="25"/>
      <c r="D163" s="26"/>
      <c r="F163" s="159" t="s">
        <v>1281</v>
      </c>
      <c r="G163" s="47"/>
      <c r="H163" s="22"/>
      <c r="I163" s="22"/>
      <c r="J163" s="22"/>
      <c r="L163" s="35"/>
    </row>
    <row r="164" spans="2:12" ht="11.25" customHeight="1" x14ac:dyDescent="0.3">
      <c r="B164" s="25"/>
      <c r="D164" s="26"/>
      <c r="F164" s="159" t="s">
        <v>1282</v>
      </c>
      <c r="G164" s="47"/>
      <c r="H164" s="22"/>
      <c r="I164" s="22"/>
      <c r="J164" s="22"/>
      <c r="L164" s="35"/>
    </row>
    <row r="165" spans="2:12" ht="11.25" customHeight="1" x14ac:dyDescent="0.3">
      <c r="B165" s="25"/>
      <c r="D165" s="26"/>
      <c r="F165" s="159" t="s">
        <v>1283</v>
      </c>
      <c r="G165" s="47"/>
      <c r="H165" s="22"/>
      <c r="I165" s="22"/>
      <c r="J165" s="22"/>
      <c r="L165" s="35"/>
    </row>
    <row r="166" spans="2:12" ht="11.25" customHeight="1" x14ac:dyDescent="0.3">
      <c r="B166" s="25"/>
      <c r="D166" s="26"/>
      <c r="F166" s="159" t="s">
        <v>1284</v>
      </c>
      <c r="G166" s="47"/>
      <c r="H166" s="22"/>
      <c r="I166" s="22"/>
      <c r="J166" s="22"/>
      <c r="L166" s="35"/>
    </row>
    <row r="167" spans="2:12" ht="11.25" customHeight="1" x14ac:dyDescent="0.3">
      <c r="B167" s="25"/>
      <c r="D167" s="26"/>
      <c r="F167" s="159" t="s">
        <v>1285</v>
      </c>
      <c r="G167" s="47"/>
      <c r="H167" s="22"/>
      <c r="I167" s="22"/>
      <c r="J167" s="22"/>
      <c r="L167" s="35"/>
    </row>
    <row r="168" spans="2:12" ht="11.25" customHeight="1" x14ac:dyDescent="0.3">
      <c r="B168" s="25"/>
      <c r="D168" s="26"/>
      <c r="F168" s="159" t="s">
        <v>1286</v>
      </c>
      <c r="G168" s="47"/>
      <c r="H168" s="22"/>
      <c r="I168" s="22"/>
      <c r="J168" s="22"/>
      <c r="L168" s="35"/>
    </row>
    <row r="169" spans="2:12" ht="11.25" customHeight="1" x14ac:dyDescent="0.3">
      <c r="B169" s="25"/>
      <c r="D169" s="26"/>
      <c r="F169" s="159" t="s">
        <v>1287</v>
      </c>
      <c r="G169" s="47"/>
      <c r="H169" s="22"/>
      <c r="I169" s="22"/>
      <c r="J169" s="22"/>
      <c r="L169" s="35"/>
    </row>
    <row r="170" spans="2:12" ht="11.25" customHeight="1" x14ac:dyDescent="0.3">
      <c r="B170" s="25"/>
      <c r="D170" s="26"/>
      <c r="F170" s="160" t="s">
        <v>1288</v>
      </c>
      <c r="G170" s="47"/>
      <c r="H170" s="22"/>
      <c r="I170" s="22"/>
      <c r="J170" s="22"/>
      <c r="L170" s="35"/>
    </row>
    <row r="171" spans="2:12" ht="11.25" customHeight="1" x14ac:dyDescent="0.3">
      <c r="B171" s="25"/>
      <c r="D171" s="26"/>
      <c r="F171" s="159" t="s">
        <v>1533</v>
      </c>
      <c r="G171" s="47"/>
      <c r="H171" s="22"/>
      <c r="I171" s="22"/>
      <c r="J171" s="22"/>
      <c r="L171" s="35"/>
    </row>
    <row r="172" spans="2:12" ht="11.25" customHeight="1" x14ac:dyDescent="0.3">
      <c r="B172" s="25"/>
      <c r="D172" s="26"/>
      <c r="F172" s="159" t="s">
        <v>1534</v>
      </c>
      <c r="G172" s="47"/>
      <c r="H172" s="22"/>
      <c r="I172" s="22"/>
      <c r="J172" s="22"/>
      <c r="L172" s="35"/>
    </row>
    <row r="173" spans="2:12" ht="11.25" customHeight="1" x14ac:dyDescent="0.3">
      <c r="B173" s="25"/>
      <c r="D173" s="26"/>
      <c r="F173" s="159" t="s">
        <v>1535</v>
      </c>
      <c r="G173" s="47"/>
      <c r="H173" s="22"/>
      <c r="I173" s="22"/>
      <c r="J173" s="22"/>
      <c r="L173" s="35"/>
    </row>
    <row r="174" spans="2:12" ht="11.25" customHeight="1" x14ac:dyDescent="0.3">
      <c r="B174" s="25"/>
      <c r="D174" s="26"/>
      <c r="F174" s="159" t="s">
        <v>1536</v>
      </c>
      <c r="G174" s="47"/>
      <c r="H174" s="22"/>
      <c r="I174" s="22"/>
      <c r="J174" s="22"/>
      <c r="L174" s="35"/>
    </row>
    <row r="175" spans="2:12" ht="11.25" customHeight="1" x14ac:dyDescent="0.3">
      <c r="B175" s="25"/>
      <c r="D175" s="26"/>
      <c r="F175" s="160"/>
      <c r="G175" s="47"/>
      <c r="H175" s="22"/>
      <c r="I175" s="22"/>
      <c r="J175" s="22"/>
      <c r="L175" s="35"/>
    </row>
    <row r="176" spans="2:12" ht="11.25" customHeight="1" x14ac:dyDescent="0.3">
      <c r="B176" s="25"/>
      <c r="D176" s="26"/>
      <c r="F176" s="160"/>
      <c r="G176" s="47"/>
      <c r="H176" s="22"/>
      <c r="I176" s="22"/>
      <c r="J176" s="22"/>
      <c r="L176" s="35"/>
    </row>
    <row r="177" spans="2:12" ht="11.25" customHeight="1" x14ac:dyDescent="0.3">
      <c r="B177" s="25"/>
      <c r="D177" s="26"/>
      <c r="F177" s="160"/>
      <c r="G177" s="47"/>
      <c r="H177" s="22"/>
      <c r="I177" s="22"/>
      <c r="J177" s="22"/>
      <c r="L177" s="35"/>
    </row>
    <row r="178" spans="2:12" ht="11.25" customHeight="1" x14ac:dyDescent="0.3">
      <c r="B178" s="25"/>
      <c r="D178" s="26"/>
      <c r="F178" s="160"/>
      <c r="G178" s="47"/>
      <c r="H178" s="22"/>
      <c r="I178" s="22"/>
      <c r="J178" s="22"/>
      <c r="L178" s="35"/>
    </row>
    <row r="179" spans="2:12" ht="11.25" customHeight="1" x14ac:dyDescent="0.3">
      <c r="B179" s="25"/>
      <c r="D179" s="26"/>
      <c r="F179" s="160"/>
      <c r="G179" s="47"/>
      <c r="H179" s="22"/>
      <c r="I179" s="22"/>
      <c r="J179" s="22"/>
      <c r="L179" s="35"/>
    </row>
    <row r="180" spans="2:12" ht="11.25" customHeight="1" x14ac:dyDescent="0.3">
      <c r="B180" s="25"/>
      <c r="D180" s="26"/>
      <c r="F180" s="160"/>
      <c r="G180" s="47"/>
      <c r="H180" s="22"/>
      <c r="I180" s="22"/>
      <c r="J180" s="22"/>
      <c r="L180" s="35"/>
    </row>
    <row r="181" spans="2:12" ht="11.25" customHeight="1" x14ac:dyDescent="0.3">
      <c r="B181" s="25"/>
      <c r="D181" s="26"/>
      <c r="F181" s="160"/>
      <c r="G181" s="47"/>
      <c r="H181" s="22"/>
      <c r="I181" s="22"/>
      <c r="J181" s="22"/>
      <c r="L181" s="35"/>
    </row>
    <row r="182" spans="2:12" ht="11.25" customHeight="1" x14ac:dyDescent="0.3">
      <c r="B182" s="25"/>
      <c r="D182" s="26" t="s">
        <v>351</v>
      </c>
      <c r="F182" s="14" t="s">
        <v>1291</v>
      </c>
      <c r="G182" s="47"/>
      <c r="H182" s="22"/>
      <c r="I182" s="22"/>
      <c r="J182" s="22"/>
      <c r="L182" s="35"/>
    </row>
    <row r="183" spans="2:12" ht="11.25" customHeight="1" x14ac:dyDescent="0.3">
      <c r="B183" s="25"/>
      <c r="D183" s="26"/>
      <c r="F183" s="14" t="s">
        <v>1365</v>
      </c>
      <c r="G183" s="47"/>
      <c r="H183" s="22"/>
      <c r="I183" s="22"/>
      <c r="J183" s="22"/>
      <c r="L183" s="35"/>
    </row>
    <row r="184" spans="2:12" ht="11.25" customHeight="1" x14ac:dyDescent="0.3">
      <c r="B184" s="25"/>
      <c r="D184" s="26"/>
      <c r="F184" s="14"/>
      <c r="G184" s="47"/>
      <c r="H184" s="22"/>
      <c r="I184" s="22"/>
      <c r="J184" s="22"/>
      <c r="L184" s="35"/>
    </row>
    <row r="185" spans="2:12" ht="11.25" customHeight="1" x14ac:dyDescent="0.3">
      <c r="B185" s="25"/>
      <c r="D185" s="26"/>
      <c r="F185" s="161" t="s">
        <v>1366</v>
      </c>
      <c r="G185" s="47"/>
      <c r="H185" s="22"/>
      <c r="I185" s="22"/>
      <c r="J185" s="22"/>
      <c r="L185" s="35"/>
    </row>
    <row r="186" spans="2:12" ht="11.25" customHeight="1" x14ac:dyDescent="0.3">
      <c r="B186" s="25"/>
      <c r="D186" s="26"/>
      <c r="F186" s="159" t="s">
        <v>1367</v>
      </c>
      <c r="G186" s="47"/>
      <c r="H186" s="22"/>
      <c r="I186" s="22"/>
      <c r="J186" s="22"/>
      <c r="L186" s="35"/>
    </row>
    <row r="187" spans="2:12" ht="11.25" customHeight="1" x14ac:dyDescent="0.3">
      <c r="B187" s="25"/>
      <c r="D187" s="26"/>
      <c r="F187" s="14" t="s">
        <v>1368</v>
      </c>
      <c r="G187" s="47"/>
      <c r="H187" s="22"/>
      <c r="I187" s="22"/>
      <c r="J187" s="22"/>
      <c r="L187" s="35"/>
    </row>
    <row r="188" spans="2:12" ht="11.25" customHeight="1" x14ac:dyDescent="0.3">
      <c r="B188" s="25"/>
      <c r="D188" s="26"/>
      <c r="F188" s="159" t="s">
        <v>1369</v>
      </c>
      <c r="G188" s="47"/>
      <c r="H188" s="22"/>
      <c r="I188" s="22"/>
      <c r="J188" s="22"/>
      <c r="L188" s="35"/>
    </row>
    <row r="189" spans="2:12" ht="11.25" customHeight="1" x14ac:dyDescent="0.3">
      <c r="B189" s="25"/>
      <c r="D189" s="26"/>
      <c r="F189" s="14" t="s">
        <v>1370</v>
      </c>
      <c r="G189" s="47"/>
      <c r="H189" s="22"/>
      <c r="I189" s="22"/>
      <c r="J189" s="22"/>
      <c r="L189" s="35"/>
    </row>
    <row r="190" spans="2:12" ht="11.25" customHeight="1" x14ac:dyDescent="0.3">
      <c r="B190" s="25"/>
      <c r="D190" s="26"/>
      <c r="F190" s="14" t="s">
        <v>1371</v>
      </c>
      <c r="G190" s="47"/>
      <c r="H190" s="22"/>
      <c r="I190" s="22"/>
      <c r="J190" s="22"/>
      <c r="L190" s="35"/>
    </row>
    <row r="191" spans="2:12" ht="11.25" customHeight="1" x14ac:dyDescent="0.3">
      <c r="B191" s="25"/>
      <c r="D191" s="26"/>
      <c r="F191" s="159" t="s">
        <v>1372</v>
      </c>
      <c r="G191" s="47"/>
      <c r="H191" s="22"/>
      <c r="I191" s="22"/>
      <c r="J191" s="22"/>
      <c r="L191" s="35"/>
    </row>
    <row r="192" spans="2:12" ht="11.25" customHeight="1" x14ac:dyDescent="0.3">
      <c r="B192" s="25"/>
      <c r="D192" s="26"/>
      <c r="F192" s="14" t="s">
        <v>1373</v>
      </c>
      <c r="G192" s="47"/>
      <c r="H192" s="22"/>
      <c r="I192" s="22"/>
      <c r="J192" s="22"/>
      <c r="L192" s="35"/>
    </row>
    <row r="193" spans="2:14" ht="11.25" customHeight="1" x14ac:dyDescent="0.3">
      <c r="B193" s="25"/>
      <c r="D193" s="26"/>
      <c r="F193" s="159" t="s">
        <v>1374</v>
      </c>
      <c r="G193" s="47"/>
      <c r="H193" s="22"/>
      <c r="I193" s="22"/>
      <c r="J193" s="22"/>
      <c r="L193" s="35"/>
    </row>
    <row r="194" spans="2:14" ht="11.25" customHeight="1" x14ac:dyDescent="0.3">
      <c r="B194" s="25"/>
      <c r="D194" s="26"/>
      <c r="F194" s="14" t="s">
        <v>1375</v>
      </c>
      <c r="G194" s="47"/>
      <c r="H194" s="22"/>
      <c r="I194" s="22"/>
      <c r="J194" s="22"/>
      <c r="L194" s="35"/>
    </row>
    <row r="195" spans="2:14" ht="11.25" customHeight="1" x14ac:dyDescent="0.3">
      <c r="B195" s="25"/>
      <c r="D195" s="26"/>
      <c r="F195" s="14"/>
      <c r="G195" s="47"/>
      <c r="H195" s="22"/>
      <c r="I195" s="22"/>
      <c r="J195" s="22"/>
      <c r="L195" s="35"/>
    </row>
    <row r="196" spans="2:14" ht="11.25" customHeight="1" x14ac:dyDescent="0.3">
      <c r="B196" s="145"/>
      <c r="C196" s="146"/>
      <c r="D196" s="147"/>
      <c r="E196" s="148"/>
      <c r="F196" s="162" t="s">
        <v>1583</v>
      </c>
      <c r="G196" s="150"/>
      <c r="H196" s="22"/>
      <c r="I196" s="22"/>
      <c r="J196" s="22"/>
      <c r="L196" s="35"/>
    </row>
    <row r="197" spans="2:14" ht="11.25" customHeight="1" x14ac:dyDescent="0.3">
      <c r="B197" s="145"/>
      <c r="C197" s="146"/>
      <c r="D197" s="147" t="s">
        <v>351</v>
      </c>
      <c r="E197" s="148"/>
      <c r="F197" s="148" t="s">
        <v>1584</v>
      </c>
      <c r="G197" s="150"/>
      <c r="H197" s="22"/>
      <c r="I197" s="22"/>
      <c r="J197" s="22"/>
      <c r="L197" s="35"/>
    </row>
    <row r="198" spans="2:14" ht="11.25" customHeight="1" x14ac:dyDescent="0.3">
      <c r="B198" s="145"/>
      <c r="C198" s="146"/>
      <c r="D198" s="147"/>
      <c r="E198" s="148"/>
      <c r="F198" s="148"/>
      <c r="G198" s="150"/>
      <c r="H198" s="22"/>
      <c r="I198" s="22"/>
      <c r="J198" s="22"/>
      <c r="L198" s="35"/>
    </row>
    <row r="199" spans="2:14" ht="11.25" customHeight="1" x14ac:dyDescent="0.3">
      <c r="B199" s="25"/>
      <c r="D199" s="26"/>
      <c r="F199" s="14"/>
      <c r="G199" s="47"/>
      <c r="H199" s="22"/>
      <c r="I199" s="22"/>
      <c r="J199" s="22"/>
      <c r="L199" s="35"/>
    </row>
    <row r="200" spans="2:14" ht="11.25" customHeight="1" x14ac:dyDescent="0.3">
      <c r="B200" s="145"/>
      <c r="C200" s="146"/>
      <c r="D200" s="147"/>
      <c r="E200" s="148"/>
      <c r="F200" s="162" t="s">
        <v>1289</v>
      </c>
      <c r="G200" s="150"/>
      <c r="H200" s="22"/>
      <c r="I200" s="22"/>
      <c r="J200" s="22"/>
      <c r="L200" s="35"/>
      <c r="N200" s="141"/>
    </row>
    <row r="201" spans="2:14" x14ac:dyDescent="0.3">
      <c r="B201" s="145"/>
      <c r="C201" s="146"/>
      <c r="D201" s="147" t="s">
        <v>351</v>
      </c>
      <c r="E201" s="148"/>
      <c r="F201" s="148" t="s">
        <v>1290</v>
      </c>
      <c r="G201" s="150"/>
      <c r="H201" s="22"/>
      <c r="I201" s="22"/>
      <c r="J201" s="22"/>
      <c r="L201" s="35"/>
    </row>
    <row r="202" spans="2:14" x14ac:dyDescent="0.3">
      <c r="B202" s="145"/>
      <c r="C202" s="146"/>
      <c r="D202" s="147"/>
      <c r="E202" s="148"/>
      <c r="F202" s="148"/>
      <c r="G202" s="150"/>
      <c r="H202" s="22"/>
      <c r="I202" s="22"/>
      <c r="J202" s="22"/>
      <c r="L202" s="35"/>
    </row>
    <row r="203" spans="2:14" x14ac:dyDescent="0.3">
      <c r="B203" s="25"/>
      <c r="D203" s="26"/>
      <c r="F203" s="14"/>
      <c r="G203" s="47"/>
      <c r="H203" s="22"/>
      <c r="I203" s="22"/>
      <c r="J203" s="22"/>
      <c r="L203" s="35"/>
    </row>
    <row r="204" spans="2:14" x14ac:dyDescent="0.3">
      <c r="B204" s="145"/>
      <c r="C204" s="146"/>
      <c r="D204" s="147"/>
      <c r="E204" s="148"/>
      <c r="F204" s="162" t="s">
        <v>1376</v>
      </c>
      <c r="G204" s="150"/>
      <c r="H204" s="28"/>
      <c r="I204" s="28"/>
      <c r="J204" s="22"/>
      <c r="L204" s="35"/>
    </row>
    <row r="205" spans="2:14" x14ac:dyDescent="0.3">
      <c r="B205" s="145"/>
      <c r="C205" s="146"/>
      <c r="D205" s="147" t="s">
        <v>351</v>
      </c>
      <c r="E205" s="148"/>
      <c r="F205" s="148" t="s">
        <v>1337</v>
      </c>
      <c r="G205" s="150"/>
      <c r="H205" s="28"/>
      <c r="I205" s="28"/>
      <c r="J205" s="22"/>
      <c r="L205" s="35"/>
    </row>
    <row r="206" spans="2:14" x14ac:dyDescent="0.3">
      <c r="B206" s="145"/>
      <c r="C206" s="146"/>
      <c r="D206" s="147"/>
      <c r="E206" s="148"/>
      <c r="F206" s="148"/>
      <c r="G206" s="150"/>
      <c r="H206" s="28"/>
      <c r="I206" s="28"/>
      <c r="J206" s="22"/>
      <c r="L206" s="35"/>
    </row>
    <row r="207" spans="2:14" x14ac:dyDescent="0.3">
      <c r="B207" s="25"/>
      <c r="D207" s="26"/>
      <c r="F207" s="14"/>
      <c r="G207" s="47"/>
      <c r="H207" s="28"/>
      <c r="I207" s="28"/>
      <c r="J207" s="22"/>
      <c r="L207" s="35"/>
    </row>
    <row r="208" spans="2:14" x14ac:dyDescent="0.3">
      <c r="B208" s="25"/>
      <c r="D208" s="26"/>
      <c r="F208" s="14"/>
      <c r="G208" s="47"/>
      <c r="H208" s="28"/>
      <c r="I208" s="28"/>
      <c r="J208" s="22"/>
      <c r="L208" s="35"/>
    </row>
    <row r="209" spans="2:12" x14ac:dyDescent="0.3">
      <c r="B209" s="25"/>
      <c r="D209" s="26" t="s">
        <v>148</v>
      </c>
      <c r="F209" s="14" t="s">
        <v>1292</v>
      </c>
      <c r="G209" s="47"/>
      <c r="H209" s="39"/>
      <c r="I209" s="39"/>
      <c r="J209" s="40"/>
    </row>
    <row r="210" spans="2:12" x14ac:dyDescent="0.3">
      <c r="B210" s="25"/>
      <c r="D210" s="26"/>
      <c r="F210" s="14" t="s">
        <v>1293</v>
      </c>
      <c r="G210" s="47"/>
      <c r="H210" s="39"/>
      <c r="I210" s="39"/>
      <c r="J210" s="40"/>
    </row>
    <row r="211" spans="2:12" x14ac:dyDescent="0.3">
      <c r="B211" s="25"/>
      <c r="D211" s="26"/>
      <c r="F211" s="14" t="s">
        <v>654</v>
      </c>
      <c r="G211" s="47"/>
      <c r="H211" s="39"/>
      <c r="I211" s="39"/>
      <c r="J211" s="40"/>
    </row>
    <row r="212" spans="2:12" x14ac:dyDescent="0.3">
      <c r="B212" s="25"/>
      <c r="D212" s="26"/>
      <c r="F212" s="14" t="s">
        <v>1306</v>
      </c>
      <c r="G212" s="47"/>
      <c r="H212" s="39"/>
      <c r="I212" s="39"/>
      <c r="J212" s="40"/>
    </row>
    <row r="213" spans="2:12" x14ac:dyDescent="0.3">
      <c r="B213" s="25"/>
      <c r="D213" s="26"/>
      <c r="F213" s="14" t="s">
        <v>656</v>
      </c>
      <c r="G213" s="47"/>
      <c r="H213" s="39"/>
      <c r="I213" s="39"/>
      <c r="J213" s="40"/>
    </row>
    <row r="214" spans="2:12" x14ac:dyDescent="0.3">
      <c r="B214" s="25"/>
      <c r="D214" s="26"/>
      <c r="F214" s="14" t="s">
        <v>2124</v>
      </c>
      <c r="G214" s="47"/>
      <c r="H214" s="39"/>
      <c r="I214" s="39"/>
      <c r="J214" s="40"/>
    </row>
    <row r="215" spans="2:12" x14ac:dyDescent="0.3">
      <c r="B215" s="25" t="s">
        <v>60</v>
      </c>
      <c r="D215" s="26"/>
      <c r="F215" s="14"/>
      <c r="G215" s="47"/>
      <c r="H215" s="39"/>
      <c r="I215" s="39"/>
      <c r="J215" s="40"/>
    </row>
    <row r="216" spans="2:12" x14ac:dyDescent="0.3">
      <c r="B216" s="25"/>
      <c r="D216" s="26"/>
      <c r="F216" s="14"/>
      <c r="G216" s="47"/>
      <c r="H216" s="39"/>
      <c r="I216" s="39"/>
      <c r="J216" s="40"/>
    </row>
    <row r="217" spans="2:12" x14ac:dyDescent="0.3">
      <c r="B217" s="25"/>
      <c r="D217" s="26"/>
      <c r="F217" s="14" t="s">
        <v>1294</v>
      </c>
      <c r="G217" s="47"/>
      <c r="H217" s="22"/>
      <c r="I217" s="22"/>
      <c r="J217" s="22"/>
      <c r="L217" s="35"/>
    </row>
    <row r="218" spans="2:12" x14ac:dyDescent="0.3">
      <c r="B218" s="25"/>
      <c r="D218" s="26"/>
      <c r="F218" s="14"/>
      <c r="G218" s="47"/>
      <c r="H218" s="22"/>
      <c r="I218" s="22"/>
      <c r="J218" s="22"/>
      <c r="L218" s="35"/>
    </row>
    <row r="219" spans="2:12" x14ac:dyDescent="0.3">
      <c r="B219" s="25"/>
      <c r="D219" s="26" t="s">
        <v>148</v>
      </c>
      <c r="F219" s="14" t="s">
        <v>1295</v>
      </c>
      <c r="G219" s="47"/>
      <c r="H219" s="22"/>
      <c r="I219" s="22"/>
      <c r="J219" s="22"/>
      <c r="L219" s="35"/>
    </row>
    <row r="220" spans="2:12" x14ac:dyDescent="0.3">
      <c r="B220" s="25"/>
      <c r="D220" s="26"/>
      <c r="F220" s="14" t="s">
        <v>1339</v>
      </c>
      <c r="G220" s="47"/>
      <c r="H220" s="22"/>
      <c r="I220" s="22"/>
      <c r="J220" s="22"/>
      <c r="L220" s="35"/>
    </row>
    <row r="221" spans="2:12" x14ac:dyDescent="0.3">
      <c r="B221" s="25"/>
      <c r="D221" s="26"/>
      <c r="F221" s="14" t="s">
        <v>1340</v>
      </c>
      <c r="G221" s="47"/>
      <c r="H221" s="22"/>
      <c r="I221" s="22"/>
      <c r="J221" s="22"/>
      <c r="L221" s="35"/>
    </row>
    <row r="222" spans="2:12" x14ac:dyDescent="0.3">
      <c r="B222" s="25"/>
      <c r="D222" s="26"/>
      <c r="F222" s="14" t="s">
        <v>1341</v>
      </c>
      <c r="G222" s="47"/>
      <c r="H222" s="22"/>
      <c r="I222" s="22"/>
      <c r="J222" s="22"/>
      <c r="L222" s="35"/>
    </row>
    <row r="223" spans="2:12" x14ac:dyDescent="0.3">
      <c r="B223" s="25"/>
      <c r="D223" s="26"/>
      <c r="F223" s="14" t="s">
        <v>1342</v>
      </c>
      <c r="G223" s="47"/>
      <c r="H223" s="22"/>
      <c r="I223" s="22"/>
      <c r="J223" s="22"/>
      <c r="L223" s="35"/>
    </row>
    <row r="224" spans="2:12" x14ac:dyDescent="0.3">
      <c r="B224" s="25"/>
      <c r="D224" s="26"/>
      <c r="F224" s="14"/>
      <c r="G224" s="47"/>
      <c r="H224" s="22"/>
      <c r="I224" s="22"/>
      <c r="J224" s="22"/>
      <c r="L224" s="35"/>
    </row>
    <row r="225" spans="2:12" x14ac:dyDescent="0.3">
      <c r="B225" s="25" t="s">
        <v>60</v>
      </c>
      <c r="D225" s="26"/>
      <c r="F225" s="14"/>
      <c r="G225" s="47"/>
      <c r="H225" s="22"/>
      <c r="I225" s="22"/>
      <c r="J225" s="22"/>
      <c r="L225" s="35"/>
    </row>
    <row r="226" spans="2:12" x14ac:dyDescent="0.3">
      <c r="B226" s="25"/>
      <c r="D226" s="26"/>
      <c r="F226" s="14"/>
      <c r="G226" s="47"/>
      <c r="H226" s="22"/>
      <c r="I226" s="22"/>
      <c r="J226" s="22"/>
      <c r="L226" s="35"/>
    </row>
    <row r="227" spans="2:12" x14ac:dyDescent="0.3">
      <c r="B227" s="25"/>
      <c r="D227" s="26"/>
      <c r="F227" s="14"/>
      <c r="G227" s="47"/>
      <c r="H227" s="22"/>
      <c r="I227" s="22"/>
      <c r="J227" s="22"/>
    </row>
    <row r="228" spans="2:12" x14ac:dyDescent="0.3">
      <c r="B228" s="25" t="s">
        <v>1359</v>
      </c>
      <c r="D228" s="26"/>
      <c r="F228" s="14" t="s">
        <v>632</v>
      </c>
      <c r="G228" s="47"/>
      <c r="H228" s="22"/>
      <c r="I228" s="22"/>
      <c r="J228" s="22"/>
      <c r="L228" s="35"/>
    </row>
    <row r="229" spans="2:12" x14ac:dyDescent="0.3">
      <c r="B229" s="25"/>
      <c r="D229" s="26"/>
      <c r="F229" s="14"/>
      <c r="G229" s="47"/>
      <c r="H229" s="22"/>
      <c r="I229" s="22"/>
      <c r="J229" s="22"/>
    </row>
    <row r="230" spans="2:12" x14ac:dyDescent="0.3">
      <c r="B230" s="25"/>
      <c r="D230" s="26" t="s">
        <v>1360</v>
      </c>
      <c r="F230" s="14" t="s">
        <v>152</v>
      </c>
      <c r="G230" s="47"/>
      <c r="H230" s="22"/>
      <c r="I230" s="22"/>
      <c r="J230" s="22"/>
    </row>
    <row r="231" spans="2:12" x14ac:dyDescent="0.3">
      <c r="B231" s="25"/>
      <c r="D231" s="26"/>
      <c r="F231" s="14"/>
      <c r="G231" s="47"/>
      <c r="H231" s="22"/>
      <c r="I231" s="22"/>
      <c r="J231" s="22"/>
    </row>
    <row r="232" spans="2:12" x14ac:dyDescent="0.3">
      <c r="B232" s="25"/>
      <c r="D232" s="26"/>
      <c r="F232" s="14"/>
      <c r="G232" s="47"/>
      <c r="H232" s="22"/>
      <c r="I232" s="22"/>
      <c r="J232" s="22"/>
    </row>
    <row r="233" spans="2:12" x14ac:dyDescent="0.3">
      <c r="B233" s="25"/>
      <c r="D233" s="26"/>
      <c r="F233" s="14" t="s">
        <v>1296</v>
      </c>
      <c r="G233" s="47"/>
      <c r="H233" s="22"/>
      <c r="I233" s="22"/>
      <c r="J233" s="22"/>
    </row>
    <row r="234" spans="2:12" x14ac:dyDescent="0.3">
      <c r="B234" s="25"/>
      <c r="D234" s="26"/>
      <c r="F234" s="14"/>
      <c r="G234" s="47"/>
      <c r="H234" s="22"/>
      <c r="I234" s="22"/>
      <c r="J234" s="22"/>
      <c r="L234" s="14"/>
    </row>
    <row r="235" spans="2:12" x14ac:dyDescent="0.3">
      <c r="B235" s="25"/>
      <c r="D235" s="26" t="s">
        <v>148</v>
      </c>
      <c r="F235" s="14" t="s">
        <v>2129</v>
      </c>
      <c r="G235" s="47"/>
      <c r="H235" s="39"/>
      <c r="I235" s="39"/>
      <c r="J235" s="40"/>
      <c r="L235" s="14"/>
    </row>
    <row r="236" spans="2:12" x14ac:dyDescent="0.3">
      <c r="B236" s="25"/>
      <c r="D236" s="26"/>
      <c r="F236" s="14" t="s">
        <v>314</v>
      </c>
      <c r="G236" s="47"/>
      <c r="H236" s="39"/>
      <c r="I236" s="39"/>
      <c r="J236" s="40"/>
      <c r="L236" s="14"/>
    </row>
    <row r="237" spans="2:12" x14ac:dyDescent="0.3">
      <c r="B237" s="25"/>
      <c r="D237" s="26"/>
      <c r="F237" s="14" t="s">
        <v>654</v>
      </c>
      <c r="G237" s="47"/>
      <c r="H237" s="39"/>
      <c r="I237" s="39"/>
      <c r="J237" s="40"/>
      <c r="L237" s="14"/>
    </row>
    <row r="238" spans="2:12" x14ac:dyDescent="0.3">
      <c r="B238" s="25"/>
      <c r="D238" s="26"/>
      <c r="F238" s="14" t="s">
        <v>665</v>
      </c>
      <c r="G238" s="47"/>
      <c r="H238" s="39"/>
      <c r="I238" s="39"/>
      <c r="J238" s="40"/>
      <c r="L238" s="14"/>
    </row>
    <row r="239" spans="2:12" x14ac:dyDescent="0.3">
      <c r="B239" s="25"/>
      <c r="D239" s="26"/>
      <c r="F239" s="14" t="s">
        <v>1297</v>
      </c>
      <c r="G239" s="47"/>
      <c r="H239" s="39"/>
      <c r="I239" s="39"/>
      <c r="J239" s="40"/>
      <c r="L239" s="14"/>
    </row>
    <row r="240" spans="2:12" x14ac:dyDescent="0.3">
      <c r="B240" s="25"/>
      <c r="D240" s="26"/>
      <c r="F240" s="14" t="s">
        <v>2130</v>
      </c>
      <c r="G240" s="47"/>
      <c r="H240" s="39"/>
      <c r="I240" s="39"/>
      <c r="J240" s="40"/>
      <c r="L240" s="14"/>
    </row>
    <row r="241" spans="2:12" x14ac:dyDescent="0.3">
      <c r="B241" s="25" t="s">
        <v>60</v>
      </c>
      <c r="D241" s="26"/>
      <c r="F241" s="14"/>
      <c r="G241" s="47"/>
      <c r="H241" s="39"/>
      <c r="I241" s="39"/>
      <c r="J241" s="40"/>
      <c r="L241" s="14"/>
    </row>
    <row r="242" spans="2:12" x14ac:dyDescent="0.3">
      <c r="B242" s="25"/>
      <c r="D242" s="26"/>
      <c r="F242" s="14"/>
      <c r="G242" s="47"/>
      <c r="H242" s="39"/>
      <c r="I242" s="39"/>
      <c r="J242" s="40"/>
      <c r="L242" s="14"/>
    </row>
    <row r="243" spans="2:12" x14ac:dyDescent="0.3">
      <c r="B243" s="25"/>
      <c r="D243" s="26"/>
      <c r="F243" s="14"/>
      <c r="G243" s="47"/>
      <c r="H243" s="39"/>
      <c r="I243" s="39"/>
      <c r="J243" s="40"/>
      <c r="L243" s="14"/>
    </row>
    <row r="244" spans="2:12" x14ac:dyDescent="0.3">
      <c r="B244" s="25"/>
      <c r="D244" s="26"/>
      <c r="F244" s="14"/>
      <c r="G244" s="47"/>
      <c r="H244" s="22"/>
      <c r="I244" s="22"/>
      <c r="J244" s="22"/>
      <c r="L244" s="14"/>
    </row>
    <row r="245" spans="2:12" x14ac:dyDescent="0.3">
      <c r="B245" s="394" t="s">
        <v>1576</v>
      </c>
      <c r="C245" s="395"/>
      <c r="D245" s="396"/>
      <c r="F245" s="14" t="s">
        <v>1577</v>
      </c>
      <c r="G245" s="47"/>
      <c r="H245" s="53"/>
      <c r="I245" s="53"/>
      <c r="J245" s="53"/>
      <c r="L245" s="14"/>
    </row>
    <row r="246" spans="2:12" x14ac:dyDescent="0.3">
      <c r="B246" s="25"/>
      <c r="D246" s="26"/>
      <c r="F246" s="14"/>
      <c r="G246" s="47"/>
      <c r="H246" s="22"/>
      <c r="I246" s="22"/>
      <c r="J246" s="22"/>
      <c r="L246" s="14"/>
    </row>
    <row r="247" spans="2:12" x14ac:dyDescent="0.3">
      <c r="B247" s="25"/>
      <c r="D247" s="26"/>
      <c r="F247" s="141" t="s">
        <v>1363</v>
      </c>
      <c r="G247" s="47"/>
      <c r="H247" s="22"/>
      <c r="I247" s="22"/>
      <c r="J247" s="22"/>
      <c r="L247" s="14"/>
    </row>
    <row r="248" spans="2:12" x14ac:dyDescent="0.3">
      <c r="B248" s="25" t="s">
        <v>350</v>
      </c>
      <c r="D248" s="26"/>
      <c r="F248" s="141" t="s">
        <v>1578</v>
      </c>
      <c r="G248" s="47"/>
      <c r="H248" s="22"/>
      <c r="I248" s="22"/>
      <c r="J248" s="22"/>
      <c r="L248" s="14"/>
    </row>
    <row r="249" spans="2:12" x14ac:dyDescent="0.3">
      <c r="B249" s="25"/>
      <c r="D249" s="26"/>
      <c r="F249" s="14" t="s">
        <v>1594</v>
      </c>
      <c r="G249" s="47"/>
      <c r="H249" s="22"/>
      <c r="I249" s="22"/>
      <c r="J249" s="22"/>
      <c r="L249" s="14"/>
    </row>
    <row r="250" spans="2:12" x14ac:dyDescent="0.3">
      <c r="B250" s="25"/>
      <c r="D250" s="26"/>
      <c r="F250" s="161" t="s">
        <v>1595</v>
      </c>
      <c r="G250" s="47"/>
      <c r="H250" s="22"/>
      <c r="I250" s="22"/>
      <c r="J250" s="22"/>
      <c r="L250" s="14"/>
    </row>
    <row r="251" spans="2:12" x14ac:dyDescent="0.3">
      <c r="B251" s="25"/>
      <c r="D251" s="26"/>
      <c r="F251" s="14" t="s">
        <v>1596</v>
      </c>
      <c r="G251" s="47"/>
      <c r="H251" s="22"/>
      <c r="I251" s="22"/>
      <c r="J251" s="22"/>
      <c r="L251" s="14"/>
    </row>
    <row r="252" spans="2:12" x14ac:dyDescent="0.3">
      <c r="B252" s="25"/>
      <c r="D252" s="26"/>
      <c r="F252" s="14" t="s">
        <v>1597</v>
      </c>
      <c r="G252" s="47"/>
      <c r="H252" s="22"/>
      <c r="I252" s="22"/>
      <c r="J252" s="22"/>
      <c r="L252" s="14"/>
    </row>
    <row r="253" spans="2:12" x14ac:dyDescent="0.3">
      <c r="B253" s="25"/>
      <c r="D253" s="26"/>
      <c r="F253" s="14" t="s">
        <v>1598</v>
      </c>
      <c r="G253" s="47"/>
      <c r="H253" s="22"/>
      <c r="I253" s="22"/>
      <c r="J253" s="22"/>
      <c r="L253" s="14"/>
    </row>
    <row r="254" spans="2:12" x14ac:dyDescent="0.3">
      <c r="B254" s="25"/>
      <c r="D254" s="26"/>
      <c r="F254" s="14" t="s">
        <v>1599</v>
      </c>
      <c r="G254" s="47"/>
      <c r="H254" s="22"/>
      <c r="I254" s="22"/>
      <c r="J254" s="22"/>
      <c r="L254" s="14"/>
    </row>
    <row r="255" spans="2:12" x14ac:dyDescent="0.3">
      <c r="B255" s="25"/>
      <c r="D255" s="26"/>
      <c r="F255" s="14"/>
      <c r="G255" s="47"/>
      <c r="H255" s="22"/>
      <c r="I255" s="22"/>
      <c r="J255" s="22"/>
      <c r="L255" s="14"/>
    </row>
    <row r="256" spans="2:12" x14ac:dyDescent="0.3">
      <c r="B256" s="25"/>
      <c r="D256" s="26"/>
      <c r="F256" s="161" t="s">
        <v>1364</v>
      </c>
      <c r="G256" s="47"/>
      <c r="H256" s="22"/>
      <c r="I256" s="22"/>
      <c r="J256" s="22"/>
      <c r="L256" s="14"/>
    </row>
    <row r="257" spans="2:12" x14ac:dyDescent="0.3">
      <c r="B257" s="25"/>
      <c r="D257" s="26"/>
      <c r="F257" s="159" t="s">
        <v>1280</v>
      </c>
      <c r="G257" s="47"/>
      <c r="H257" s="22"/>
      <c r="I257" s="22"/>
      <c r="J257" s="22"/>
      <c r="L257" s="14"/>
    </row>
    <row r="258" spans="2:12" x14ac:dyDescent="0.3">
      <c r="B258" s="25"/>
      <c r="D258" s="26"/>
      <c r="F258" s="159" t="s">
        <v>1279</v>
      </c>
      <c r="G258" s="47"/>
      <c r="H258" s="22"/>
      <c r="I258" s="22"/>
      <c r="J258" s="22"/>
      <c r="L258" s="14"/>
    </row>
    <row r="259" spans="2:12" x14ac:dyDescent="0.3">
      <c r="B259" s="25"/>
      <c r="D259" s="26"/>
      <c r="F259" s="159" t="s">
        <v>1281</v>
      </c>
      <c r="G259" s="47"/>
      <c r="H259" s="22"/>
      <c r="I259" s="22"/>
      <c r="J259" s="22"/>
      <c r="L259" s="14"/>
    </row>
    <row r="260" spans="2:12" x14ac:dyDescent="0.3">
      <c r="B260" s="25"/>
      <c r="D260" s="26"/>
      <c r="F260" s="159" t="s">
        <v>1282</v>
      </c>
      <c r="G260" s="47"/>
      <c r="H260" s="22"/>
      <c r="I260" s="22"/>
      <c r="J260" s="22"/>
      <c r="L260" s="14"/>
    </row>
    <row r="261" spans="2:12" x14ac:dyDescent="0.3">
      <c r="B261" s="25"/>
      <c r="D261" s="26"/>
      <c r="F261" s="159" t="s">
        <v>1283</v>
      </c>
      <c r="G261" s="47"/>
      <c r="H261" s="22"/>
      <c r="I261" s="22"/>
      <c r="J261" s="22"/>
      <c r="L261" s="14"/>
    </row>
    <row r="262" spans="2:12" x14ac:dyDescent="0.3">
      <c r="B262" s="25"/>
      <c r="D262" s="26"/>
      <c r="F262" s="159" t="s">
        <v>1284</v>
      </c>
      <c r="G262" s="47"/>
      <c r="H262" s="22"/>
      <c r="I262" s="22"/>
      <c r="J262" s="22"/>
      <c r="L262" s="14"/>
    </row>
    <row r="263" spans="2:12" x14ac:dyDescent="0.3">
      <c r="B263" s="25"/>
      <c r="D263" s="26"/>
      <c r="F263" s="159" t="s">
        <v>1285</v>
      </c>
      <c r="G263" s="47"/>
      <c r="H263" s="22"/>
      <c r="I263" s="22"/>
      <c r="J263" s="22"/>
      <c r="L263" s="14"/>
    </row>
    <row r="264" spans="2:12" x14ac:dyDescent="0.3">
      <c r="B264" s="25"/>
      <c r="D264" s="26"/>
      <c r="F264" s="159" t="s">
        <v>1286</v>
      </c>
      <c r="G264" s="47"/>
      <c r="H264" s="22"/>
      <c r="I264" s="22"/>
      <c r="J264" s="22"/>
      <c r="L264" s="14"/>
    </row>
    <row r="265" spans="2:12" x14ac:dyDescent="0.3">
      <c r="B265" s="25"/>
      <c r="D265" s="26"/>
      <c r="F265" s="159" t="s">
        <v>1287</v>
      </c>
      <c r="G265" s="47"/>
      <c r="H265" s="22"/>
      <c r="I265" s="22"/>
      <c r="J265" s="22"/>
      <c r="L265" s="14"/>
    </row>
    <row r="266" spans="2:12" x14ac:dyDescent="0.3">
      <c r="B266" s="25"/>
      <c r="D266" s="26"/>
      <c r="F266" s="160" t="s">
        <v>1288</v>
      </c>
      <c r="G266" s="47"/>
      <c r="H266" s="22"/>
      <c r="I266" s="22"/>
      <c r="J266" s="22"/>
      <c r="L266" s="14"/>
    </row>
    <row r="267" spans="2:12" x14ac:dyDescent="0.3">
      <c r="B267" s="25"/>
      <c r="D267" s="26"/>
      <c r="F267" s="159" t="s">
        <v>1533</v>
      </c>
      <c r="G267" s="47"/>
      <c r="H267" s="22"/>
      <c r="I267" s="22"/>
      <c r="J267" s="22"/>
      <c r="L267" s="14"/>
    </row>
    <row r="268" spans="2:12" x14ac:dyDescent="0.3">
      <c r="B268" s="25"/>
      <c r="D268" s="26"/>
      <c r="F268" s="159" t="s">
        <v>1534</v>
      </c>
      <c r="G268" s="47"/>
      <c r="H268" s="22"/>
      <c r="I268" s="22"/>
      <c r="J268" s="22"/>
      <c r="L268" s="14"/>
    </row>
    <row r="269" spans="2:12" x14ac:dyDescent="0.3">
      <c r="B269" s="25"/>
      <c r="D269" s="26"/>
      <c r="F269" s="159" t="s">
        <v>1535</v>
      </c>
      <c r="G269" s="47"/>
      <c r="H269" s="22"/>
      <c r="I269" s="22"/>
      <c r="J269" s="22"/>
      <c r="L269" s="14"/>
    </row>
    <row r="270" spans="2:12" x14ac:dyDescent="0.3">
      <c r="B270" s="25"/>
      <c r="D270" s="26"/>
      <c r="F270" s="159" t="s">
        <v>1536</v>
      </c>
      <c r="G270" s="47"/>
      <c r="H270" s="22"/>
      <c r="I270" s="22"/>
      <c r="J270" s="22"/>
      <c r="L270" s="14"/>
    </row>
    <row r="271" spans="2:12" x14ac:dyDescent="0.3">
      <c r="B271" s="25"/>
      <c r="D271" s="26"/>
      <c r="F271" s="160"/>
      <c r="G271" s="47"/>
      <c r="H271" s="22"/>
      <c r="I271" s="22"/>
      <c r="J271" s="22"/>
      <c r="L271" s="14"/>
    </row>
    <row r="272" spans="2:12" x14ac:dyDescent="0.3">
      <c r="B272" s="25"/>
      <c r="D272" s="26"/>
      <c r="F272" s="160"/>
      <c r="G272" s="47"/>
      <c r="H272" s="22"/>
      <c r="I272" s="22"/>
      <c r="J272" s="22"/>
      <c r="L272" s="14"/>
    </row>
    <row r="273" spans="2:12" x14ac:dyDescent="0.3">
      <c r="B273" s="25"/>
      <c r="D273" s="26" t="s">
        <v>351</v>
      </c>
      <c r="F273" s="14" t="s">
        <v>1291</v>
      </c>
      <c r="G273" s="47"/>
      <c r="H273" s="22"/>
      <c r="I273" s="22"/>
      <c r="J273" s="22"/>
      <c r="L273" s="14"/>
    </row>
    <row r="274" spans="2:12" x14ac:dyDescent="0.3">
      <c r="B274" s="25"/>
      <c r="D274" s="26"/>
      <c r="F274" s="14" t="s">
        <v>1365</v>
      </c>
      <c r="G274" s="47"/>
      <c r="H274" s="22"/>
      <c r="I274" s="22"/>
      <c r="J274" s="22"/>
      <c r="L274" s="14"/>
    </row>
    <row r="275" spans="2:12" x14ac:dyDescent="0.3">
      <c r="B275" s="25"/>
      <c r="D275" s="26"/>
      <c r="F275" s="14"/>
      <c r="G275" s="47"/>
      <c r="H275" s="22"/>
      <c r="I275" s="22"/>
      <c r="J275" s="22"/>
      <c r="L275" s="14"/>
    </row>
    <row r="276" spans="2:12" x14ac:dyDescent="0.3">
      <c r="B276" s="25"/>
      <c r="D276" s="26"/>
      <c r="F276" s="161" t="s">
        <v>1366</v>
      </c>
      <c r="G276" s="47"/>
      <c r="H276" s="22"/>
      <c r="I276" s="22"/>
      <c r="J276" s="22"/>
      <c r="L276" s="14"/>
    </row>
    <row r="277" spans="2:12" x14ac:dyDescent="0.3">
      <c r="B277" s="25"/>
      <c r="D277" s="26"/>
      <c r="F277" s="159" t="s">
        <v>1367</v>
      </c>
      <c r="G277" s="47"/>
      <c r="H277" s="22"/>
      <c r="I277" s="22"/>
      <c r="J277" s="22"/>
      <c r="L277" s="14"/>
    </row>
    <row r="278" spans="2:12" x14ac:dyDescent="0.3">
      <c r="B278" s="25"/>
      <c r="D278" s="26"/>
      <c r="F278" s="14" t="s">
        <v>1580</v>
      </c>
      <c r="G278" s="47"/>
      <c r="H278" s="22"/>
      <c r="I278" s="22"/>
      <c r="J278" s="22"/>
      <c r="L278" s="14"/>
    </row>
    <row r="279" spans="2:12" x14ac:dyDescent="0.3">
      <c r="B279" s="25"/>
      <c r="D279" s="26"/>
      <c r="F279" s="159" t="s">
        <v>1369</v>
      </c>
      <c r="G279" s="47"/>
      <c r="H279" s="22"/>
      <c r="I279" s="22"/>
      <c r="J279" s="22"/>
      <c r="L279" s="14"/>
    </row>
    <row r="280" spans="2:12" x14ac:dyDescent="0.3">
      <c r="B280" s="25"/>
      <c r="D280" s="26"/>
      <c r="F280" s="14" t="s">
        <v>1370</v>
      </c>
      <c r="G280" s="47"/>
      <c r="H280" s="22"/>
      <c r="I280" s="22"/>
      <c r="J280" s="22"/>
      <c r="L280" s="14"/>
    </row>
    <row r="281" spans="2:12" x14ac:dyDescent="0.3">
      <c r="B281" s="25"/>
      <c r="D281" s="26"/>
      <c r="F281" s="14" t="s">
        <v>1579</v>
      </c>
      <c r="G281" s="47"/>
      <c r="H281" s="22"/>
      <c r="I281" s="22"/>
      <c r="J281" s="22"/>
      <c r="L281" s="14"/>
    </row>
    <row r="282" spans="2:12" x14ac:dyDescent="0.3">
      <c r="B282" s="25"/>
      <c r="D282" s="26"/>
      <c r="F282" s="159" t="s">
        <v>1372</v>
      </c>
      <c r="G282" s="47"/>
      <c r="H282" s="22"/>
      <c r="I282" s="22"/>
      <c r="J282" s="22"/>
      <c r="L282" s="14"/>
    </row>
    <row r="283" spans="2:12" x14ac:dyDescent="0.3">
      <c r="B283" s="25"/>
      <c r="D283" s="26"/>
      <c r="F283" s="14" t="s">
        <v>1581</v>
      </c>
      <c r="G283" s="47"/>
      <c r="H283" s="22"/>
      <c r="I283" s="22"/>
      <c r="J283" s="22"/>
      <c r="L283" s="14"/>
    </row>
    <row r="284" spans="2:12" x14ac:dyDescent="0.3">
      <c r="B284" s="25"/>
      <c r="D284" s="26"/>
      <c r="F284" s="159" t="s">
        <v>1374</v>
      </c>
      <c r="G284" s="47"/>
      <c r="H284" s="22"/>
      <c r="I284" s="22"/>
      <c r="J284" s="22"/>
      <c r="L284" s="14"/>
    </row>
    <row r="285" spans="2:12" x14ac:dyDescent="0.3">
      <c r="B285" s="25"/>
      <c r="D285" s="26"/>
      <c r="F285" s="14" t="s">
        <v>1582</v>
      </c>
      <c r="G285" s="47"/>
      <c r="H285" s="22"/>
      <c r="I285" s="22"/>
      <c r="J285" s="22"/>
      <c r="L285" s="14"/>
    </row>
    <row r="286" spans="2:12" x14ac:dyDescent="0.3">
      <c r="B286" s="25"/>
      <c r="D286" s="26"/>
      <c r="F286" s="14"/>
      <c r="G286" s="47"/>
      <c r="H286" s="22"/>
      <c r="I286" s="22"/>
      <c r="J286" s="22"/>
      <c r="L286" s="14"/>
    </row>
    <row r="287" spans="2:12" x14ac:dyDescent="0.3">
      <c r="B287" s="145"/>
      <c r="C287" s="146"/>
      <c r="D287" s="147"/>
      <c r="E287" s="148"/>
      <c r="F287" s="162" t="s">
        <v>1583</v>
      </c>
      <c r="G287" s="150"/>
      <c r="H287" s="22"/>
      <c r="I287" s="22"/>
      <c r="J287" s="22"/>
      <c r="L287" s="14"/>
    </row>
    <row r="288" spans="2:12" x14ac:dyDescent="0.3">
      <c r="B288" s="145"/>
      <c r="C288" s="146"/>
      <c r="D288" s="147" t="s">
        <v>351</v>
      </c>
      <c r="E288" s="148"/>
      <c r="F288" s="148" t="s">
        <v>1584</v>
      </c>
      <c r="G288" s="150"/>
      <c r="H288" s="22"/>
      <c r="I288" s="22"/>
      <c r="J288" s="22"/>
      <c r="L288" s="14"/>
    </row>
    <row r="289" spans="2:12" x14ac:dyDescent="0.3">
      <c r="B289" s="145"/>
      <c r="C289" s="146"/>
      <c r="D289" s="147"/>
      <c r="E289" s="148"/>
      <c r="F289" s="148"/>
      <c r="G289" s="150"/>
      <c r="H289" s="22"/>
      <c r="I289" s="22"/>
      <c r="J289" s="22"/>
      <c r="L289" s="14"/>
    </row>
    <row r="290" spans="2:12" x14ac:dyDescent="0.3">
      <c r="B290" s="25"/>
      <c r="D290" s="26"/>
      <c r="F290" s="14"/>
      <c r="G290" s="47"/>
      <c r="H290" s="22"/>
      <c r="I290" s="22"/>
      <c r="J290" s="22"/>
      <c r="L290" s="14"/>
    </row>
    <row r="291" spans="2:12" x14ac:dyDescent="0.3">
      <c r="B291" s="145"/>
      <c r="C291" s="146"/>
      <c r="D291" s="147"/>
      <c r="E291" s="148"/>
      <c r="F291" s="162" t="s">
        <v>1289</v>
      </c>
      <c r="G291" s="150"/>
      <c r="H291" s="22"/>
      <c r="I291" s="22"/>
      <c r="J291" s="22"/>
      <c r="L291" s="14"/>
    </row>
    <row r="292" spans="2:12" x14ac:dyDescent="0.3">
      <c r="B292" s="145"/>
      <c r="C292" s="146"/>
      <c r="D292" s="147" t="s">
        <v>351</v>
      </c>
      <c r="E292" s="148"/>
      <c r="F292" s="148" t="s">
        <v>1290</v>
      </c>
      <c r="G292" s="150"/>
      <c r="H292" s="22"/>
      <c r="I292" s="22"/>
      <c r="J292" s="22"/>
      <c r="L292" s="14"/>
    </row>
    <row r="293" spans="2:12" x14ac:dyDescent="0.3">
      <c r="B293" s="145"/>
      <c r="C293" s="146"/>
      <c r="D293" s="147"/>
      <c r="E293" s="148"/>
      <c r="F293" s="148"/>
      <c r="G293" s="150"/>
      <c r="H293" s="22"/>
      <c r="I293" s="22"/>
      <c r="J293" s="22"/>
      <c r="L293" s="14"/>
    </row>
    <row r="294" spans="2:12" x14ac:dyDescent="0.3">
      <c r="B294" s="25"/>
      <c r="D294" s="26"/>
      <c r="F294" s="14"/>
      <c r="G294" s="47"/>
      <c r="H294" s="22"/>
      <c r="I294" s="22"/>
      <c r="J294" s="22"/>
      <c r="L294" s="14"/>
    </row>
    <row r="295" spans="2:12" x14ac:dyDescent="0.3">
      <c r="B295" s="145"/>
      <c r="C295" s="146"/>
      <c r="D295" s="147"/>
      <c r="E295" s="148"/>
      <c r="F295" s="162" t="s">
        <v>1376</v>
      </c>
      <c r="G295" s="150"/>
      <c r="H295" s="28"/>
      <c r="I295" s="28"/>
      <c r="J295" s="22"/>
      <c r="L295" s="14"/>
    </row>
    <row r="296" spans="2:12" x14ac:dyDescent="0.3">
      <c r="B296" s="145"/>
      <c r="C296" s="146"/>
      <c r="D296" s="147" t="s">
        <v>351</v>
      </c>
      <c r="E296" s="148"/>
      <c r="F296" s="148" t="s">
        <v>1337</v>
      </c>
      <c r="G296" s="150"/>
      <c r="H296" s="28"/>
      <c r="I296" s="28"/>
      <c r="J296" s="22"/>
      <c r="L296" s="14"/>
    </row>
    <row r="297" spans="2:12" x14ac:dyDescent="0.3">
      <c r="B297" s="145"/>
      <c r="C297" s="146"/>
      <c r="D297" s="147"/>
      <c r="E297" s="148"/>
      <c r="F297" s="148"/>
      <c r="G297" s="150"/>
      <c r="H297" s="28"/>
      <c r="I297" s="28"/>
      <c r="J297" s="22"/>
      <c r="L297" s="14"/>
    </row>
    <row r="298" spans="2:12" x14ac:dyDescent="0.3">
      <c r="B298" s="25"/>
      <c r="D298" s="26"/>
      <c r="F298" s="14"/>
      <c r="G298" s="47"/>
      <c r="H298" s="28"/>
      <c r="I298" s="28"/>
      <c r="J298" s="22"/>
      <c r="L298" s="14"/>
    </row>
    <row r="299" spans="2:12" x14ac:dyDescent="0.3">
      <c r="B299" s="25"/>
      <c r="D299" s="26"/>
      <c r="F299" s="14"/>
      <c r="G299" s="47"/>
      <c r="H299" s="28"/>
      <c r="I299" s="28"/>
      <c r="J299" s="22"/>
      <c r="L299" s="14"/>
    </row>
    <row r="300" spans="2:12" x14ac:dyDescent="0.3">
      <c r="B300" s="25"/>
      <c r="D300" s="26" t="s">
        <v>8</v>
      </c>
      <c r="F300" s="14" t="s">
        <v>1588</v>
      </c>
      <c r="G300" s="47"/>
      <c r="H300" s="39"/>
      <c r="I300" s="39"/>
      <c r="J300" s="40"/>
      <c r="L300" s="14"/>
    </row>
    <row r="301" spans="2:12" x14ac:dyDescent="0.3">
      <c r="B301" s="25"/>
      <c r="D301" s="26"/>
      <c r="F301" s="14" t="s">
        <v>1293</v>
      </c>
      <c r="G301" s="47"/>
      <c r="H301" s="39"/>
      <c r="I301" s="39"/>
      <c r="J301" s="40"/>
      <c r="L301" s="14"/>
    </row>
    <row r="302" spans="2:12" x14ac:dyDescent="0.3">
      <c r="B302" s="25"/>
      <c r="D302" s="26"/>
      <c r="F302" s="14" t="s">
        <v>654</v>
      </c>
      <c r="G302" s="47"/>
      <c r="H302" s="39"/>
      <c r="I302" s="39"/>
      <c r="J302" s="40"/>
      <c r="L302" s="14"/>
    </row>
    <row r="303" spans="2:12" x14ac:dyDescent="0.3">
      <c r="B303" s="25"/>
      <c r="D303" s="26"/>
      <c r="F303" s="14" t="s">
        <v>1585</v>
      </c>
      <c r="G303" s="47"/>
      <c r="H303" s="39"/>
      <c r="I303" s="39"/>
      <c r="J303" s="40"/>
      <c r="L303" s="14"/>
    </row>
    <row r="304" spans="2:12" x14ac:dyDescent="0.3">
      <c r="B304" s="25"/>
      <c r="D304" s="26"/>
      <c r="F304" s="14" t="s">
        <v>1586</v>
      </c>
      <c r="G304" s="47"/>
      <c r="H304" s="39"/>
      <c r="I304" s="39"/>
      <c r="J304" s="40"/>
      <c r="L304" s="14"/>
    </row>
    <row r="305" spans="2:12" x14ac:dyDescent="0.3">
      <c r="B305" s="25"/>
      <c r="D305" s="26"/>
      <c r="F305" s="14" t="s">
        <v>2126</v>
      </c>
      <c r="G305" s="47"/>
      <c r="H305" s="39"/>
      <c r="I305" s="39"/>
      <c r="J305" s="40"/>
      <c r="L305" s="14"/>
    </row>
    <row r="306" spans="2:12" x14ac:dyDescent="0.3">
      <c r="B306" s="25" t="s">
        <v>9</v>
      </c>
      <c r="D306" s="26"/>
      <c r="F306" s="14"/>
      <c r="G306" s="47"/>
      <c r="H306" s="39"/>
      <c r="I306" s="39"/>
      <c r="J306" s="40"/>
      <c r="L306" s="14"/>
    </row>
    <row r="307" spans="2:12" x14ac:dyDescent="0.3">
      <c r="B307" s="25"/>
      <c r="D307" s="26"/>
      <c r="F307" s="14"/>
      <c r="G307" s="47"/>
      <c r="H307" s="39"/>
      <c r="I307" s="39"/>
      <c r="J307" s="40"/>
      <c r="L307" s="14"/>
    </row>
    <row r="308" spans="2:12" x14ac:dyDescent="0.3">
      <c r="B308" s="25"/>
      <c r="D308" s="26"/>
      <c r="F308" s="14" t="s">
        <v>1294</v>
      </c>
      <c r="G308" s="47"/>
      <c r="H308" s="22"/>
      <c r="I308" s="22"/>
      <c r="J308" s="22"/>
      <c r="L308" s="14"/>
    </row>
    <row r="309" spans="2:12" x14ac:dyDescent="0.3">
      <c r="B309" s="25"/>
      <c r="D309" s="26"/>
      <c r="F309" s="14"/>
      <c r="G309" s="47"/>
      <c r="H309" s="22"/>
      <c r="I309" s="22"/>
      <c r="J309" s="22"/>
      <c r="L309" s="14"/>
    </row>
    <row r="310" spans="2:12" x14ac:dyDescent="0.3">
      <c r="B310" s="25"/>
      <c r="D310" s="26" t="s">
        <v>8</v>
      </c>
      <c r="F310" s="14" t="s">
        <v>1589</v>
      </c>
      <c r="G310" s="47"/>
      <c r="H310" s="22"/>
      <c r="I310" s="22"/>
      <c r="J310" s="22"/>
      <c r="L310" s="14"/>
    </row>
    <row r="311" spans="2:12" x14ac:dyDescent="0.3">
      <c r="B311" s="25"/>
      <c r="D311" s="26"/>
      <c r="F311" s="14" t="s">
        <v>1339</v>
      </c>
      <c r="G311" s="47"/>
      <c r="H311" s="22"/>
      <c r="I311" s="22"/>
      <c r="J311" s="22"/>
      <c r="L311" s="14"/>
    </row>
    <row r="312" spans="2:12" x14ac:dyDescent="0.3">
      <c r="B312" s="25"/>
      <c r="D312" s="26"/>
      <c r="F312" s="14" t="s">
        <v>1340</v>
      </c>
      <c r="G312" s="47"/>
      <c r="H312" s="22"/>
      <c r="I312" s="22"/>
      <c r="J312" s="22"/>
      <c r="L312" s="14"/>
    </row>
    <row r="313" spans="2:12" x14ac:dyDescent="0.3">
      <c r="B313" s="25"/>
      <c r="D313" s="26"/>
      <c r="F313" s="14" t="s">
        <v>1341</v>
      </c>
      <c r="G313" s="47"/>
      <c r="H313" s="22"/>
      <c r="I313" s="22"/>
      <c r="J313" s="22"/>
      <c r="L313" s="14"/>
    </row>
    <row r="314" spans="2:12" x14ac:dyDescent="0.3">
      <c r="B314" s="25"/>
      <c r="D314" s="26"/>
      <c r="F314" s="14" t="s">
        <v>1342</v>
      </c>
      <c r="G314" s="47"/>
      <c r="H314" s="22"/>
      <c r="I314" s="22"/>
      <c r="J314" s="22"/>
      <c r="L314" s="14"/>
    </row>
    <row r="315" spans="2:12" x14ac:dyDescent="0.3">
      <c r="B315" s="25"/>
      <c r="D315" s="26"/>
      <c r="F315" s="155" t="s">
        <v>1587</v>
      </c>
      <c r="G315" s="47"/>
      <c r="H315" s="22"/>
      <c r="I315" s="22"/>
      <c r="J315" s="22"/>
      <c r="L315" s="14"/>
    </row>
    <row r="316" spans="2:12" x14ac:dyDescent="0.3">
      <c r="B316" s="25" t="s">
        <v>9</v>
      </c>
      <c r="D316" s="26"/>
      <c r="F316" s="14"/>
      <c r="G316" s="47"/>
      <c r="H316" s="22"/>
      <c r="I316" s="22"/>
      <c r="J316" s="22"/>
      <c r="L316" s="14"/>
    </row>
    <row r="317" spans="2:12" x14ac:dyDescent="0.3">
      <c r="B317" s="25"/>
      <c r="D317" s="26"/>
      <c r="F317" s="14"/>
      <c r="G317" s="47"/>
      <c r="H317" s="22"/>
      <c r="I317" s="22"/>
      <c r="J317" s="22"/>
      <c r="L317" s="14"/>
    </row>
    <row r="318" spans="2:12" x14ac:dyDescent="0.3">
      <c r="B318" s="25"/>
      <c r="D318" s="26"/>
      <c r="F318" s="14"/>
      <c r="G318" s="47"/>
      <c r="H318" s="22"/>
      <c r="I318" s="22"/>
      <c r="J318" s="22"/>
      <c r="L318" s="14"/>
    </row>
    <row r="319" spans="2:12" x14ac:dyDescent="0.3">
      <c r="B319" s="25" t="s">
        <v>3</v>
      </c>
      <c r="D319" s="26"/>
      <c r="F319" s="14" t="s">
        <v>1590</v>
      </c>
      <c r="G319" s="47"/>
      <c r="H319" s="22"/>
      <c r="I319" s="22"/>
      <c r="J319" s="22"/>
      <c r="L319" s="14"/>
    </row>
    <row r="320" spans="2:12" x14ac:dyDescent="0.3">
      <c r="B320" s="25"/>
      <c r="D320" s="26"/>
      <c r="F320" s="14"/>
      <c r="G320" s="47"/>
      <c r="H320" s="22"/>
      <c r="I320" s="22"/>
      <c r="J320" s="22"/>
      <c r="L320" s="14"/>
    </row>
    <row r="321" spans="2:12" x14ac:dyDescent="0.3">
      <c r="B321" s="25"/>
      <c r="D321" s="26" t="s">
        <v>4</v>
      </c>
      <c r="F321" s="14" t="s">
        <v>152</v>
      </c>
      <c r="G321" s="47"/>
      <c r="H321" s="22"/>
      <c r="I321" s="22"/>
      <c r="J321" s="22"/>
      <c r="L321" s="14"/>
    </row>
    <row r="322" spans="2:12" x14ac:dyDescent="0.3">
      <c r="B322" s="25"/>
      <c r="D322" s="26"/>
      <c r="F322" s="14"/>
      <c r="G322" s="47"/>
      <c r="H322" s="22"/>
      <c r="I322" s="22"/>
      <c r="J322" s="22"/>
      <c r="L322" s="14"/>
    </row>
    <row r="323" spans="2:12" x14ac:dyDescent="0.3">
      <c r="B323" s="25"/>
      <c r="D323" s="26"/>
      <c r="F323" s="14"/>
      <c r="G323" s="47"/>
      <c r="H323" s="22"/>
      <c r="I323" s="22"/>
      <c r="J323" s="22"/>
      <c r="L323" s="14"/>
    </row>
    <row r="324" spans="2:12" x14ac:dyDescent="0.3">
      <c r="B324" s="25"/>
      <c r="D324" s="26"/>
      <c r="F324" s="14" t="s">
        <v>1296</v>
      </c>
      <c r="G324" s="47"/>
      <c r="H324" s="22"/>
      <c r="I324" s="22"/>
      <c r="J324" s="22"/>
      <c r="L324" s="14"/>
    </row>
    <row r="325" spans="2:12" x14ac:dyDescent="0.3">
      <c r="B325" s="25"/>
      <c r="D325" s="26"/>
      <c r="F325" s="155" t="s">
        <v>1619</v>
      </c>
      <c r="G325" s="47"/>
      <c r="H325" s="22"/>
      <c r="I325" s="22"/>
      <c r="J325" s="22"/>
      <c r="L325" s="14"/>
    </row>
    <row r="326" spans="2:12" x14ac:dyDescent="0.3">
      <c r="B326" s="25"/>
      <c r="D326" s="26"/>
      <c r="F326" s="155"/>
      <c r="G326" s="47"/>
      <c r="H326" s="28"/>
      <c r="I326" s="28"/>
      <c r="J326" s="22"/>
      <c r="L326" s="14"/>
    </row>
    <row r="327" spans="2:12" x14ac:dyDescent="0.3">
      <c r="B327" s="394" t="s">
        <v>1600</v>
      </c>
      <c r="C327" s="395"/>
      <c r="D327" s="396"/>
      <c r="F327" s="155"/>
      <c r="G327" s="47"/>
      <c r="H327" s="28"/>
      <c r="I327" s="28"/>
      <c r="J327" s="22"/>
      <c r="L327" s="14"/>
    </row>
    <row r="328" spans="2:12" x14ac:dyDescent="0.3">
      <c r="B328" s="25"/>
      <c r="D328" s="26"/>
      <c r="F328" s="155"/>
      <c r="G328" s="47"/>
      <c r="H328" s="28"/>
      <c r="I328" s="28"/>
      <c r="J328" s="22"/>
      <c r="L328" s="14"/>
    </row>
    <row r="329" spans="2:12" x14ac:dyDescent="0.3">
      <c r="B329" s="25" t="s">
        <v>350</v>
      </c>
      <c r="D329" s="26"/>
      <c r="F329" s="141"/>
      <c r="G329" s="47"/>
      <c r="H329" s="22"/>
      <c r="I329" s="22"/>
      <c r="J329" s="22"/>
      <c r="L329" s="14"/>
    </row>
    <row r="330" spans="2:12" x14ac:dyDescent="0.3">
      <c r="B330" s="25"/>
      <c r="D330" s="26"/>
      <c r="F330" s="14" t="s">
        <v>1593</v>
      </c>
      <c r="G330" s="47"/>
      <c r="H330" s="22"/>
      <c r="I330" s="22"/>
      <c r="J330" s="22"/>
      <c r="L330" s="14"/>
    </row>
    <row r="331" spans="2:12" x14ac:dyDescent="0.3">
      <c r="B331" s="25"/>
      <c r="D331" s="26"/>
      <c r="F331" s="138" t="s">
        <v>1601</v>
      </c>
      <c r="G331" s="47"/>
      <c r="H331" s="28"/>
      <c r="I331" s="28"/>
      <c r="J331" s="22"/>
      <c r="L331" s="14"/>
    </row>
    <row r="332" spans="2:12" x14ac:dyDescent="0.3">
      <c r="B332" s="25"/>
      <c r="D332" s="26"/>
      <c r="F332" s="155"/>
      <c r="G332" s="47"/>
      <c r="H332" s="28"/>
      <c r="I332" s="28"/>
      <c r="J332" s="22"/>
      <c r="L332" s="14"/>
    </row>
    <row r="333" spans="2:12" x14ac:dyDescent="0.3">
      <c r="B333" s="25"/>
      <c r="D333" s="26" t="s">
        <v>8</v>
      </c>
      <c r="F333" s="14" t="s">
        <v>1588</v>
      </c>
      <c r="G333" s="47"/>
      <c r="H333" s="39"/>
      <c r="I333" s="39"/>
      <c r="J333" s="40"/>
      <c r="L333" s="14"/>
    </row>
    <row r="334" spans="2:12" x14ac:dyDescent="0.3">
      <c r="B334" s="25"/>
      <c r="D334" s="26"/>
      <c r="F334" s="14" t="s">
        <v>314</v>
      </c>
      <c r="G334" s="47"/>
      <c r="H334" s="39"/>
      <c r="I334" s="39"/>
      <c r="J334" s="40"/>
      <c r="L334" s="14"/>
    </row>
    <row r="335" spans="2:12" x14ac:dyDescent="0.3">
      <c r="B335" s="25"/>
      <c r="D335" s="26"/>
      <c r="F335" s="14" t="s">
        <v>654</v>
      </c>
      <c r="G335" s="47"/>
      <c r="H335" s="39"/>
      <c r="I335" s="39"/>
      <c r="J335" s="40"/>
      <c r="L335" s="14"/>
    </row>
    <row r="336" spans="2:12" x14ac:dyDescent="0.3">
      <c r="B336" s="25"/>
      <c r="D336" s="26"/>
      <c r="F336" s="14" t="s">
        <v>1591</v>
      </c>
      <c r="G336" s="47"/>
      <c r="H336" s="39"/>
      <c r="I336" s="39"/>
      <c r="J336" s="40"/>
      <c r="L336" s="14"/>
    </row>
    <row r="337" spans="2:12" x14ac:dyDescent="0.3">
      <c r="B337" s="25"/>
      <c r="D337" s="26"/>
      <c r="F337" s="14" t="s">
        <v>1592</v>
      </c>
      <c r="G337" s="47"/>
      <c r="H337" s="39"/>
      <c r="I337" s="39"/>
      <c r="J337" s="40"/>
      <c r="L337" s="14"/>
    </row>
    <row r="338" spans="2:12" x14ac:dyDescent="0.3">
      <c r="B338" s="25"/>
      <c r="D338" s="26"/>
      <c r="F338" s="14" t="s">
        <v>2126</v>
      </c>
      <c r="G338" s="47"/>
      <c r="H338" s="39"/>
      <c r="I338" s="39"/>
      <c r="J338" s="40"/>
      <c r="L338" s="14"/>
    </row>
    <row r="339" spans="2:12" x14ac:dyDescent="0.3">
      <c r="B339" s="25" t="s">
        <v>9</v>
      </c>
      <c r="D339" s="26"/>
      <c r="F339" s="14"/>
      <c r="G339" s="47"/>
      <c r="H339" s="39"/>
      <c r="I339" s="39"/>
      <c r="J339" s="40"/>
      <c r="L339" s="14"/>
    </row>
    <row r="340" spans="2:12" x14ac:dyDescent="0.3">
      <c r="B340" s="25"/>
      <c r="D340" s="26"/>
      <c r="F340" s="14"/>
      <c r="G340" s="47"/>
      <c r="H340" s="39"/>
      <c r="I340" s="39"/>
      <c r="J340" s="40"/>
      <c r="L340" s="14"/>
    </row>
    <row r="341" spans="2:12" x14ac:dyDescent="0.3">
      <c r="B341" s="25"/>
      <c r="D341" s="26"/>
      <c r="F341" s="14"/>
      <c r="G341" s="47"/>
      <c r="H341" s="39"/>
      <c r="I341" s="39"/>
      <c r="J341" s="40"/>
      <c r="L341" s="14"/>
    </row>
    <row r="342" spans="2:12" x14ac:dyDescent="0.3">
      <c r="B342" s="25"/>
      <c r="D342" s="26"/>
      <c r="F342" s="14"/>
      <c r="G342" s="47"/>
      <c r="H342" s="39"/>
      <c r="I342" s="39"/>
      <c r="J342" s="40"/>
      <c r="L342" s="14"/>
    </row>
    <row r="343" spans="2:12" x14ac:dyDescent="0.3">
      <c r="L343" s="14"/>
    </row>
    <row r="344" spans="2:12" ht="17.25" thickBot="1" x14ac:dyDescent="0.35">
      <c r="B344" s="18" t="s">
        <v>1343</v>
      </c>
      <c r="L344" s="14"/>
    </row>
    <row r="345" spans="2:12" x14ac:dyDescent="0.3">
      <c r="H345" s="398" t="s">
        <v>71</v>
      </c>
      <c r="I345" s="400" t="s">
        <v>74</v>
      </c>
      <c r="J345" s="401"/>
      <c r="L345" s="14"/>
    </row>
    <row r="346" spans="2:12" x14ac:dyDescent="0.3">
      <c r="E346" s="15"/>
      <c r="H346" s="399"/>
      <c r="I346" s="79" t="s">
        <v>88</v>
      </c>
      <c r="J346" s="80" t="s">
        <v>1377</v>
      </c>
      <c r="L346" s="14"/>
    </row>
    <row r="347" spans="2:12" ht="12.75" thickBot="1" x14ac:dyDescent="0.35">
      <c r="E347" s="15"/>
      <c r="H347" s="81">
        <f>COUNTIF(H350:H393, "O")</f>
        <v>0</v>
      </c>
      <c r="I347" s="77">
        <f>COUNTIF(I350:I393, "O")</f>
        <v>0</v>
      </c>
      <c r="J347" s="82">
        <f>COUNTIF(J350:J393, "O")</f>
        <v>0</v>
      </c>
      <c r="L347" s="14"/>
    </row>
    <row r="348" spans="2:12" x14ac:dyDescent="0.3">
      <c r="L348" s="14"/>
    </row>
    <row r="349" spans="2:12" x14ac:dyDescent="0.3">
      <c r="B349" s="19" t="s">
        <v>1357</v>
      </c>
      <c r="C349" s="20"/>
      <c r="D349" s="21" t="s">
        <v>1358</v>
      </c>
      <c r="E349" s="16"/>
      <c r="F349" s="27" t="s">
        <v>82</v>
      </c>
      <c r="G349" s="27"/>
      <c r="H349" s="30" t="s">
        <v>71</v>
      </c>
      <c r="I349" s="29" t="s">
        <v>348</v>
      </c>
      <c r="J349" s="29" t="s">
        <v>1</v>
      </c>
      <c r="L349" s="14"/>
    </row>
    <row r="350" spans="2:12" x14ac:dyDescent="0.3">
      <c r="B350" s="25"/>
      <c r="D350" s="26"/>
      <c r="F350" s="158" t="s">
        <v>1300</v>
      </c>
      <c r="G350" s="47"/>
      <c r="H350" s="22"/>
      <c r="I350" s="22"/>
      <c r="J350" s="22"/>
      <c r="L350" s="14"/>
    </row>
    <row r="351" spans="2:12" x14ac:dyDescent="0.3">
      <c r="B351" s="25"/>
      <c r="D351" s="26"/>
      <c r="F351" s="14"/>
      <c r="G351" s="47"/>
      <c r="H351" s="22"/>
      <c r="I351" s="22"/>
      <c r="J351" s="22"/>
      <c r="L351" s="14"/>
    </row>
    <row r="352" spans="2:12" x14ac:dyDescent="0.3">
      <c r="B352" s="394" t="s">
        <v>1301</v>
      </c>
      <c r="C352" s="395"/>
      <c r="D352" s="396"/>
      <c r="F352" s="14" t="s">
        <v>1303</v>
      </c>
      <c r="G352" s="47"/>
      <c r="H352" s="53"/>
      <c r="I352" s="53"/>
      <c r="J352" s="53"/>
      <c r="L352" s="14"/>
    </row>
    <row r="353" spans="2:12" x14ac:dyDescent="0.3">
      <c r="B353" s="25"/>
      <c r="D353" s="26"/>
      <c r="F353" s="14"/>
      <c r="G353" s="47"/>
      <c r="H353" s="22"/>
      <c r="I353" s="22"/>
      <c r="J353" s="22"/>
      <c r="L353" s="14"/>
    </row>
    <row r="354" spans="2:12" x14ac:dyDescent="0.3">
      <c r="B354" s="25"/>
      <c r="D354" s="26"/>
      <c r="F354" s="14" t="s">
        <v>1298</v>
      </c>
      <c r="G354" s="47"/>
      <c r="H354" s="22"/>
      <c r="I354" s="22"/>
      <c r="J354" s="22"/>
      <c r="L354" s="14"/>
    </row>
    <row r="355" spans="2:12" x14ac:dyDescent="0.3">
      <c r="B355" s="25"/>
      <c r="D355" s="26"/>
      <c r="F355" s="14" t="s">
        <v>1302</v>
      </c>
      <c r="G355" s="47"/>
      <c r="H355" s="22"/>
      <c r="I355" s="22"/>
      <c r="J355" s="22"/>
      <c r="L355" s="14"/>
    </row>
    <row r="356" spans="2:12" x14ac:dyDescent="0.3">
      <c r="B356" s="25"/>
      <c r="D356" s="26"/>
      <c r="F356" s="14"/>
      <c r="G356" s="47"/>
      <c r="H356" s="22"/>
      <c r="I356" s="22"/>
      <c r="J356" s="22"/>
      <c r="L356" s="14"/>
    </row>
    <row r="357" spans="2:12" x14ac:dyDescent="0.3">
      <c r="B357" s="25"/>
      <c r="D357" s="26" t="s">
        <v>148</v>
      </c>
      <c r="F357" s="14" t="s">
        <v>1292</v>
      </c>
      <c r="G357" s="47"/>
      <c r="H357" s="22"/>
      <c r="I357" s="22"/>
      <c r="J357" s="22"/>
      <c r="L357" s="14"/>
    </row>
    <row r="358" spans="2:12" x14ac:dyDescent="0.3">
      <c r="B358" s="25"/>
      <c r="D358" s="26"/>
      <c r="F358" s="14" t="s">
        <v>1293</v>
      </c>
      <c r="G358" s="47"/>
      <c r="H358" s="22"/>
      <c r="I358" s="22"/>
      <c r="J358" s="22"/>
      <c r="L358" s="14"/>
    </row>
    <row r="359" spans="2:12" x14ac:dyDescent="0.3">
      <c r="B359" s="25"/>
      <c r="D359" s="26"/>
      <c r="F359" s="14" t="s">
        <v>654</v>
      </c>
      <c r="G359" s="47"/>
      <c r="H359" s="22"/>
      <c r="I359" s="22"/>
      <c r="J359" s="22"/>
      <c r="L359" s="14"/>
    </row>
    <row r="360" spans="2:12" x14ac:dyDescent="0.3">
      <c r="B360" s="25"/>
      <c r="D360" s="26"/>
      <c r="F360" s="14" t="s">
        <v>1307</v>
      </c>
      <c r="G360" s="47"/>
      <c r="H360" s="22"/>
      <c r="I360" s="22"/>
      <c r="J360" s="22"/>
      <c r="L360" s="14"/>
    </row>
    <row r="361" spans="2:12" x14ac:dyDescent="0.3">
      <c r="B361" s="25"/>
      <c r="D361" s="26"/>
      <c r="F361" s="14" t="s">
        <v>1305</v>
      </c>
      <c r="G361" s="47"/>
      <c r="H361" s="22"/>
      <c r="I361" s="22"/>
      <c r="J361" s="22"/>
      <c r="L361" s="14"/>
    </row>
    <row r="362" spans="2:12" x14ac:dyDescent="0.3">
      <c r="B362" s="25"/>
      <c r="D362" s="26"/>
      <c r="F362" s="14" t="s">
        <v>2125</v>
      </c>
      <c r="G362" s="47"/>
      <c r="H362" s="22"/>
      <c r="I362" s="22"/>
      <c r="J362" s="22"/>
      <c r="L362" s="14"/>
    </row>
    <row r="363" spans="2:12" x14ac:dyDescent="0.3">
      <c r="B363" s="25" t="s">
        <v>60</v>
      </c>
      <c r="D363" s="26"/>
      <c r="F363" s="14"/>
      <c r="G363" s="47"/>
      <c r="H363" s="22"/>
      <c r="I363" s="22"/>
      <c r="J363" s="22"/>
      <c r="L363" s="14"/>
    </row>
    <row r="364" spans="2:12" x14ac:dyDescent="0.3">
      <c r="B364" s="25"/>
      <c r="D364" s="26"/>
      <c r="F364" s="14"/>
      <c r="G364" s="47"/>
      <c r="H364" s="22"/>
      <c r="I364" s="22"/>
      <c r="J364" s="22"/>
      <c r="L364" s="14"/>
    </row>
    <row r="365" spans="2:12" x14ac:dyDescent="0.3">
      <c r="B365" s="25"/>
      <c r="D365" s="26"/>
      <c r="F365" s="14"/>
      <c r="G365" s="47"/>
      <c r="H365" s="22"/>
      <c r="I365" s="22"/>
      <c r="J365" s="22"/>
      <c r="L365" s="14"/>
    </row>
    <row r="366" spans="2:12" x14ac:dyDescent="0.3">
      <c r="B366" s="25"/>
      <c r="D366" s="26"/>
      <c r="F366" s="14" t="s">
        <v>1332</v>
      </c>
      <c r="G366" s="47"/>
      <c r="H366" s="22"/>
      <c r="I366" s="22"/>
      <c r="J366" s="22"/>
      <c r="L366" s="14"/>
    </row>
    <row r="367" spans="2:12" x14ac:dyDescent="0.3">
      <c r="B367" s="25"/>
      <c r="D367" s="26"/>
      <c r="F367" s="14" t="s">
        <v>1304</v>
      </c>
      <c r="G367" s="47"/>
      <c r="H367" s="22"/>
      <c r="I367" s="22"/>
      <c r="J367" s="22"/>
      <c r="L367" s="14"/>
    </row>
    <row r="368" spans="2:12" x14ac:dyDescent="0.3">
      <c r="B368" s="25"/>
      <c r="D368" s="26"/>
      <c r="F368" s="14"/>
      <c r="G368" s="47"/>
      <c r="H368" s="22"/>
      <c r="I368" s="22"/>
      <c r="J368" s="22"/>
      <c r="L368" s="14"/>
    </row>
    <row r="369" spans="2:12" x14ac:dyDescent="0.3">
      <c r="B369" s="25"/>
      <c r="D369" s="26" t="s">
        <v>148</v>
      </c>
      <c r="F369" s="14" t="s">
        <v>1292</v>
      </c>
      <c r="G369" s="47"/>
      <c r="H369" s="22"/>
      <c r="I369" s="22"/>
      <c r="J369" s="22"/>
      <c r="L369" s="14"/>
    </row>
    <row r="370" spans="2:12" x14ac:dyDescent="0.3">
      <c r="B370" s="25"/>
      <c r="D370" s="26"/>
      <c r="F370" s="14" t="s">
        <v>1293</v>
      </c>
      <c r="G370" s="47"/>
      <c r="H370" s="22"/>
      <c r="I370" s="22"/>
      <c r="J370" s="22"/>
      <c r="L370" s="14"/>
    </row>
    <row r="371" spans="2:12" x14ac:dyDescent="0.3">
      <c r="B371" s="25"/>
      <c r="D371" s="26"/>
      <c r="F371" s="14" t="s">
        <v>654</v>
      </c>
      <c r="G371" s="47"/>
      <c r="H371" s="22"/>
      <c r="I371" s="22"/>
      <c r="J371" s="22"/>
      <c r="L371" s="14"/>
    </row>
    <row r="372" spans="2:12" x14ac:dyDescent="0.3">
      <c r="B372" s="25"/>
      <c r="D372" s="26"/>
      <c r="F372" s="14" t="s">
        <v>1307</v>
      </c>
      <c r="G372" s="47"/>
      <c r="H372" s="22"/>
      <c r="I372" s="22"/>
      <c r="J372" s="22"/>
      <c r="L372" s="14"/>
    </row>
    <row r="373" spans="2:12" x14ac:dyDescent="0.3">
      <c r="B373" s="25"/>
      <c r="D373" s="26"/>
      <c r="F373" s="14" t="s">
        <v>1297</v>
      </c>
      <c r="G373" s="47"/>
      <c r="H373" s="22"/>
      <c r="I373" s="22"/>
      <c r="J373" s="22"/>
      <c r="L373" s="14"/>
    </row>
    <row r="374" spans="2:12" x14ac:dyDescent="0.3">
      <c r="B374" s="25"/>
      <c r="D374" s="26"/>
      <c r="F374" s="14" t="s">
        <v>2125</v>
      </c>
      <c r="G374" s="47"/>
      <c r="H374" s="22"/>
      <c r="I374" s="22"/>
      <c r="J374" s="22"/>
      <c r="L374" s="14"/>
    </row>
    <row r="375" spans="2:12" x14ac:dyDescent="0.3">
      <c r="B375" s="25" t="s">
        <v>1378</v>
      </c>
      <c r="D375" s="26"/>
      <c r="F375" s="14"/>
      <c r="G375" s="47"/>
      <c r="H375" s="22"/>
      <c r="I375" s="22"/>
      <c r="J375" s="22"/>
      <c r="L375" s="14"/>
    </row>
    <row r="376" spans="2:12" x14ac:dyDescent="0.3">
      <c r="B376" s="25"/>
      <c r="D376" s="26"/>
      <c r="F376" s="14"/>
      <c r="G376" s="47"/>
      <c r="H376" s="22"/>
      <c r="I376" s="22"/>
      <c r="J376" s="22"/>
      <c r="L376" s="14"/>
    </row>
    <row r="377" spans="2:12" x14ac:dyDescent="0.3">
      <c r="B377" s="25"/>
      <c r="D377" s="26"/>
      <c r="F377" s="141"/>
      <c r="G377" s="47"/>
      <c r="H377" s="22"/>
      <c r="I377" s="22"/>
      <c r="J377" s="22"/>
      <c r="L377" s="14"/>
    </row>
    <row r="378" spans="2:12" x14ac:dyDescent="0.3">
      <c r="B378" s="25"/>
      <c r="D378" s="26"/>
      <c r="F378" s="14"/>
      <c r="G378" s="47"/>
      <c r="H378" s="22"/>
      <c r="I378" s="22"/>
      <c r="J378" s="22"/>
      <c r="L378" s="14"/>
    </row>
    <row r="379" spans="2:12" x14ac:dyDescent="0.3">
      <c r="B379" s="394" t="s">
        <v>1308</v>
      </c>
      <c r="C379" s="395"/>
      <c r="D379" s="396"/>
      <c r="F379" s="14" t="s">
        <v>1338</v>
      </c>
      <c r="G379" s="47"/>
      <c r="H379" s="53"/>
      <c r="I379" s="53"/>
      <c r="J379" s="53"/>
      <c r="L379" s="14"/>
    </row>
    <row r="380" spans="2:12" x14ac:dyDescent="0.3">
      <c r="B380" s="25"/>
      <c r="D380" s="26"/>
      <c r="F380" s="14"/>
      <c r="G380" s="47"/>
      <c r="H380" s="22"/>
      <c r="I380" s="22"/>
      <c r="J380" s="22"/>
      <c r="L380" s="14"/>
    </row>
    <row r="381" spans="2:12" x14ac:dyDescent="0.3">
      <c r="B381" s="25"/>
      <c r="D381" s="26" t="s">
        <v>299</v>
      </c>
      <c r="F381" s="14" t="s">
        <v>1309</v>
      </c>
      <c r="G381" s="47"/>
      <c r="H381" s="22"/>
      <c r="I381" s="22"/>
      <c r="J381" s="22"/>
      <c r="L381" s="14"/>
    </row>
    <row r="382" spans="2:12" x14ac:dyDescent="0.3">
      <c r="B382" s="25"/>
      <c r="D382" s="26"/>
      <c r="F382" s="14" t="s">
        <v>303</v>
      </c>
      <c r="G382" s="47"/>
      <c r="H382" s="22"/>
      <c r="I382" s="22"/>
      <c r="J382" s="22"/>
      <c r="L382" s="14"/>
    </row>
    <row r="383" spans="2:12" x14ac:dyDescent="0.3">
      <c r="B383" s="25"/>
      <c r="D383" s="26"/>
      <c r="F383" s="14"/>
      <c r="G383" s="47"/>
      <c r="H383" s="22"/>
      <c r="I383" s="22"/>
      <c r="J383" s="22"/>
      <c r="L383" s="14"/>
    </row>
    <row r="384" spans="2:12" x14ac:dyDescent="0.3">
      <c r="B384" s="25" t="s">
        <v>300</v>
      </c>
      <c r="D384" s="26"/>
      <c r="F384" s="14" t="s">
        <v>302</v>
      </c>
      <c r="G384" s="47"/>
      <c r="H384" s="22"/>
      <c r="I384" s="22"/>
      <c r="J384" s="22"/>
      <c r="L384" s="14"/>
    </row>
    <row r="385" spans="2:12" x14ac:dyDescent="0.3">
      <c r="B385" s="25"/>
      <c r="D385" s="26"/>
      <c r="F385" s="14"/>
      <c r="G385" s="47"/>
      <c r="H385" s="22"/>
      <c r="I385" s="22"/>
      <c r="J385" s="22"/>
      <c r="L385" s="14"/>
    </row>
    <row r="386" spans="2:12" x14ac:dyDescent="0.3">
      <c r="B386" s="25"/>
      <c r="D386" s="26"/>
      <c r="F386" s="14" t="s">
        <v>1310</v>
      </c>
      <c r="G386" s="47"/>
      <c r="H386" s="22"/>
      <c r="I386" s="22"/>
      <c r="J386" s="22"/>
      <c r="L386" s="14"/>
    </row>
    <row r="387" spans="2:12" x14ac:dyDescent="0.3">
      <c r="B387" s="25"/>
      <c r="D387" s="26"/>
      <c r="F387" s="14"/>
      <c r="G387" s="47"/>
      <c r="H387" s="22"/>
      <c r="I387" s="22"/>
      <c r="J387" s="22"/>
      <c r="L387" s="14"/>
    </row>
    <row r="388" spans="2:12" x14ac:dyDescent="0.3">
      <c r="B388" s="25"/>
      <c r="D388" s="26" t="s">
        <v>148</v>
      </c>
      <c r="F388" s="14" t="s">
        <v>310</v>
      </c>
      <c r="G388" s="47"/>
      <c r="H388" s="22"/>
      <c r="I388" s="22"/>
      <c r="J388" s="22"/>
      <c r="L388" s="14"/>
    </row>
    <row r="389" spans="2:12" x14ac:dyDescent="0.3">
      <c r="B389" s="25"/>
      <c r="D389" s="26"/>
      <c r="F389" s="14" t="s">
        <v>311</v>
      </c>
      <c r="G389" s="47"/>
      <c r="H389" s="22"/>
      <c r="I389" s="22"/>
      <c r="J389" s="22"/>
      <c r="L389" s="14"/>
    </row>
    <row r="390" spans="2:12" x14ac:dyDescent="0.3">
      <c r="B390" s="25"/>
      <c r="D390" s="26"/>
      <c r="F390" s="14"/>
      <c r="G390" s="47"/>
      <c r="H390" s="22"/>
      <c r="I390" s="22"/>
      <c r="J390" s="22"/>
      <c r="L390" s="14"/>
    </row>
    <row r="391" spans="2:12" x14ac:dyDescent="0.3">
      <c r="B391" s="25" t="s">
        <v>1378</v>
      </c>
      <c r="D391" s="26"/>
      <c r="F391" s="14"/>
      <c r="G391" s="47"/>
      <c r="H391" s="22"/>
      <c r="I391" s="22"/>
      <c r="J391" s="22"/>
      <c r="L391" s="14"/>
    </row>
    <row r="392" spans="2:12" x14ac:dyDescent="0.3">
      <c r="B392" s="25"/>
      <c r="D392" s="26"/>
      <c r="F392" s="14"/>
      <c r="G392" s="47"/>
      <c r="H392" s="22"/>
      <c r="I392" s="22"/>
      <c r="J392" s="22"/>
      <c r="L392" s="14"/>
    </row>
    <row r="393" spans="2:12" x14ac:dyDescent="0.3">
      <c r="B393" s="25"/>
      <c r="D393" s="26"/>
      <c r="F393" s="14"/>
      <c r="G393" s="47"/>
      <c r="H393" s="22"/>
      <c r="I393" s="22"/>
      <c r="J393" s="22"/>
      <c r="L393" s="14"/>
    </row>
  </sheetData>
  <mergeCells count="15">
    <mergeCell ref="B64:D64"/>
    <mergeCell ref="B3:J3"/>
    <mergeCell ref="H10:H11"/>
    <mergeCell ref="I10:J10"/>
    <mergeCell ref="B17:D17"/>
    <mergeCell ref="I345:J345"/>
    <mergeCell ref="B352:D352"/>
    <mergeCell ref="B379:D379"/>
    <mergeCell ref="H120:H121"/>
    <mergeCell ref="B127:D127"/>
    <mergeCell ref="H345:H346"/>
    <mergeCell ref="I120:J120"/>
    <mergeCell ref="B151:D151"/>
    <mergeCell ref="B245:D245"/>
    <mergeCell ref="B327:D327"/>
  </mergeCells>
  <phoneticPr fontId="2" type="noConversion"/>
  <hyperlinks>
    <hyperlink ref="B5" location="'Scenario Check Summary'!A1" display="처음으로" xr:uid="{00000000-0004-0000-1400-000000000000}"/>
  </hyperlinks>
  <pageMargins left="0.25" right="0.25" top="0.75" bottom="0.75" header="0.3" footer="0.3"/>
  <pageSetup paperSize="9" scale="73" orientation="portrait" r:id="rId1"/>
  <headerFooter>
    <oddHeader>&amp;LHSMS Check List
Rev 2.00&amp;R&amp;"-,굵게"&amp;KFF0000대외비</oddHeader>
    <oddFooter>&amp;L&amp;"-,굵게"&amp;KFF0000Samsung Secret&amp;C&amp;P / &amp;N&amp;RSystem Engineering Team
Samsung Display co., ltd.</oddFooter>
  </headerFooter>
  <rowBreaks count="1" manualBreakCount="1">
    <brk id="214" max="11" man="1"/>
  </rowBreaks>
  <colBreaks count="1" manualBreakCount="1">
    <brk id="11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B1:M1886"/>
  <sheetViews>
    <sheetView showGridLines="0" view="pageBreakPreview" zoomScaleNormal="100" zoomScaleSheetLayoutView="100" workbookViewId="0">
      <pane xSplit="1" ySplit="7" topLeftCell="B686" activePane="bottomRight" state="frozen"/>
      <selection pane="topRight" activeCell="B1" sqref="B1"/>
      <selection pane="bottomLeft" activeCell="A7" sqref="A7"/>
      <selection pane="bottomRight" activeCell="N711" sqref="N711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1855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748</v>
      </c>
      <c r="I5" s="71" t="s">
        <v>749</v>
      </c>
      <c r="J5" s="72" t="s">
        <v>750</v>
      </c>
    </row>
    <row r="6" spans="2:10" x14ac:dyDescent="0.3">
      <c r="G6" s="73" t="s">
        <v>348</v>
      </c>
      <c r="H6" s="74">
        <f>H29+H372+H751+H809+H1296+H1674+H1771</f>
        <v>6</v>
      </c>
      <c r="I6" s="74">
        <f>I29+I372+I751++I809+I1296+I1674+I1771</f>
        <v>6</v>
      </c>
      <c r="J6" s="75">
        <f>I6/H6</f>
        <v>1</v>
      </c>
    </row>
    <row r="7" spans="2:10" ht="12.75" thickBot="1" x14ac:dyDescent="0.35">
      <c r="G7" s="76" t="s">
        <v>751</v>
      </c>
      <c r="H7" s="77">
        <f>H6</f>
        <v>6</v>
      </c>
      <c r="I7" s="77">
        <f>J29+J372+J751</f>
        <v>0</v>
      </c>
      <c r="J7" s="78">
        <f>I7/H7</f>
        <v>0</v>
      </c>
    </row>
    <row r="8" spans="2:10" x14ac:dyDescent="0.3">
      <c r="G8" s="15"/>
      <c r="J8" s="38"/>
    </row>
    <row r="9" spans="2:10" ht="16.5" x14ac:dyDescent="0.3">
      <c r="B9" s="18" t="s">
        <v>2838</v>
      </c>
      <c r="G9" s="15"/>
      <c r="J9" s="38"/>
    </row>
    <row r="10" spans="2:10" ht="16.5" x14ac:dyDescent="0.3">
      <c r="B10" s="18" t="s">
        <v>2839</v>
      </c>
      <c r="G10" s="15"/>
      <c r="J10" s="38"/>
    </row>
    <row r="11" spans="2:10" ht="13.5" x14ac:dyDescent="0.3">
      <c r="B11" s="274"/>
      <c r="G11" s="15"/>
      <c r="J11" s="38"/>
    </row>
    <row r="12" spans="2:10" x14ac:dyDescent="0.3">
      <c r="G12" s="15"/>
      <c r="J12" s="38"/>
    </row>
    <row r="13" spans="2:10" x14ac:dyDescent="0.3">
      <c r="G13" s="15"/>
      <c r="J13" s="38"/>
    </row>
    <row r="14" spans="2:10" x14ac:dyDescent="0.3">
      <c r="G14" s="15"/>
      <c r="J14" s="38"/>
    </row>
    <row r="15" spans="2:10" x14ac:dyDescent="0.3">
      <c r="G15" s="15"/>
      <c r="J15" s="38"/>
    </row>
    <row r="16" spans="2:10" x14ac:dyDescent="0.3">
      <c r="G16" s="15"/>
      <c r="J16" s="38"/>
    </row>
    <row r="17" spans="2:10" x14ac:dyDescent="0.3">
      <c r="G17" s="15"/>
      <c r="J17" s="38"/>
    </row>
    <row r="18" spans="2:10" x14ac:dyDescent="0.3">
      <c r="G18" s="15"/>
      <c r="J18" s="38"/>
    </row>
    <row r="19" spans="2:10" x14ac:dyDescent="0.3">
      <c r="G19" s="15"/>
      <c r="J19" s="38"/>
    </row>
    <row r="20" spans="2:10" x14ac:dyDescent="0.3">
      <c r="G20" s="15"/>
      <c r="J20" s="38"/>
    </row>
    <row r="21" spans="2:10" x14ac:dyDescent="0.3">
      <c r="G21" s="15"/>
      <c r="J21" s="38"/>
    </row>
    <row r="22" spans="2:10" x14ac:dyDescent="0.3">
      <c r="G22" s="15"/>
      <c r="J22" s="38"/>
    </row>
    <row r="23" spans="2:10" x14ac:dyDescent="0.3">
      <c r="G23" s="15"/>
      <c r="J23" s="38"/>
    </row>
    <row r="24" spans="2:10" x14ac:dyDescent="0.3">
      <c r="G24" s="15"/>
      <c r="J24" s="38"/>
    </row>
    <row r="25" spans="2:10" x14ac:dyDescent="0.3">
      <c r="G25" s="15"/>
      <c r="J25" s="38"/>
    </row>
    <row r="26" spans="2:10" ht="17.25" thickBot="1" x14ac:dyDescent="0.35">
      <c r="B26" s="18" t="s">
        <v>1320</v>
      </c>
    </row>
    <row r="27" spans="2:10" x14ac:dyDescent="0.3">
      <c r="F27" s="14"/>
      <c r="H27" s="415" t="s">
        <v>885</v>
      </c>
      <c r="I27" s="413" t="s">
        <v>886</v>
      </c>
      <c r="J27" s="414"/>
    </row>
    <row r="28" spans="2:10" x14ac:dyDescent="0.3">
      <c r="E28" s="15"/>
      <c r="F28" s="14"/>
      <c r="H28" s="416"/>
      <c r="I28" s="79" t="s">
        <v>348</v>
      </c>
      <c r="J28" s="80" t="s">
        <v>66</v>
      </c>
    </row>
    <row r="29" spans="2:10" ht="12.75" thickBot="1" x14ac:dyDescent="0.35">
      <c r="E29" s="15"/>
      <c r="F29" s="14"/>
      <c r="H29" s="81">
        <f>COUNTIF(H32:H367, "O")</f>
        <v>3</v>
      </c>
      <c r="I29" s="77">
        <f>COUNTIF(I32:I367, "O")</f>
        <v>3</v>
      </c>
      <c r="J29" s="82">
        <f>COUNTIF(J32:J367, "O")</f>
        <v>0</v>
      </c>
    </row>
    <row r="31" spans="2:10" x14ac:dyDescent="0.3">
      <c r="B31" s="19" t="s">
        <v>12</v>
      </c>
      <c r="C31" s="20"/>
      <c r="D31" s="21" t="s">
        <v>81</v>
      </c>
      <c r="E31" s="16"/>
      <c r="F31" s="27" t="s">
        <v>831</v>
      </c>
      <c r="G31" s="27"/>
      <c r="H31" s="30" t="s">
        <v>885</v>
      </c>
      <c r="I31" s="29" t="s">
        <v>348</v>
      </c>
      <c r="J31" s="29" t="s">
        <v>66</v>
      </c>
    </row>
    <row r="32" spans="2:10" x14ac:dyDescent="0.3">
      <c r="B32" s="391" t="s">
        <v>887</v>
      </c>
      <c r="C32" s="392"/>
      <c r="D32" s="393"/>
      <c r="F32" s="55"/>
      <c r="G32" s="47"/>
      <c r="H32" s="39"/>
      <c r="I32" s="39"/>
      <c r="J32" s="40"/>
    </row>
    <row r="33" spans="2:10" x14ac:dyDescent="0.3">
      <c r="B33" s="25"/>
      <c r="D33" s="26"/>
      <c r="F33" s="34" t="s">
        <v>1096</v>
      </c>
      <c r="G33" s="47"/>
      <c r="H33" s="39"/>
      <c r="I33" s="39"/>
      <c r="J33" s="40"/>
    </row>
    <row r="34" spans="2:10" x14ac:dyDescent="0.3">
      <c r="B34" s="25"/>
      <c r="D34" s="26"/>
      <c r="F34" s="34" t="s">
        <v>1097</v>
      </c>
      <c r="G34" s="47"/>
      <c r="H34" s="39"/>
      <c r="I34" s="39"/>
      <c r="J34" s="40"/>
    </row>
    <row r="35" spans="2:10" x14ac:dyDescent="0.3">
      <c r="B35" s="25"/>
      <c r="D35" s="26"/>
      <c r="F35" s="34" t="s">
        <v>1098</v>
      </c>
      <c r="G35" s="47"/>
      <c r="H35" s="39"/>
      <c r="I35" s="39"/>
      <c r="J35" s="40"/>
    </row>
    <row r="36" spans="2:10" x14ac:dyDescent="0.3">
      <c r="B36" s="25"/>
      <c r="D36" s="26"/>
      <c r="F36" s="14"/>
      <c r="G36" s="47"/>
      <c r="H36" s="39"/>
      <c r="I36" s="39"/>
      <c r="J36" s="40"/>
    </row>
    <row r="37" spans="2:10" x14ac:dyDescent="0.3">
      <c r="B37" s="394" t="s">
        <v>888</v>
      </c>
      <c r="C37" s="395"/>
      <c r="D37" s="396"/>
      <c r="F37" s="14" t="s">
        <v>1311</v>
      </c>
      <c r="G37" s="47"/>
      <c r="H37" s="53" t="s">
        <v>2972</v>
      </c>
      <c r="I37" s="53" t="s">
        <v>2972</v>
      </c>
      <c r="J37" s="53"/>
    </row>
    <row r="38" spans="2:10" x14ac:dyDescent="0.3">
      <c r="B38" s="25"/>
      <c r="D38" s="26"/>
      <c r="F38" s="14"/>
      <c r="G38" s="47"/>
      <c r="H38" s="39"/>
      <c r="I38" s="39"/>
      <c r="J38" s="40"/>
    </row>
    <row r="39" spans="2:10" x14ac:dyDescent="0.3">
      <c r="B39" s="25"/>
      <c r="D39" s="26"/>
      <c r="F39" s="138" t="s">
        <v>1121</v>
      </c>
      <c r="G39" s="47"/>
      <c r="H39" s="39"/>
      <c r="I39" s="39"/>
      <c r="J39" s="40"/>
    </row>
    <row r="40" spans="2:10" x14ac:dyDescent="0.3">
      <c r="B40" s="25"/>
      <c r="D40" s="26" t="s">
        <v>8</v>
      </c>
      <c r="F40" s="14" t="s">
        <v>1255</v>
      </c>
      <c r="G40" s="47"/>
      <c r="H40" s="39"/>
      <c r="I40" s="39"/>
      <c r="J40" s="40"/>
    </row>
    <row r="41" spans="2:10" x14ac:dyDescent="0.3">
      <c r="B41" s="25"/>
      <c r="D41" s="26"/>
      <c r="F41" s="14" t="s">
        <v>1386</v>
      </c>
      <c r="G41" s="47"/>
      <c r="H41" s="39"/>
      <c r="I41" s="39"/>
      <c r="J41" s="40"/>
    </row>
    <row r="42" spans="2:10" x14ac:dyDescent="0.3">
      <c r="B42" s="25" t="s">
        <v>9</v>
      </c>
      <c r="D42" s="26"/>
      <c r="F42" s="14" t="s">
        <v>1133</v>
      </c>
      <c r="G42" s="47"/>
      <c r="H42" s="39"/>
      <c r="I42" s="39"/>
      <c r="J42" s="40"/>
    </row>
    <row r="43" spans="2:10" x14ac:dyDescent="0.3">
      <c r="B43" s="25"/>
      <c r="D43" s="26"/>
      <c r="F43" s="14" t="s">
        <v>1256</v>
      </c>
      <c r="G43" s="47"/>
      <c r="H43" s="39"/>
      <c r="I43" s="39"/>
      <c r="J43" s="40"/>
    </row>
    <row r="44" spans="2:10" x14ac:dyDescent="0.3">
      <c r="B44" s="25"/>
      <c r="D44" s="26"/>
      <c r="F44" s="14" t="s">
        <v>1134</v>
      </c>
      <c r="G44" s="47"/>
      <c r="H44" s="39"/>
      <c r="I44" s="39"/>
      <c r="J44" s="40"/>
    </row>
    <row r="45" spans="2:10" x14ac:dyDescent="0.3">
      <c r="B45" s="25"/>
      <c r="D45" s="26"/>
      <c r="F45" s="14" t="s">
        <v>1135</v>
      </c>
      <c r="G45" s="47"/>
      <c r="H45" s="39"/>
      <c r="I45" s="39"/>
      <c r="J45" s="40"/>
    </row>
    <row r="46" spans="2:10" x14ac:dyDescent="0.3">
      <c r="B46" s="25"/>
      <c r="D46" s="26"/>
      <c r="F46" s="14" t="s">
        <v>1136</v>
      </c>
      <c r="G46" s="47"/>
      <c r="H46" s="39"/>
      <c r="I46" s="39"/>
      <c r="J46" s="40"/>
    </row>
    <row r="47" spans="2:10" x14ac:dyDescent="0.3">
      <c r="B47" s="25"/>
      <c r="D47" s="26"/>
      <c r="F47" s="14" t="s">
        <v>1387</v>
      </c>
      <c r="G47" s="47"/>
      <c r="H47" s="39"/>
      <c r="I47" s="39"/>
      <c r="J47" s="40"/>
    </row>
    <row r="48" spans="2:10" x14ac:dyDescent="0.3">
      <c r="B48" s="25"/>
      <c r="D48" s="26"/>
      <c r="F48" s="14"/>
      <c r="G48" s="47"/>
      <c r="H48" s="39"/>
      <c r="I48" s="39"/>
      <c r="J48" s="40"/>
    </row>
    <row r="49" spans="2:10" x14ac:dyDescent="0.3">
      <c r="B49" s="145"/>
      <c r="C49" s="146"/>
      <c r="D49" s="147"/>
      <c r="E49" s="148"/>
      <c r="F49" s="149" t="s">
        <v>1122</v>
      </c>
      <c r="G49" s="150"/>
      <c r="H49" s="39"/>
      <c r="I49" s="39"/>
      <c r="J49" s="40"/>
    </row>
    <row r="50" spans="2:10" x14ac:dyDescent="0.3">
      <c r="B50" s="145"/>
      <c r="C50" s="146"/>
      <c r="D50" s="147"/>
      <c r="E50" s="148"/>
      <c r="F50" s="151" t="s">
        <v>1125</v>
      </c>
      <c r="G50" s="150"/>
      <c r="H50" s="39"/>
      <c r="I50" s="39"/>
      <c r="J50" s="40"/>
    </row>
    <row r="51" spans="2:10" x14ac:dyDescent="0.3">
      <c r="B51" s="145"/>
      <c r="C51" s="146"/>
      <c r="D51" s="147"/>
      <c r="E51" s="148"/>
      <c r="F51" s="151" t="s">
        <v>1896</v>
      </c>
      <c r="G51" s="150"/>
      <c r="H51" s="39"/>
      <c r="I51" s="39"/>
      <c r="J51" s="40"/>
    </row>
    <row r="52" spans="2:10" x14ac:dyDescent="0.3">
      <c r="B52" s="25"/>
      <c r="D52" s="26"/>
      <c r="F52" s="14"/>
      <c r="G52" s="47"/>
      <c r="H52" s="39"/>
      <c r="I52" s="39"/>
      <c r="J52" s="40"/>
    </row>
    <row r="53" spans="2:10" x14ac:dyDescent="0.3">
      <c r="B53" s="25"/>
      <c r="D53" s="26"/>
      <c r="F53" s="14"/>
      <c r="G53" s="47"/>
      <c r="H53" s="39"/>
      <c r="I53" s="39"/>
      <c r="J53" s="40"/>
    </row>
    <row r="54" spans="2:10" x14ac:dyDescent="0.3">
      <c r="B54" s="391" t="s">
        <v>1126</v>
      </c>
      <c r="C54" s="392"/>
      <c r="D54" s="393"/>
      <c r="F54" s="14" t="s">
        <v>1141</v>
      </c>
      <c r="G54" s="47"/>
      <c r="H54" s="39"/>
      <c r="I54" s="39"/>
      <c r="J54" s="40"/>
    </row>
    <row r="55" spans="2:10" x14ac:dyDescent="0.3">
      <c r="B55" s="25"/>
      <c r="D55" s="26"/>
      <c r="F55" s="14"/>
      <c r="G55" s="47"/>
      <c r="H55" s="39"/>
      <c r="I55" s="39"/>
      <c r="J55" s="40"/>
    </row>
    <row r="56" spans="2:10" x14ac:dyDescent="0.3">
      <c r="B56" s="25"/>
      <c r="D56" s="26" t="s">
        <v>8</v>
      </c>
      <c r="F56" s="14" t="s">
        <v>1526</v>
      </c>
      <c r="G56" s="47"/>
      <c r="H56" s="39"/>
      <c r="I56" s="39"/>
      <c r="J56" s="40"/>
    </row>
    <row r="57" spans="2:10" x14ac:dyDescent="0.3">
      <c r="B57" s="25"/>
      <c r="D57" s="26"/>
      <c r="F57" s="14" t="s">
        <v>1123</v>
      </c>
      <c r="G57" s="47"/>
      <c r="H57" s="39"/>
      <c r="I57" s="39"/>
      <c r="J57" s="40"/>
    </row>
    <row r="58" spans="2:10" x14ac:dyDescent="0.3">
      <c r="B58" s="25" t="s">
        <v>9</v>
      </c>
      <c r="D58" s="26"/>
      <c r="F58" s="14"/>
      <c r="G58" s="47"/>
      <c r="H58" s="39"/>
      <c r="I58" s="39"/>
      <c r="J58" s="40"/>
    </row>
    <row r="59" spans="2:10" x14ac:dyDescent="0.3">
      <c r="B59" s="25"/>
      <c r="D59" s="26"/>
      <c r="F59" s="14"/>
      <c r="G59" s="47"/>
      <c r="H59" s="39"/>
      <c r="I59" s="39"/>
      <c r="J59" s="40"/>
    </row>
    <row r="60" spans="2:10" x14ac:dyDescent="0.3">
      <c r="B60" s="25"/>
      <c r="D60" s="26"/>
      <c r="F60" s="14"/>
      <c r="G60" s="47"/>
      <c r="H60" s="39"/>
      <c r="I60" s="39"/>
      <c r="J60" s="40"/>
    </row>
    <row r="61" spans="2:10" x14ac:dyDescent="0.3">
      <c r="B61" s="25"/>
      <c r="D61" s="26"/>
      <c r="F61" s="14"/>
      <c r="G61" s="47"/>
      <c r="H61" s="39"/>
      <c r="I61" s="39"/>
      <c r="J61" s="40"/>
    </row>
    <row r="62" spans="2:10" x14ac:dyDescent="0.3">
      <c r="B62" s="25"/>
      <c r="D62" s="26"/>
      <c r="F62" s="14"/>
      <c r="G62" s="47"/>
      <c r="H62" s="39"/>
      <c r="I62" s="39"/>
      <c r="J62" s="40"/>
    </row>
    <row r="63" spans="2:10" x14ac:dyDescent="0.3">
      <c r="B63" s="25"/>
      <c r="D63" s="26"/>
      <c r="F63" s="14"/>
      <c r="G63" s="47"/>
      <c r="H63" s="39"/>
      <c r="I63" s="39"/>
      <c r="J63" s="40"/>
    </row>
    <row r="64" spans="2:10" x14ac:dyDescent="0.3">
      <c r="B64" s="25" t="s">
        <v>891</v>
      </c>
      <c r="D64" s="26"/>
      <c r="F64" s="14" t="s">
        <v>1089</v>
      </c>
      <c r="G64" s="47"/>
      <c r="H64" s="39"/>
      <c r="I64" s="39"/>
      <c r="J64" s="40"/>
    </row>
    <row r="65" spans="2:10" x14ac:dyDescent="0.3">
      <c r="B65" s="25"/>
      <c r="D65" s="26"/>
      <c r="F65" s="14" t="s">
        <v>1093</v>
      </c>
      <c r="G65" s="47"/>
      <c r="H65" s="39"/>
      <c r="I65" s="39"/>
      <c r="J65" s="40"/>
    </row>
    <row r="66" spans="2:10" x14ac:dyDescent="0.3">
      <c r="B66" s="25"/>
      <c r="D66" s="26" t="s">
        <v>892</v>
      </c>
      <c r="F66" s="138"/>
      <c r="G66" s="47"/>
      <c r="H66" s="39"/>
      <c r="I66" s="39"/>
      <c r="J66" s="40"/>
    </row>
    <row r="67" spans="2:10" x14ac:dyDescent="0.3">
      <c r="B67" s="25"/>
      <c r="D67" s="26"/>
      <c r="F67" s="33" t="s">
        <v>1094</v>
      </c>
      <c r="G67" s="47"/>
      <c r="H67" s="39"/>
      <c r="I67" s="39"/>
      <c r="J67" s="40"/>
    </row>
    <row r="68" spans="2:10" x14ac:dyDescent="0.3">
      <c r="B68" s="25"/>
      <c r="D68" s="26"/>
      <c r="F68" s="33" t="s">
        <v>1100</v>
      </c>
      <c r="G68" s="47"/>
      <c r="H68" s="39"/>
      <c r="I68" s="39"/>
      <c r="J68" s="40"/>
    </row>
    <row r="69" spans="2:10" x14ac:dyDescent="0.3">
      <c r="B69" s="25"/>
      <c r="D69" s="26"/>
      <c r="F69" s="33" t="s">
        <v>1101</v>
      </c>
      <c r="G69" s="47"/>
      <c r="H69" s="39"/>
      <c r="I69" s="39"/>
      <c r="J69" s="40"/>
    </row>
    <row r="70" spans="2:10" x14ac:dyDescent="0.3">
      <c r="B70" s="25"/>
      <c r="D70" s="26"/>
      <c r="F70" s="35"/>
      <c r="G70" s="47"/>
      <c r="H70" s="39"/>
      <c r="I70" s="39"/>
      <c r="J70" s="40"/>
    </row>
    <row r="71" spans="2:10" x14ac:dyDescent="0.3">
      <c r="B71" s="25"/>
      <c r="D71" s="26" t="s">
        <v>8</v>
      </c>
      <c r="F71" s="33" t="s">
        <v>1102</v>
      </c>
      <c r="G71" s="47"/>
      <c r="H71" s="39"/>
      <c r="I71" s="39"/>
      <c r="J71" s="40"/>
    </row>
    <row r="72" spans="2:10" x14ac:dyDescent="0.3">
      <c r="B72" s="25"/>
      <c r="D72" s="26"/>
      <c r="F72" s="14" t="s">
        <v>1095</v>
      </c>
      <c r="G72" s="47"/>
      <c r="H72" s="39"/>
      <c r="I72" s="39"/>
      <c r="J72" s="40"/>
    </row>
    <row r="73" spans="2:10" x14ac:dyDescent="0.3">
      <c r="B73" s="25" t="s">
        <v>9</v>
      </c>
      <c r="D73" s="26"/>
      <c r="F73" s="14" t="s">
        <v>1921</v>
      </c>
      <c r="G73" s="47"/>
      <c r="H73" s="39"/>
      <c r="I73" s="39"/>
      <c r="J73" s="40"/>
    </row>
    <row r="74" spans="2:10" x14ac:dyDescent="0.3">
      <c r="B74" s="25"/>
      <c r="D74" s="26"/>
      <c r="F74" s="14" t="s">
        <v>1922</v>
      </c>
      <c r="G74" s="47"/>
      <c r="H74" s="39"/>
      <c r="I74" s="39"/>
      <c r="J74" s="40"/>
    </row>
    <row r="75" spans="2:10" x14ac:dyDescent="0.3">
      <c r="B75" s="25"/>
      <c r="D75" s="26"/>
      <c r="F75" s="14" t="s">
        <v>1923</v>
      </c>
      <c r="G75" s="47"/>
      <c r="H75" s="39"/>
      <c r="I75" s="39"/>
      <c r="J75" s="40"/>
    </row>
    <row r="76" spans="2:10" x14ac:dyDescent="0.3">
      <c r="B76" s="25"/>
      <c r="D76" s="26"/>
      <c r="F76" s="14" t="s">
        <v>1924</v>
      </c>
      <c r="G76" s="47"/>
      <c r="H76" s="39"/>
      <c r="I76" s="39"/>
      <c r="J76" s="40"/>
    </row>
    <row r="77" spans="2:10" x14ac:dyDescent="0.3">
      <c r="B77" s="25"/>
      <c r="D77" s="26"/>
      <c r="F77" s="14" t="s">
        <v>1183</v>
      </c>
      <c r="G77" s="47"/>
      <c r="H77" s="39"/>
      <c r="I77" s="39"/>
      <c r="J77" s="40"/>
    </row>
    <row r="78" spans="2:10" x14ac:dyDescent="0.3">
      <c r="B78" s="25"/>
      <c r="D78" s="26"/>
      <c r="F78" s="14" t="s">
        <v>1926</v>
      </c>
      <c r="G78" s="47"/>
      <c r="H78" s="39"/>
      <c r="I78" s="39"/>
      <c r="J78" s="40"/>
    </row>
    <row r="79" spans="2:10" x14ac:dyDescent="0.3">
      <c r="B79" s="25"/>
      <c r="D79" s="26"/>
      <c r="F79" s="14" t="s">
        <v>1927</v>
      </c>
      <c r="G79" s="47"/>
      <c r="H79" s="39"/>
      <c r="I79" s="39"/>
      <c r="J79" s="40"/>
    </row>
    <row r="80" spans="2:10" x14ac:dyDescent="0.3">
      <c r="B80" s="25"/>
      <c r="D80" s="26"/>
      <c r="F80" s="14"/>
      <c r="G80" s="47"/>
      <c r="H80" s="39"/>
      <c r="I80" s="39"/>
      <c r="J80" s="40"/>
    </row>
    <row r="81" spans="2:10" x14ac:dyDescent="0.3">
      <c r="B81" s="25"/>
      <c r="D81" s="26" t="s">
        <v>1091</v>
      </c>
      <c r="F81" s="33" t="s">
        <v>1099</v>
      </c>
      <c r="G81" s="47"/>
      <c r="H81" s="39"/>
      <c r="I81" s="39"/>
      <c r="J81" s="40"/>
    </row>
    <row r="82" spans="2:10" x14ac:dyDescent="0.3">
      <c r="B82" s="25"/>
      <c r="D82" s="26"/>
      <c r="F82" s="33" t="s">
        <v>1090</v>
      </c>
      <c r="G82" s="47"/>
      <c r="H82" s="39"/>
      <c r="I82" s="39"/>
      <c r="J82" s="40"/>
    </row>
    <row r="83" spans="2:10" x14ac:dyDescent="0.3">
      <c r="B83" s="25" t="s">
        <v>1092</v>
      </c>
      <c r="D83" s="26"/>
      <c r="F83" s="144" t="s">
        <v>1928</v>
      </c>
      <c r="G83" s="47"/>
      <c r="H83" s="39"/>
      <c r="I83" s="39"/>
      <c r="J83" s="40"/>
    </row>
    <row r="84" spans="2:10" x14ac:dyDescent="0.3">
      <c r="B84" s="25"/>
      <c r="D84" s="26"/>
      <c r="F84" s="14" t="s">
        <v>1929</v>
      </c>
      <c r="G84" s="47"/>
      <c r="H84" s="39"/>
      <c r="I84" s="39"/>
      <c r="J84" s="40"/>
    </row>
    <row r="85" spans="2:10" x14ac:dyDescent="0.3">
      <c r="B85" s="25"/>
      <c r="D85" s="26"/>
      <c r="F85" s="144" t="s">
        <v>1923</v>
      </c>
      <c r="G85" s="47"/>
      <c r="H85" s="39"/>
      <c r="I85" s="39"/>
      <c r="J85" s="40"/>
    </row>
    <row r="86" spans="2:10" x14ac:dyDescent="0.3">
      <c r="B86" s="25"/>
      <c r="D86" s="26"/>
      <c r="F86" s="14" t="s">
        <v>1930</v>
      </c>
      <c r="G86" s="47"/>
      <c r="H86" s="39"/>
      <c r="I86" s="39"/>
      <c r="J86" s="40"/>
    </row>
    <row r="87" spans="2:10" x14ac:dyDescent="0.3">
      <c r="B87" s="25"/>
      <c r="D87" s="26"/>
      <c r="F87" s="14" t="s">
        <v>1931</v>
      </c>
      <c r="G87" s="47"/>
      <c r="H87" s="39"/>
      <c r="I87" s="39"/>
      <c r="J87" s="40"/>
    </row>
    <row r="88" spans="2:10" x14ac:dyDescent="0.3">
      <c r="B88" s="25"/>
      <c r="D88" s="26"/>
      <c r="F88" s="144" t="s">
        <v>1932</v>
      </c>
      <c r="G88" s="47"/>
      <c r="H88" s="39"/>
      <c r="I88" s="39"/>
      <c r="J88" s="40"/>
    </row>
    <row r="89" spans="2:10" x14ac:dyDescent="0.3">
      <c r="B89" s="25"/>
      <c r="D89" s="26"/>
      <c r="F89" s="144" t="s">
        <v>1933</v>
      </c>
      <c r="G89" s="47"/>
      <c r="H89" s="39"/>
      <c r="I89" s="39"/>
      <c r="J89" s="40"/>
    </row>
    <row r="90" spans="2:10" x14ac:dyDescent="0.3">
      <c r="B90" s="25"/>
      <c r="D90" s="26"/>
      <c r="F90" s="144"/>
      <c r="G90" s="47"/>
      <c r="H90" s="39"/>
      <c r="I90" s="39"/>
      <c r="J90" s="40"/>
    </row>
    <row r="91" spans="2:10" x14ac:dyDescent="0.3">
      <c r="B91" s="145" t="s">
        <v>891</v>
      </c>
      <c r="C91" s="146"/>
      <c r="D91" s="147"/>
      <c r="E91" s="148"/>
      <c r="F91" s="148" t="s">
        <v>1089</v>
      </c>
      <c r="G91" s="150"/>
      <c r="H91" s="39"/>
      <c r="I91" s="39"/>
      <c r="J91" s="40"/>
    </row>
    <row r="92" spans="2:10" x14ac:dyDescent="0.3">
      <c r="B92" s="145"/>
      <c r="C92" s="146"/>
      <c r="D92" s="147"/>
      <c r="E92" s="148"/>
      <c r="F92" s="148" t="s">
        <v>1124</v>
      </c>
      <c r="G92" s="150"/>
      <c r="H92" s="39"/>
      <c r="I92" s="39"/>
      <c r="J92" s="40"/>
    </row>
    <row r="93" spans="2:10" x14ac:dyDescent="0.3">
      <c r="B93" s="145"/>
      <c r="C93" s="146"/>
      <c r="D93" s="147" t="s">
        <v>892</v>
      </c>
      <c r="E93" s="148"/>
      <c r="F93" s="151"/>
      <c r="G93" s="150"/>
      <c r="H93" s="39"/>
      <c r="I93" s="39"/>
      <c r="J93" s="40"/>
    </row>
    <row r="94" spans="2:10" x14ac:dyDescent="0.3">
      <c r="B94" s="145"/>
      <c r="C94" s="146"/>
      <c r="D94" s="147"/>
      <c r="E94" s="148"/>
      <c r="F94" s="151"/>
      <c r="G94" s="150"/>
      <c r="H94" s="39"/>
      <c r="I94" s="39"/>
      <c r="J94" s="40"/>
    </row>
    <row r="95" spans="2:10" x14ac:dyDescent="0.3">
      <c r="B95" s="145"/>
      <c r="C95" s="146"/>
      <c r="D95" s="147"/>
      <c r="E95" s="148"/>
      <c r="F95" s="151" t="s">
        <v>1125</v>
      </c>
      <c r="G95" s="150"/>
      <c r="H95" s="39"/>
      <c r="I95" s="39"/>
      <c r="J95" s="40"/>
    </row>
    <row r="96" spans="2:10" x14ac:dyDescent="0.3">
      <c r="B96" s="145"/>
      <c r="C96" s="146"/>
      <c r="D96" s="147"/>
      <c r="E96" s="148"/>
      <c r="F96" s="151" t="s">
        <v>1897</v>
      </c>
      <c r="G96" s="150"/>
      <c r="H96" s="39"/>
      <c r="I96" s="39"/>
      <c r="J96" s="40"/>
    </row>
    <row r="97" spans="2:10" x14ac:dyDescent="0.3">
      <c r="B97" s="25"/>
      <c r="D97" s="26"/>
      <c r="F97" s="33"/>
      <c r="G97" s="47"/>
      <c r="H97" s="39"/>
      <c r="I97" s="39"/>
      <c r="J97" s="40"/>
    </row>
    <row r="98" spans="2:10" x14ac:dyDescent="0.3">
      <c r="B98" s="25"/>
      <c r="D98" s="26"/>
      <c r="F98" s="33"/>
      <c r="G98" s="47"/>
      <c r="H98" s="39"/>
      <c r="I98" s="39"/>
      <c r="J98" s="40"/>
    </row>
    <row r="99" spans="2:10" x14ac:dyDescent="0.3">
      <c r="B99" s="391" t="s">
        <v>1127</v>
      </c>
      <c r="C99" s="392"/>
      <c r="D99" s="393"/>
      <c r="F99" s="14" t="s">
        <v>1103</v>
      </c>
      <c r="G99" s="47"/>
      <c r="H99" s="39"/>
      <c r="I99" s="39"/>
      <c r="J99" s="40"/>
    </row>
    <row r="100" spans="2:10" x14ac:dyDescent="0.3">
      <c r="B100" s="25"/>
      <c r="D100" s="26"/>
      <c r="F100" s="14" t="s">
        <v>1104</v>
      </c>
      <c r="G100" s="47"/>
      <c r="H100" s="39"/>
      <c r="I100" s="39"/>
      <c r="J100" s="40"/>
    </row>
    <row r="101" spans="2:10" x14ac:dyDescent="0.3">
      <c r="B101" s="25"/>
      <c r="D101" s="26"/>
      <c r="F101" s="14"/>
      <c r="G101" s="47"/>
      <c r="H101" s="39"/>
      <c r="I101" s="39"/>
      <c r="J101" s="40"/>
    </row>
    <row r="102" spans="2:10" x14ac:dyDescent="0.3">
      <c r="B102" s="145"/>
      <c r="C102" s="146"/>
      <c r="D102" s="147"/>
      <c r="E102" s="148"/>
      <c r="F102" s="149" t="s">
        <v>1122</v>
      </c>
      <c r="G102" s="150"/>
      <c r="H102" s="39"/>
      <c r="I102" s="39"/>
      <c r="J102" s="40"/>
    </row>
    <row r="103" spans="2:10" x14ac:dyDescent="0.3">
      <c r="B103" s="145"/>
      <c r="C103" s="146"/>
      <c r="D103" s="147"/>
      <c r="E103" s="148"/>
      <c r="F103" s="151" t="s">
        <v>1125</v>
      </c>
      <c r="G103" s="150"/>
      <c r="H103" s="39"/>
      <c r="I103" s="39"/>
      <c r="J103" s="40"/>
    </row>
    <row r="104" spans="2:10" x14ac:dyDescent="0.3">
      <c r="B104" s="145"/>
      <c r="C104" s="146"/>
      <c r="D104" s="147"/>
      <c r="E104" s="148"/>
      <c r="F104" s="151" t="s">
        <v>1909</v>
      </c>
      <c r="G104" s="150"/>
      <c r="H104" s="39"/>
      <c r="I104" s="39"/>
      <c r="J104" s="40"/>
    </row>
    <row r="105" spans="2:10" x14ac:dyDescent="0.3">
      <c r="B105" s="25"/>
      <c r="D105" s="26"/>
      <c r="F105" s="34"/>
      <c r="G105" s="47"/>
      <c r="H105" s="39"/>
      <c r="I105" s="39"/>
      <c r="J105" s="40"/>
    </row>
    <row r="106" spans="2:10" x14ac:dyDescent="0.3">
      <c r="B106" s="25"/>
      <c r="D106" s="26"/>
      <c r="F106" s="138" t="s">
        <v>1121</v>
      </c>
      <c r="G106" s="47"/>
      <c r="H106" s="39"/>
      <c r="I106" s="39"/>
      <c r="J106" s="40"/>
    </row>
    <row r="107" spans="2:10" x14ac:dyDescent="0.3">
      <c r="B107" s="25"/>
      <c r="D107" s="26" t="s">
        <v>148</v>
      </c>
      <c r="F107" s="33" t="s">
        <v>1099</v>
      </c>
      <c r="G107" s="47"/>
      <c r="H107" s="39"/>
      <c r="I107" s="39"/>
      <c r="J107" s="40"/>
    </row>
    <row r="108" spans="2:10" x14ac:dyDescent="0.3">
      <c r="B108" s="25"/>
      <c r="D108" s="26"/>
      <c r="F108" s="33" t="s">
        <v>1090</v>
      </c>
      <c r="G108" s="47"/>
      <c r="H108" s="39"/>
      <c r="I108" s="39"/>
      <c r="J108" s="40"/>
    </row>
    <row r="109" spans="2:10" x14ac:dyDescent="0.3">
      <c r="B109" s="25" t="s">
        <v>149</v>
      </c>
      <c r="D109" s="26"/>
      <c r="F109" s="144" t="s">
        <v>1934</v>
      </c>
      <c r="G109" s="47"/>
      <c r="H109" s="39"/>
      <c r="I109" s="39"/>
      <c r="J109" s="40"/>
    </row>
    <row r="110" spans="2:10" x14ac:dyDescent="0.3">
      <c r="B110" s="25"/>
      <c r="D110" s="26"/>
      <c r="F110" s="14" t="s">
        <v>1929</v>
      </c>
      <c r="G110" s="47"/>
      <c r="H110" s="39"/>
      <c r="I110" s="39"/>
      <c r="J110" s="40"/>
    </row>
    <row r="111" spans="2:10" x14ac:dyDescent="0.3">
      <c r="B111" s="25"/>
      <c r="D111" s="26"/>
      <c r="F111" s="144" t="s">
        <v>1923</v>
      </c>
      <c r="G111" s="47"/>
      <c r="H111" s="39"/>
      <c r="I111" s="39"/>
      <c r="J111" s="40"/>
    </row>
    <row r="112" spans="2:10" x14ac:dyDescent="0.3">
      <c r="B112" s="25"/>
      <c r="D112" s="26"/>
      <c r="F112" s="14" t="s">
        <v>1935</v>
      </c>
      <c r="G112" s="47"/>
      <c r="H112" s="39"/>
      <c r="I112" s="39"/>
      <c r="J112" s="40"/>
    </row>
    <row r="113" spans="2:10" x14ac:dyDescent="0.3">
      <c r="B113" s="25"/>
      <c r="D113" s="26"/>
      <c r="F113" s="14" t="s">
        <v>1936</v>
      </c>
      <c r="G113" s="47"/>
      <c r="H113" s="39"/>
      <c r="I113" s="39"/>
      <c r="J113" s="40"/>
    </row>
    <row r="114" spans="2:10" x14ac:dyDescent="0.3">
      <c r="B114" s="25"/>
      <c r="D114" s="26"/>
      <c r="F114" s="144" t="s">
        <v>1937</v>
      </c>
      <c r="G114" s="47"/>
      <c r="H114" s="39"/>
      <c r="I114" s="39"/>
      <c r="J114" s="40"/>
    </row>
    <row r="115" spans="2:10" x14ac:dyDescent="0.3">
      <c r="B115" s="25"/>
      <c r="D115" s="26"/>
      <c r="F115" s="144" t="s">
        <v>1938</v>
      </c>
      <c r="G115" s="47"/>
      <c r="H115" s="39"/>
      <c r="I115" s="39"/>
      <c r="J115" s="40"/>
    </row>
    <row r="116" spans="2:10" x14ac:dyDescent="0.3">
      <c r="B116" s="25"/>
      <c r="D116" s="26"/>
      <c r="F116" s="138"/>
      <c r="G116" s="47"/>
      <c r="H116" s="39"/>
      <c r="I116" s="39"/>
      <c r="J116" s="40"/>
    </row>
    <row r="117" spans="2:10" x14ac:dyDescent="0.3">
      <c r="B117" s="25"/>
      <c r="D117" s="26" t="s">
        <v>8</v>
      </c>
      <c r="F117" s="14" t="s">
        <v>760</v>
      </c>
      <c r="G117" s="47"/>
      <c r="H117" s="39"/>
      <c r="I117" s="39"/>
      <c r="J117" s="40"/>
    </row>
    <row r="118" spans="2:10" x14ac:dyDescent="0.3">
      <c r="B118" s="25"/>
      <c r="D118" s="26"/>
      <c r="F118" s="14" t="s">
        <v>761</v>
      </c>
      <c r="G118" s="47"/>
      <c r="H118" s="39"/>
      <c r="I118" s="39"/>
      <c r="J118" s="40"/>
    </row>
    <row r="119" spans="2:10" x14ac:dyDescent="0.3">
      <c r="B119" s="25" t="s">
        <v>9</v>
      </c>
      <c r="D119" s="26"/>
      <c r="F119" s="14" t="s">
        <v>1939</v>
      </c>
      <c r="G119" s="47"/>
      <c r="H119" s="39"/>
      <c r="I119" s="39"/>
      <c r="J119" s="40"/>
    </row>
    <row r="120" spans="2:10" x14ac:dyDescent="0.3">
      <c r="B120" s="25"/>
      <c r="D120" s="26"/>
      <c r="F120" s="14" t="s">
        <v>1940</v>
      </c>
      <c r="G120" s="47"/>
      <c r="H120" s="39"/>
      <c r="I120" s="39"/>
      <c r="J120" s="40"/>
    </row>
    <row r="121" spans="2:10" x14ac:dyDescent="0.3">
      <c r="B121" s="25"/>
      <c r="D121" s="26"/>
      <c r="F121" s="14" t="s">
        <v>1941</v>
      </c>
      <c r="G121" s="47"/>
      <c r="H121" s="39"/>
      <c r="I121" s="39"/>
      <c r="J121" s="40"/>
    </row>
    <row r="122" spans="2:10" x14ac:dyDescent="0.3">
      <c r="B122" s="25"/>
      <c r="D122" s="26"/>
      <c r="F122" s="14" t="s">
        <v>762</v>
      </c>
      <c r="G122" s="47"/>
      <c r="H122" s="39"/>
      <c r="I122" s="39"/>
      <c r="J122" s="40"/>
    </row>
    <row r="123" spans="2:10" x14ac:dyDescent="0.3">
      <c r="B123" s="25" t="s">
        <v>891</v>
      </c>
      <c r="D123" s="26"/>
      <c r="F123" s="14"/>
      <c r="G123" s="47"/>
      <c r="H123" s="39"/>
      <c r="I123" s="39"/>
      <c r="J123" s="40"/>
    </row>
    <row r="124" spans="2:10" x14ac:dyDescent="0.3">
      <c r="B124" s="25"/>
      <c r="D124" s="26"/>
      <c r="F124" s="14" t="s">
        <v>1093</v>
      </c>
      <c r="G124" s="47"/>
      <c r="H124" s="39"/>
      <c r="I124" s="39"/>
      <c r="J124" s="40"/>
    </row>
    <row r="125" spans="2:10" x14ac:dyDescent="0.3">
      <c r="B125" s="25"/>
      <c r="D125" s="26" t="s">
        <v>892</v>
      </c>
      <c r="F125" s="14" t="s">
        <v>764</v>
      </c>
      <c r="G125" s="47"/>
      <c r="H125" s="39"/>
      <c r="I125" s="39"/>
      <c r="J125" s="40"/>
    </row>
    <row r="126" spans="2:10" x14ac:dyDescent="0.3">
      <c r="B126" s="25"/>
      <c r="D126" s="26"/>
      <c r="F126" s="14"/>
      <c r="G126" s="47"/>
      <c r="H126" s="39"/>
      <c r="I126" s="39"/>
      <c r="J126" s="40"/>
    </row>
    <row r="127" spans="2:10" x14ac:dyDescent="0.3">
      <c r="B127" s="25"/>
      <c r="D127" s="26"/>
      <c r="F127" s="14"/>
      <c r="G127" s="47"/>
      <c r="H127" s="39"/>
      <c r="I127" s="39"/>
      <c r="J127" s="40"/>
    </row>
    <row r="128" spans="2:10" x14ac:dyDescent="0.3">
      <c r="B128" s="25"/>
      <c r="D128" s="26"/>
      <c r="F128" s="14"/>
      <c r="G128" s="47"/>
      <c r="H128" s="39"/>
      <c r="I128" s="39"/>
      <c r="J128" s="40"/>
    </row>
    <row r="129" spans="2:10" x14ac:dyDescent="0.3">
      <c r="B129" s="25"/>
      <c r="D129" s="26"/>
      <c r="F129" s="14"/>
      <c r="G129" s="47"/>
      <c r="H129" s="39"/>
      <c r="I129" s="39"/>
      <c r="J129" s="40"/>
    </row>
    <row r="130" spans="2:10" x14ac:dyDescent="0.3">
      <c r="F130" s="34" t="s">
        <v>1144</v>
      </c>
      <c r="G130" s="47"/>
      <c r="H130" s="39"/>
      <c r="I130" s="39"/>
      <c r="J130" s="40"/>
    </row>
    <row r="131" spans="2:10" x14ac:dyDescent="0.3">
      <c r="B131" s="391" t="s">
        <v>1105</v>
      </c>
      <c r="C131" s="392"/>
      <c r="D131" s="393"/>
      <c r="F131" s="14" t="s">
        <v>1147</v>
      </c>
      <c r="G131" s="47"/>
      <c r="H131" s="39"/>
      <c r="I131" s="39"/>
      <c r="J131" s="40"/>
    </row>
    <row r="132" spans="2:10" x14ac:dyDescent="0.3">
      <c r="B132" s="25"/>
      <c r="D132" s="26"/>
      <c r="F132" s="34"/>
      <c r="G132" s="47"/>
      <c r="H132" s="39"/>
      <c r="I132" s="39"/>
      <c r="J132" s="40"/>
    </row>
    <row r="133" spans="2:10" x14ac:dyDescent="0.3">
      <c r="B133" s="25" t="s">
        <v>1106</v>
      </c>
      <c r="D133" s="26"/>
      <c r="F133" s="14" t="s">
        <v>766</v>
      </c>
      <c r="G133" s="47"/>
      <c r="H133" s="39"/>
      <c r="I133" s="39"/>
      <c r="J133" s="40"/>
    </row>
    <row r="134" spans="2:10" x14ac:dyDescent="0.3">
      <c r="B134" s="25"/>
      <c r="D134" s="26"/>
      <c r="F134" s="14" t="s">
        <v>767</v>
      </c>
      <c r="G134" s="47"/>
      <c r="H134" s="39"/>
      <c r="I134" s="39"/>
      <c r="J134" s="40"/>
    </row>
    <row r="135" spans="2:10" x14ac:dyDescent="0.3">
      <c r="B135" s="25"/>
      <c r="D135" s="26"/>
      <c r="F135" s="14" t="s">
        <v>768</v>
      </c>
      <c r="G135" s="47"/>
      <c r="H135" s="39"/>
      <c r="I135" s="39"/>
      <c r="J135" s="40"/>
    </row>
    <row r="136" spans="2:10" x14ac:dyDescent="0.3">
      <c r="B136" s="25"/>
      <c r="D136" s="26" t="s">
        <v>1107</v>
      </c>
      <c r="F136" s="14"/>
      <c r="G136" s="47"/>
      <c r="H136" s="39"/>
      <c r="I136" s="39"/>
      <c r="J136" s="40"/>
    </row>
    <row r="137" spans="2:10" x14ac:dyDescent="0.3">
      <c r="B137" s="25"/>
      <c r="D137" s="26"/>
      <c r="F137" s="14"/>
      <c r="G137" s="47"/>
      <c r="H137" s="39"/>
      <c r="I137" s="39"/>
      <c r="J137" s="40"/>
    </row>
    <row r="138" spans="2:10" x14ac:dyDescent="0.3">
      <c r="B138" s="25"/>
      <c r="D138" s="26"/>
      <c r="F138" s="14"/>
      <c r="G138" s="47"/>
      <c r="H138" s="39"/>
      <c r="I138" s="39"/>
      <c r="J138" s="40"/>
    </row>
    <row r="139" spans="2:10" x14ac:dyDescent="0.3">
      <c r="B139" s="25"/>
      <c r="D139" s="26"/>
      <c r="F139" s="14" t="s">
        <v>1146</v>
      </c>
      <c r="G139" s="47"/>
      <c r="H139" s="39"/>
      <c r="I139" s="39"/>
      <c r="J139" s="40"/>
    </row>
    <row r="140" spans="2:10" x14ac:dyDescent="0.3">
      <c r="B140" s="25"/>
      <c r="D140" s="26"/>
      <c r="F140" s="14"/>
      <c r="G140" s="47"/>
      <c r="H140" s="39"/>
      <c r="I140" s="39"/>
      <c r="J140" s="40"/>
    </row>
    <row r="141" spans="2:10" x14ac:dyDescent="0.3">
      <c r="B141" s="25"/>
      <c r="D141" s="26"/>
      <c r="F141" s="14"/>
      <c r="G141" s="47"/>
      <c r="H141" s="39"/>
      <c r="I141" s="39"/>
      <c r="J141" s="40"/>
    </row>
    <row r="142" spans="2:10" x14ac:dyDescent="0.3">
      <c r="B142" s="145" t="s">
        <v>891</v>
      </c>
      <c r="C142" s="146"/>
      <c r="D142" s="147"/>
      <c r="E142" s="148"/>
      <c r="F142" s="148" t="s">
        <v>1124</v>
      </c>
      <c r="G142" s="150"/>
      <c r="H142" s="39"/>
      <c r="I142" s="39"/>
      <c r="J142" s="40"/>
    </row>
    <row r="143" spans="2:10" x14ac:dyDescent="0.3">
      <c r="B143" s="145"/>
      <c r="C143" s="146"/>
      <c r="D143" s="147"/>
      <c r="E143" s="148"/>
      <c r="F143" s="148" t="s">
        <v>981</v>
      </c>
      <c r="G143" s="150"/>
      <c r="H143" s="39"/>
      <c r="I143" s="39"/>
      <c r="J143" s="40"/>
    </row>
    <row r="144" spans="2:10" x14ac:dyDescent="0.3">
      <c r="B144" s="145"/>
      <c r="C144" s="146"/>
      <c r="D144" s="147" t="s">
        <v>892</v>
      </c>
      <c r="E144" s="148"/>
      <c r="F144" s="148"/>
      <c r="G144" s="150"/>
      <c r="H144" s="39"/>
      <c r="I144" s="39"/>
      <c r="J144" s="40"/>
    </row>
    <row r="145" spans="2:10" x14ac:dyDescent="0.3">
      <c r="B145" s="145"/>
      <c r="C145" s="146"/>
      <c r="D145" s="147"/>
      <c r="E145" s="148"/>
      <c r="F145" s="148"/>
      <c r="G145" s="150"/>
      <c r="H145" s="39"/>
      <c r="I145" s="39"/>
      <c r="J145" s="40"/>
    </row>
    <row r="146" spans="2:10" x14ac:dyDescent="0.3">
      <c r="B146" s="145"/>
      <c r="C146" s="146"/>
      <c r="D146" s="147"/>
      <c r="E146" s="148"/>
      <c r="F146" s="151" t="s">
        <v>1142</v>
      </c>
      <c r="G146" s="150"/>
      <c r="H146" s="39"/>
      <c r="I146" s="39"/>
      <c r="J146" s="40"/>
    </row>
    <row r="147" spans="2:10" x14ac:dyDescent="0.3">
      <c r="B147" s="145"/>
      <c r="C147" s="146"/>
      <c r="D147" s="147"/>
      <c r="E147" s="148"/>
      <c r="F147" s="148" t="s">
        <v>1945</v>
      </c>
      <c r="G147" s="150"/>
      <c r="H147" s="39"/>
      <c r="I147" s="39"/>
      <c r="J147" s="40"/>
    </row>
    <row r="148" spans="2:10" x14ac:dyDescent="0.3">
      <c r="B148" s="145"/>
      <c r="C148" s="146"/>
      <c r="D148" s="147"/>
      <c r="E148" s="148"/>
      <c r="F148" s="148"/>
      <c r="G148" s="150"/>
      <c r="H148" s="39"/>
      <c r="I148" s="39"/>
      <c r="J148" s="40"/>
    </row>
    <row r="149" spans="2:10" x14ac:dyDescent="0.3">
      <c r="B149" s="145"/>
      <c r="C149" s="146"/>
      <c r="D149" s="147"/>
      <c r="E149" s="148"/>
      <c r="F149" s="151"/>
      <c r="G149" s="150"/>
      <c r="H149" s="39"/>
      <c r="I149" s="39"/>
      <c r="J149" s="40"/>
    </row>
    <row r="150" spans="2:10" x14ac:dyDescent="0.3">
      <c r="B150" s="152"/>
      <c r="C150" s="146"/>
      <c r="D150" s="153"/>
      <c r="E150" s="148"/>
      <c r="F150" s="151" t="s">
        <v>1144</v>
      </c>
      <c r="G150" s="150"/>
      <c r="H150" s="39"/>
      <c r="I150" s="39"/>
      <c r="J150" s="40"/>
    </row>
    <row r="151" spans="2:10" x14ac:dyDescent="0.3">
      <c r="B151" s="391" t="s">
        <v>1145</v>
      </c>
      <c r="C151" s="392"/>
      <c r="D151" s="393"/>
      <c r="E151" s="148"/>
      <c r="F151" s="148" t="s">
        <v>1148</v>
      </c>
      <c r="G151" s="150"/>
      <c r="H151" s="39"/>
      <c r="I151" s="39"/>
      <c r="J151" s="40"/>
    </row>
    <row r="152" spans="2:10" x14ac:dyDescent="0.3">
      <c r="B152" s="145"/>
      <c r="C152" s="146"/>
      <c r="D152" s="147"/>
      <c r="E152" s="148"/>
      <c r="F152" s="151"/>
      <c r="G152" s="150"/>
      <c r="H152" s="39"/>
      <c r="I152" s="39"/>
      <c r="J152" s="40"/>
    </row>
    <row r="153" spans="2:10" x14ac:dyDescent="0.3">
      <c r="B153" s="145" t="s">
        <v>1106</v>
      </c>
      <c r="C153" s="146"/>
      <c r="D153" s="147"/>
      <c r="E153" s="148"/>
      <c r="F153" s="148" t="s">
        <v>769</v>
      </c>
      <c r="G153" s="150"/>
      <c r="H153" s="39"/>
      <c r="I153" s="39"/>
      <c r="J153" s="40"/>
    </row>
    <row r="154" spans="2:10" x14ac:dyDescent="0.3">
      <c r="B154" s="145"/>
      <c r="C154" s="146"/>
      <c r="D154" s="147"/>
      <c r="E154" s="148"/>
      <c r="F154" s="151"/>
      <c r="G154" s="150"/>
      <c r="H154" s="39"/>
      <c r="I154" s="39"/>
      <c r="J154" s="40"/>
    </row>
    <row r="155" spans="2:10" x14ac:dyDescent="0.3">
      <c r="B155" s="145"/>
      <c r="C155" s="146"/>
      <c r="D155" s="147"/>
      <c r="E155" s="148"/>
      <c r="F155" s="148"/>
      <c r="G155" s="150"/>
      <c r="H155" s="39"/>
      <c r="I155" s="39"/>
      <c r="J155" s="40"/>
    </row>
    <row r="156" spans="2:10" x14ac:dyDescent="0.3">
      <c r="B156" s="145"/>
      <c r="C156" s="146"/>
      <c r="D156" s="147" t="s">
        <v>1107</v>
      </c>
      <c r="E156" s="148"/>
      <c r="F156" s="148"/>
      <c r="G156" s="150"/>
      <c r="H156" s="39"/>
      <c r="I156" s="39"/>
      <c r="J156" s="40"/>
    </row>
    <row r="157" spans="2:10" x14ac:dyDescent="0.3">
      <c r="B157" s="145"/>
      <c r="C157" s="146"/>
      <c r="D157" s="147"/>
      <c r="E157" s="148"/>
      <c r="F157" s="151"/>
      <c r="G157" s="150"/>
      <c r="H157" s="39"/>
      <c r="I157" s="39"/>
      <c r="J157" s="40"/>
    </row>
    <row r="158" spans="2:10" x14ac:dyDescent="0.3">
      <c r="B158" s="145"/>
      <c r="C158" s="146"/>
      <c r="D158" s="147"/>
      <c r="E158" s="148"/>
      <c r="F158" s="151"/>
      <c r="G158" s="150"/>
      <c r="H158" s="39"/>
      <c r="I158" s="39"/>
      <c r="J158" s="40"/>
    </row>
    <row r="159" spans="2:10" x14ac:dyDescent="0.3">
      <c r="B159" s="145"/>
      <c r="C159" s="146"/>
      <c r="D159" s="147"/>
      <c r="E159" s="148"/>
      <c r="F159" s="151" t="s">
        <v>1898</v>
      </c>
      <c r="G159" s="150"/>
      <c r="H159" s="39"/>
      <c r="I159" s="39"/>
      <c r="J159" s="40"/>
    </row>
    <row r="160" spans="2:10" x14ac:dyDescent="0.3">
      <c r="B160" s="25"/>
      <c r="D160" s="26"/>
      <c r="F160" s="14"/>
      <c r="G160" s="47"/>
      <c r="H160" s="39"/>
      <c r="I160" s="39"/>
      <c r="J160" s="40"/>
    </row>
    <row r="161" spans="2:10" x14ac:dyDescent="0.3">
      <c r="B161" s="25"/>
      <c r="D161" s="26"/>
      <c r="F161" s="139"/>
      <c r="G161" s="47"/>
      <c r="H161" s="39"/>
      <c r="I161" s="39"/>
      <c r="J161" s="40"/>
    </row>
    <row r="162" spans="2:10" x14ac:dyDescent="0.3">
      <c r="B162" s="391" t="s">
        <v>1150</v>
      </c>
      <c r="C162" s="392"/>
      <c r="D162" s="393"/>
      <c r="F162" s="14" t="s">
        <v>1151</v>
      </c>
      <c r="G162" s="47"/>
      <c r="H162" s="39"/>
      <c r="I162" s="39"/>
      <c r="J162" s="40"/>
    </row>
    <row r="163" spans="2:10" x14ac:dyDescent="0.3">
      <c r="B163" s="25"/>
      <c r="D163" s="26"/>
      <c r="F163" s="14"/>
      <c r="G163" s="47"/>
      <c r="H163" s="39"/>
      <c r="I163" s="39"/>
      <c r="J163" s="40"/>
    </row>
    <row r="164" spans="2:10" x14ac:dyDescent="0.3">
      <c r="B164" s="145"/>
      <c r="C164" s="146"/>
      <c r="D164" s="147"/>
      <c r="E164" s="148"/>
      <c r="F164" s="149" t="s">
        <v>1122</v>
      </c>
      <c r="G164" s="150"/>
      <c r="H164" s="39"/>
      <c r="I164" s="39"/>
      <c r="J164" s="40"/>
    </row>
    <row r="165" spans="2:10" x14ac:dyDescent="0.3">
      <c r="B165" s="145"/>
      <c r="C165" s="146"/>
      <c r="D165" s="147"/>
      <c r="E165" s="148"/>
      <c r="F165" s="151" t="s">
        <v>1899</v>
      </c>
      <c r="G165" s="150"/>
      <c r="H165" s="39"/>
      <c r="I165" s="39"/>
      <c r="J165" s="40"/>
    </row>
    <row r="166" spans="2:10" x14ac:dyDescent="0.3">
      <c r="B166" s="145"/>
      <c r="C166" s="146"/>
      <c r="D166" s="147"/>
      <c r="E166" s="148"/>
      <c r="F166" s="148" t="s">
        <v>1944</v>
      </c>
      <c r="G166" s="150"/>
      <c r="H166" s="39"/>
      <c r="I166" s="39"/>
      <c r="J166" s="40"/>
    </row>
    <row r="167" spans="2:10" x14ac:dyDescent="0.3">
      <c r="B167" s="145"/>
      <c r="C167" s="146"/>
      <c r="D167" s="147"/>
      <c r="E167" s="148"/>
      <c r="F167" s="151" t="s">
        <v>782</v>
      </c>
      <c r="G167" s="150"/>
      <c r="H167" s="39"/>
      <c r="I167" s="39"/>
      <c r="J167" s="40"/>
    </row>
    <row r="168" spans="2:10" x14ac:dyDescent="0.3">
      <c r="B168" s="25"/>
      <c r="D168" s="26"/>
      <c r="F168" s="14"/>
      <c r="G168" s="47"/>
      <c r="H168" s="39"/>
      <c r="I168" s="39"/>
      <c r="J168" s="40"/>
    </row>
    <row r="169" spans="2:10" x14ac:dyDescent="0.3">
      <c r="B169" s="25"/>
      <c r="D169" s="26"/>
      <c r="F169" s="138" t="s">
        <v>1121</v>
      </c>
      <c r="G169" s="47"/>
      <c r="H169" s="39"/>
      <c r="I169" s="39"/>
      <c r="J169" s="40"/>
    </row>
    <row r="170" spans="2:10" x14ac:dyDescent="0.3">
      <c r="B170" s="25"/>
      <c r="D170" s="26" t="s">
        <v>1108</v>
      </c>
      <c r="F170" s="14" t="s">
        <v>773</v>
      </c>
      <c r="G170" s="47"/>
      <c r="H170" s="39"/>
      <c r="I170" s="39"/>
      <c r="J170" s="40"/>
    </row>
    <row r="171" spans="2:10" x14ac:dyDescent="0.3">
      <c r="B171" s="25"/>
      <c r="D171" s="26"/>
      <c r="F171" s="14" t="s">
        <v>774</v>
      </c>
      <c r="G171" s="47"/>
      <c r="H171" s="39"/>
      <c r="I171" s="39"/>
      <c r="J171" s="40"/>
    </row>
    <row r="172" spans="2:10" x14ac:dyDescent="0.3">
      <c r="B172" s="25"/>
      <c r="D172" s="26"/>
      <c r="F172" s="14" t="s">
        <v>1149</v>
      </c>
      <c r="G172" s="47"/>
      <c r="H172" s="39"/>
      <c r="I172" s="39"/>
      <c r="J172" s="40"/>
    </row>
    <row r="173" spans="2:10" x14ac:dyDescent="0.3">
      <c r="B173" s="25" t="s">
        <v>1109</v>
      </c>
      <c r="D173" s="26"/>
      <c r="F173" s="14" t="s">
        <v>1152</v>
      </c>
      <c r="G173" s="47"/>
      <c r="H173" s="39"/>
      <c r="I173" s="39"/>
      <c r="J173" s="40"/>
    </row>
    <row r="174" spans="2:10" x14ac:dyDescent="0.3">
      <c r="B174" s="25"/>
      <c r="D174" s="26"/>
      <c r="F174" s="14"/>
      <c r="G174" s="47"/>
      <c r="H174" s="39"/>
      <c r="I174" s="39"/>
      <c r="J174" s="40"/>
    </row>
    <row r="175" spans="2:10" x14ac:dyDescent="0.3">
      <c r="B175" s="25"/>
      <c r="D175" s="26"/>
      <c r="F175" s="14"/>
      <c r="G175" s="47"/>
      <c r="H175" s="39"/>
      <c r="I175" s="39"/>
      <c r="J175" s="40"/>
    </row>
    <row r="176" spans="2:10" x14ac:dyDescent="0.3">
      <c r="B176" s="25"/>
      <c r="D176" s="26"/>
      <c r="F176" s="14"/>
      <c r="G176" s="47"/>
      <c r="H176" s="39"/>
      <c r="I176" s="39"/>
      <c r="J176" s="40"/>
    </row>
    <row r="177" spans="2:10" x14ac:dyDescent="0.3">
      <c r="B177" s="25" t="s">
        <v>1110</v>
      </c>
      <c r="D177" s="26"/>
      <c r="F177" s="14" t="s">
        <v>775</v>
      </c>
      <c r="G177" s="47"/>
      <c r="H177" s="39"/>
      <c r="I177" s="39"/>
      <c r="J177" s="40"/>
    </row>
    <row r="178" spans="2:10" x14ac:dyDescent="0.3">
      <c r="B178" s="25"/>
      <c r="D178" s="26"/>
      <c r="F178" s="14" t="s">
        <v>776</v>
      </c>
      <c r="G178" s="47"/>
      <c r="H178" s="39"/>
      <c r="I178" s="39"/>
      <c r="J178" s="40"/>
    </row>
    <row r="179" spans="2:10" x14ac:dyDescent="0.3">
      <c r="B179" s="25"/>
      <c r="D179" s="26"/>
      <c r="F179" s="14" t="s">
        <v>777</v>
      </c>
      <c r="G179" s="47"/>
      <c r="H179" s="39"/>
      <c r="I179" s="39"/>
      <c r="J179" s="40"/>
    </row>
    <row r="180" spans="2:10" x14ac:dyDescent="0.3">
      <c r="B180" s="25"/>
      <c r="D180" s="26"/>
      <c r="F180" s="14"/>
      <c r="G180" s="47"/>
      <c r="H180" s="39"/>
      <c r="I180" s="39"/>
      <c r="J180" s="40"/>
    </row>
    <row r="181" spans="2:10" x14ac:dyDescent="0.3">
      <c r="B181" s="25"/>
      <c r="D181" s="26"/>
      <c r="F181" s="14" t="s">
        <v>778</v>
      </c>
      <c r="G181" s="47"/>
      <c r="H181" s="39"/>
      <c r="I181" s="39"/>
      <c r="J181" s="40"/>
    </row>
    <row r="182" spans="2:10" x14ac:dyDescent="0.3">
      <c r="B182" s="25"/>
      <c r="D182" s="26"/>
      <c r="F182" s="14" t="s">
        <v>779</v>
      </c>
      <c r="G182" s="47"/>
      <c r="H182" s="39"/>
      <c r="I182" s="39"/>
      <c r="J182" s="40"/>
    </row>
    <row r="183" spans="2:10" x14ac:dyDescent="0.3">
      <c r="B183" s="25"/>
      <c r="D183" s="26"/>
      <c r="F183" s="14" t="s">
        <v>780</v>
      </c>
      <c r="G183" s="47"/>
      <c r="H183" s="39"/>
      <c r="I183" s="39"/>
      <c r="J183" s="40"/>
    </row>
    <row r="184" spans="2:10" x14ac:dyDescent="0.3">
      <c r="B184" s="25"/>
      <c r="D184" s="26"/>
      <c r="F184" s="14" t="s">
        <v>781</v>
      </c>
      <c r="G184" s="47"/>
      <c r="H184" s="39"/>
      <c r="I184" s="39"/>
      <c r="J184" s="40"/>
    </row>
    <row r="185" spans="2:10" x14ac:dyDescent="0.3">
      <c r="B185" s="25"/>
      <c r="D185" s="26"/>
      <c r="F185" s="14" t="s">
        <v>1942</v>
      </c>
      <c r="G185" s="47"/>
      <c r="H185" s="39"/>
      <c r="I185" s="39"/>
      <c r="J185" s="40"/>
    </row>
    <row r="186" spans="2:10" x14ac:dyDescent="0.3">
      <c r="B186" s="25"/>
      <c r="D186" s="26" t="s">
        <v>1111</v>
      </c>
      <c r="F186" s="138" t="s">
        <v>1112</v>
      </c>
      <c r="G186" s="47"/>
      <c r="H186" s="39"/>
      <c r="I186" s="39"/>
      <c r="J186" s="40"/>
    </row>
    <row r="187" spans="2:10" x14ac:dyDescent="0.3">
      <c r="B187" s="25"/>
      <c r="D187" s="26"/>
      <c r="F187" s="14"/>
      <c r="G187" s="47"/>
      <c r="H187" s="39"/>
      <c r="I187" s="39"/>
      <c r="J187" s="40"/>
    </row>
    <row r="188" spans="2:10" x14ac:dyDescent="0.3">
      <c r="B188" s="25"/>
      <c r="D188" s="26"/>
      <c r="F188" s="14"/>
      <c r="G188" s="47"/>
      <c r="H188" s="39"/>
      <c r="I188" s="39"/>
      <c r="J188" s="40"/>
    </row>
    <row r="189" spans="2:10" x14ac:dyDescent="0.3">
      <c r="B189" s="145" t="s">
        <v>1110</v>
      </c>
      <c r="C189" s="146"/>
      <c r="D189" s="147"/>
      <c r="E189" s="148"/>
      <c r="F189" s="148" t="s">
        <v>1113</v>
      </c>
      <c r="G189" s="150"/>
      <c r="H189" s="39"/>
      <c r="I189" s="39"/>
      <c r="J189" s="40"/>
    </row>
    <row r="190" spans="2:10" x14ac:dyDescent="0.3">
      <c r="B190" s="145"/>
      <c r="C190" s="146"/>
      <c r="D190" s="147"/>
      <c r="E190" s="148"/>
      <c r="F190" s="151" t="s">
        <v>1900</v>
      </c>
      <c r="G190" s="150"/>
      <c r="H190" s="39"/>
      <c r="I190" s="39"/>
      <c r="J190" s="40"/>
    </row>
    <row r="191" spans="2:10" x14ac:dyDescent="0.3">
      <c r="B191" s="145"/>
      <c r="C191" s="146"/>
      <c r="D191" s="147"/>
      <c r="E191" s="148"/>
      <c r="F191" s="148" t="s">
        <v>1943</v>
      </c>
      <c r="G191" s="150"/>
      <c r="H191" s="39"/>
      <c r="I191" s="39"/>
      <c r="J191" s="40"/>
    </row>
    <row r="192" spans="2:10" x14ac:dyDescent="0.3">
      <c r="B192" s="145"/>
      <c r="C192" s="146"/>
      <c r="D192" s="147" t="s">
        <v>1111</v>
      </c>
      <c r="E192" s="148"/>
      <c r="F192" s="151" t="s">
        <v>782</v>
      </c>
      <c r="G192" s="150"/>
      <c r="H192" s="39"/>
      <c r="I192" s="39"/>
      <c r="J192" s="40"/>
    </row>
    <row r="193" spans="2:10" x14ac:dyDescent="0.3">
      <c r="B193" s="25"/>
      <c r="D193" s="26"/>
      <c r="F193" s="14"/>
      <c r="G193" s="47"/>
      <c r="H193" s="39"/>
      <c r="I193" s="39"/>
      <c r="J193" s="40"/>
    </row>
    <row r="194" spans="2:10" x14ac:dyDescent="0.3">
      <c r="B194" s="25"/>
      <c r="D194" s="26"/>
      <c r="F194" s="14"/>
      <c r="G194" s="47"/>
      <c r="H194" s="39"/>
      <c r="I194" s="39"/>
      <c r="J194" s="40"/>
    </row>
    <row r="195" spans="2:10" x14ac:dyDescent="0.3">
      <c r="B195" s="25"/>
      <c r="D195" s="26"/>
      <c r="F195" s="14"/>
      <c r="G195" s="47"/>
      <c r="H195" s="39"/>
      <c r="I195" s="39"/>
      <c r="J195" s="40"/>
    </row>
    <row r="196" spans="2:10" x14ac:dyDescent="0.3">
      <c r="B196" s="25"/>
      <c r="D196" s="26" t="s">
        <v>1108</v>
      </c>
      <c r="F196" s="14" t="s">
        <v>783</v>
      </c>
      <c r="G196" s="47"/>
      <c r="H196" s="39"/>
      <c r="I196" s="39"/>
      <c r="J196" s="40"/>
    </row>
    <row r="197" spans="2:10" x14ac:dyDescent="0.3">
      <c r="B197" s="25"/>
      <c r="D197" s="26"/>
      <c r="F197" s="14" t="s">
        <v>784</v>
      </c>
      <c r="G197" s="47"/>
      <c r="H197" s="39"/>
      <c r="I197" s="39"/>
      <c r="J197" s="40"/>
    </row>
    <row r="198" spans="2:10" x14ac:dyDescent="0.3">
      <c r="B198" s="25" t="s">
        <v>1109</v>
      </c>
      <c r="D198" s="26"/>
      <c r="F198" s="14" t="s">
        <v>1946</v>
      </c>
      <c r="G198" s="47"/>
      <c r="H198" s="39"/>
      <c r="I198" s="39"/>
      <c r="J198" s="40"/>
    </row>
    <row r="199" spans="2:10" x14ac:dyDescent="0.3">
      <c r="B199" s="25"/>
      <c r="D199" s="26"/>
      <c r="F199" s="14"/>
      <c r="G199" s="47"/>
      <c r="H199" s="39"/>
      <c r="I199" s="39"/>
      <c r="J199" s="40"/>
    </row>
    <row r="200" spans="2:10" x14ac:dyDescent="0.3">
      <c r="B200" s="25"/>
      <c r="D200" s="26"/>
      <c r="F200" s="35"/>
      <c r="G200" s="47"/>
      <c r="H200" s="39"/>
      <c r="I200" s="39"/>
      <c r="J200" s="40"/>
    </row>
    <row r="201" spans="2:10" x14ac:dyDescent="0.3">
      <c r="B201" s="25"/>
      <c r="D201" s="26" t="s">
        <v>1108</v>
      </c>
      <c r="F201" s="14" t="s">
        <v>1114</v>
      </c>
      <c r="G201" s="47"/>
      <c r="H201" s="39"/>
      <c r="I201" s="39"/>
      <c r="J201" s="40"/>
    </row>
    <row r="202" spans="2:10" x14ac:dyDescent="0.3">
      <c r="B202" s="25"/>
      <c r="D202" s="26"/>
      <c r="F202" s="14" t="s">
        <v>791</v>
      </c>
      <c r="G202" s="47"/>
      <c r="H202" s="39"/>
      <c r="I202" s="39"/>
      <c r="J202" s="40"/>
    </row>
    <row r="203" spans="2:10" x14ac:dyDescent="0.3">
      <c r="B203" s="25" t="s">
        <v>1109</v>
      </c>
      <c r="D203" s="26"/>
      <c r="F203" s="14" t="s">
        <v>1947</v>
      </c>
      <c r="G203" s="47"/>
      <c r="H203" s="39"/>
      <c r="I203" s="39"/>
      <c r="J203" s="40"/>
    </row>
    <row r="204" spans="2:10" x14ac:dyDescent="0.3">
      <c r="B204" s="25"/>
      <c r="D204" s="26"/>
      <c r="F204" s="14"/>
      <c r="G204" s="47"/>
      <c r="H204" s="39"/>
      <c r="I204" s="39"/>
      <c r="J204" s="40"/>
    </row>
    <row r="205" spans="2:10" x14ac:dyDescent="0.3">
      <c r="B205" s="25"/>
      <c r="D205" s="26"/>
      <c r="F205" s="35" t="s">
        <v>785</v>
      </c>
      <c r="G205" s="47"/>
      <c r="H205" s="39"/>
      <c r="I205" s="39"/>
      <c r="J205" s="40"/>
    </row>
    <row r="206" spans="2:10" x14ac:dyDescent="0.3">
      <c r="B206" s="25"/>
      <c r="D206" s="26"/>
      <c r="F206" s="35"/>
      <c r="G206" s="47"/>
      <c r="H206" s="39"/>
      <c r="I206" s="39"/>
      <c r="J206" s="40"/>
    </row>
    <row r="207" spans="2:10" x14ac:dyDescent="0.3">
      <c r="B207" s="25"/>
      <c r="D207" s="26"/>
      <c r="F207" s="35"/>
      <c r="G207" s="47"/>
      <c r="H207" s="39"/>
      <c r="I207" s="39"/>
      <c r="J207" s="40"/>
    </row>
    <row r="208" spans="2:10" x14ac:dyDescent="0.3">
      <c r="B208" s="411"/>
      <c r="C208" s="411"/>
      <c r="D208" s="412"/>
      <c r="E208" s="148"/>
      <c r="F208" s="148" t="s">
        <v>1551</v>
      </c>
      <c r="G208" s="150"/>
      <c r="H208" s="39"/>
      <c r="I208" s="39"/>
      <c r="J208" s="40"/>
    </row>
    <row r="209" spans="2:10" ht="16.5" x14ac:dyDescent="0.3">
      <c r="B209" s="145"/>
      <c r="C209" s="146"/>
      <c r="D209" s="147"/>
      <c r="E209" s="148"/>
      <c r="F209" s="176"/>
      <c r="G209" s="150"/>
      <c r="H209" s="39"/>
      <c r="I209" s="39"/>
      <c r="J209" s="40"/>
    </row>
    <row r="210" spans="2:10" x14ac:dyDescent="0.3">
      <c r="B210" s="145"/>
      <c r="C210" s="146"/>
      <c r="D210" s="147"/>
      <c r="E210" s="148"/>
      <c r="F210" s="148" t="s">
        <v>1553</v>
      </c>
      <c r="G210" s="150"/>
      <c r="H210" s="39"/>
      <c r="I210" s="39"/>
      <c r="J210" s="40"/>
    </row>
    <row r="211" spans="2:10" x14ac:dyDescent="0.3">
      <c r="B211" s="145"/>
      <c r="C211" s="146"/>
      <c r="D211" s="147"/>
      <c r="E211" s="148"/>
      <c r="F211" s="148" t="s">
        <v>1552</v>
      </c>
      <c r="G211" s="150"/>
      <c r="H211" s="39"/>
      <c r="I211" s="39"/>
      <c r="J211" s="40"/>
    </row>
    <row r="212" spans="2:10" x14ac:dyDescent="0.3">
      <c r="B212" s="25"/>
      <c r="D212" s="26"/>
      <c r="F212" s="14"/>
      <c r="G212" s="47"/>
      <c r="H212" s="39"/>
      <c r="I212" s="39"/>
      <c r="J212" s="40"/>
    </row>
    <row r="213" spans="2:10" x14ac:dyDescent="0.3">
      <c r="B213" s="25"/>
      <c r="D213" s="26"/>
      <c r="F213" s="14"/>
      <c r="G213" s="47"/>
      <c r="H213" s="39"/>
      <c r="I213" s="39"/>
      <c r="J213" s="40"/>
    </row>
    <row r="214" spans="2:10" x14ac:dyDescent="0.3">
      <c r="B214" s="394" t="s">
        <v>1115</v>
      </c>
      <c r="C214" s="395"/>
      <c r="D214" s="396"/>
      <c r="F214" s="14" t="s">
        <v>1550</v>
      </c>
      <c r="G214" s="47"/>
      <c r="H214" s="53" t="s">
        <v>2972</v>
      </c>
      <c r="I214" s="53" t="s">
        <v>2972</v>
      </c>
      <c r="J214" s="53"/>
    </row>
    <row r="215" spans="2:10" x14ac:dyDescent="0.3">
      <c r="B215" s="25"/>
      <c r="D215" s="26"/>
      <c r="F215" s="14" t="s">
        <v>786</v>
      </c>
      <c r="G215" s="47"/>
      <c r="H215" s="39"/>
      <c r="I215" s="39"/>
      <c r="J215" s="40"/>
    </row>
    <row r="216" spans="2:10" x14ac:dyDescent="0.3">
      <c r="B216" s="25"/>
      <c r="D216" s="26"/>
      <c r="F216" s="14"/>
      <c r="G216" s="47"/>
      <c r="H216" s="39"/>
      <c r="I216" s="39"/>
      <c r="J216" s="40"/>
    </row>
    <row r="217" spans="2:10" x14ac:dyDescent="0.3">
      <c r="B217" s="391" t="s">
        <v>1116</v>
      </c>
      <c r="C217" s="392"/>
      <c r="D217" s="393"/>
      <c r="F217" s="14" t="s">
        <v>1549</v>
      </c>
      <c r="G217" s="47"/>
      <c r="H217" s="39"/>
      <c r="I217" s="39"/>
      <c r="J217" s="40"/>
    </row>
    <row r="218" spans="2:10" x14ac:dyDescent="0.3">
      <c r="B218" s="25"/>
      <c r="D218" s="26"/>
      <c r="F218" s="14"/>
      <c r="G218" s="47"/>
      <c r="H218" s="39"/>
      <c r="I218" s="39"/>
      <c r="J218" s="40"/>
    </row>
    <row r="219" spans="2:10" x14ac:dyDescent="0.3">
      <c r="B219" s="25"/>
      <c r="D219" s="26"/>
      <c r="F219" s="14"/>
      <c r="G219" s="47"/>
      <c r="H219" s="39"/>
      <c r="I219" s="39"/>
      <c r="J219" s="40"/>
    </row>
    <row r="220" spans="2:10" x14ac:dyDescent="0.3">
      <c r="B220" s="25"/>
      <c r="D220" s="26" t="s">
        <v>1108</v>
      </c>
      <c r="F220" s="14" t="s">
        <v>1312</v>
      </c>
      <c r="G220" s="47"/>
      <c r="H220" s="39"/>
      <c r="I220" s="39"/>
      <c r="J220" s="40"/>
    </row>
    <row r="221" spans="2:10" x14ac:dyDescent="0.3">
      <c r="B221" s="25"/>
      <c r="D221" s="26"/>
      <c r="F221" s="14" t="s">
        <v>788</v>
      </c>
      <c r="G221" s="47"/>
      <c r="H221" s="39"/>
      <c r="I221" s="39"/>
      <c r="J221" s="40"/>
    </row>
    <row r="222" spans="2:10" x14ac:dyDescent="0.3">
      <c r="B222" s="25" t="s">
        <v>1109</v>
      </c>
      <c r="D222" s="26"/>
      <c r="F222" s="14" t="s">
        <v>1948</v>
      </c>
      <c r="G222" s="47"/>
      <c r="H222" s="39"/>
      <c r="I222" s="39"/>
      <c r="J222" s="40"/>
    </row>
    <row r="223" spans="2:10" x14ac:dyDescent="0.3">
      <c r="B223" s="25"/>
      <c r="D223" s="26"/>
      <c r="F223" s="289" t="s">
        <v>2978</v>
      </c>
      <c r="G223" s="47"/>
      <c r="H223" s="39"/>
      <c r="I223" s="39"/>
      <c r="J223" s="40"/>
    </row>
    <row r="224" spans="2:10" x14ac:dyDescent="0.3">
      <c r="B224" s="25"/>
      <c r="D224" s="26"/>
      <c r="F224" s="14" t="s">
        <v>1950</v>
      </c>
      <c r="G224" s="47"/>
      <c r="H224" s="39"/>
      <c r="I224" s="39"/>
      <c r="J224" s="40"/>
    </row>
    <row r="225" spans="2:10" x14ac:dyDescent="0.3">
      <c r="B225" s="25"/>
      <c r="D225" s="26"/>
      <c r="F225" s="14"/>
      <c r="G225" s="47"/>
      <c r="H225" s="39"/>
      <c r="I225" s="39"/>
      <c r="J225" s="40"/>
    </row>
    <row r="226" spans="2:10" x14ac:dyDescent="0.3">
      <c r="B226" s="25"/>
      <c r="D226" s="26"/>
      <c r="F226" s="14"/>
      <c r="G226" s="47"/>
      <c r="H226" s="39"/>
      <c r="I226" s="39"/>
      <c r="J226" s="40"/>
    </row>
    <row r="227" spans="2:10" x14ac:dyDescent="0.3">
      <c r="B227" s="25" t="s">
        <v>1110</v>
      </c>
      <c r="D227" s="26"/>
      <c r="F227" s="14"/>
      <c r="G227" s="47"/>
      <c r="H227" s="39"/>
      <c r="I227" s="39"/>
      <c r="J227" s="40"/>
    </row>
    <row r="228" spans="2:10" x14ac:dyDescent="0.3">
      <c r="B228" s="25"/>
      <c r="D228" s="26"/>
      <c r="F228" s="14" t="s">
        <v>763</v>
      </c>
      <c r="G228" s="47"/>
      <c r="H228" s="39"/>
      <c r="I228" s="39"/>
      <c r="J228" s="40"/>
    </row>
    <row r="229" spans="2:10" x14ac:dyDescent="0.3">
      <c r="B229" s="25"/>
      <c r="D229" s="26" t="s">
        <v>1111</v>
      </c>
      <c r="F229" s="14" t="s">
        <v>789</v>
      </c>
      <c r="G229" s="47"/>
      <c r="H229" s="39"/>
      <c r="I229" s="39"/>
      <c r="J229" s="40"/>
    </row>
    <row r="230" spans="2:10" x14ac:dyDescent="0.3">
      <c r="B230" s="25"/>
      <c r="D230" s="26"/>
      <c r="F230" s="34" t="s">
        <v>790</v>
      </c>
      <c r="G230" s="47"/>
      <c r="H230" s="39"/>
      <c r="I230" s="39"/>
      <c r="J230" s="40"/>
    </row>
    <row r="231" spans="2:10" x14ac:dyDescent="0.3">
      <c r="B231" s="25"/>
      <c r="D231" s="26"/>
      <c r="F231" s="14"/>
      <c r="G231" s="47"/>
      <c r="H231" s="39"/>
      <c r="I231" s="39"/>
      <c r="J231" s="40"/>
    </row>
    <row r="232" spans="2:10" x14ac:dyDescent="0.3">
      <c r="B232" s="145" t="s">
        <v>1110</v>
      </c>
      <c r="C232" s="146"/>
      <c r="D232" s="147"/>
      <c r="E232" s="148"/>
      <c r="F232" s="148"/>
      <c r="G232" s="150"/>
      <c r="H232" s="39"/>
      <c r="I232" s="39"/>
      <c r="J232" s="40"/>
    </row>
    <row r="233" spans="2:10" x14ac:dyDescent="0.3">
      <c r="B233" s="145"/>
      <c r="C233" s="146"/>
      <c r="D233" s="147"/>
      <c r="E233" s="148"/>
      <c r="F233" s="148" t="s">
        <v>1117</v>
      </c>
      <c r="G233" s="150"/>
      <c r="H233" s="39"/>
      <c r="I233" s="39"/>
      <c r="J233" s="40"/>
    </row>
    <row r="234" spans="2:10" x14ac:dyDescent="0.3">
      <c r="B234" s="145"/>
      <c r="C234" s="146"/>
      <c r="D234" s="147" t="s">
        <v>1111</v>
      </c>
      <c r="E234" s="148"/>
      <c r="F234" s="148" t="s">
        <v>1118</v>
      </c>
      <c r="G234" s="150"/>
      <c r="H234" s="39"/>
      <c r="I234" s="39"/>
      <c r="J234" s="40"/>
    </row>
    <row r="235" spans="2:10" x14ac:dyDescent="0.3">
      <c r="B235" s="145"/>
      <c r="C235" s="146"/>
      <c r="D235" s="147"/>
      <c r="E235" s="148"/>
      <c r="F235" s="151" t="s">
        <v>790</v>
      </c>
      <c r="G235" s="150"/>
      <c r="H235" s="39"/>
      <c r="I235" s="39"/>
      <c r="J235" s="40"/>
    </row>
    <row r="236" spans="2:10" x14ac:dyDescent="0.3">
      <c r="B236" s="25"/>
      <c r="D236" s="26"/>
      <c r="F236" s="14"/>
      <c r="G236" s="47"/>
      <c r="H236" s="39"/>
      <c r="I236" s="39"/>
      <c r="J236" s="40"/>
    </row>
    <row r="237" spans="2:10" x14ac:dyDescent="0.3">
      <c r="B237" s="25"/>
      <c r="D237" s="26"/>
      <c r="F237" s="14"/>
      <c r="G237" s="47"/>
      <c r="H237" s="39"/>
      <c r="I237" s="39"/>
      <c r="J237" s="40"/>
    </row>
    <row r="238" spans="2:10" x14ac:dyDescent="0.3">
      <c r="B238" s="25"/>
      <c r="D238" s="26"/>
      <c r="F238" s="14"/>
      <c r="G238" s="47"/>
      <c r="H238" s="39"/>
      <c r="I238" s="39"/>
      <c r="J238" s="40"/>
    </row>
    <row r="239" spans="2:10" x14ac:dyDescent="0.3">
      <c r="B239" s="25"/>
      <c r="D239" s="26"/>
      <c r="F239" s="14"/>
      <c r="G239" s="47"/>
      <c r="H239" s="39"/>
      <c r="I239" s="39"/>
      <c r="J239" s="40"/>
    </row>
    <row r="240" spans="2:10" x14ac:dyDescent="0.3">
      <c r="B240" s="25"/>
      <c r="D240" s="26"/>
      <c r="F240" s="14"/>
      <c r="G240" s="47"/>
      <c r="H240" s="39"/>
      <c r="I240" s="39"/>
      <c r="J240" s="40"/>
    </row>
    <row r="241" spans="2:10" x14ac:dyDescent="0.3">
      <c r="B241" s="25"/>
      <c r="D241" s="26"/>
      <c r="F241" s="14"/>
      <c r="G241" s="47"/>
      <c r="H241" s="39"/>
      <c r="I241" s="39"/>
      <c r="J241" s="40"/>
    </row>
    <row r="242" spans="2:10" x14ac:dyDescent="0.3">
      <c r="B242" s="391" t="s">
        <v>1119</v>
      </c>
      <c r="C242" s="392"/>
      <c r="D242" s="393"/>
      <c r="F242" s="14" t="s">
        <v>1548</v>
      </c>
      <c r="G242" s="47"/>
      <c r="H242" s="39"/>
      <c r="I242" s="39"/>
      <c r="J242" s="40"/>
    </row>
    <row r="243" spans="2:10" x14ac:dyDescent="0.3">
      <c r="B243" s="25"/>
      <c r="D243" s="26"/>
      <c r="F243" s="14" t="s">
        <v>786</v>
      </c>
      <c r="G243" s="47"/>
      <c r="H243" s="39"/>
      <c r="I243" s="39"/>
      <c r="J243" s="40"/>
    </row>
    <row r="244" spans="2:10" x14ac:dyDescent="0.3">
      <c r="B244" s="25"/>
      <c r="D244" s="26"/>
      <c r="F244" s="14"/>
      <c r="G244" s="47"/>
      <c r="H244" s="39"/>
      <c r="I244" s="39"/>
      <c r="J244" s="40"/>
    </row>
    <row r="245" spans="2:10" x14ac:dyDescent="0.3">
      <c r="B245" s="25"/>
      <c r="D245" s="26" t="s">
        <v>1108</v>
      </c>
      <c r="F245" s="14" t="s">
        <v>1128</v>
      </c>
      <c r="G245" s="47"/>
      <c r="H245" s="39"/>
      <c r="I245" s="39"/>
      <c r="J245" s="40"/>
    </row>
    <row r="246" spans="2:10" x14ac:dyDescent="0.3">
      <c r="B246" s="25"/>
      <c r="D246" s="26"/>
      <c r="F246" s="14" t="s">
        <v>788</v>
      </c>
      <c r="G246" s="47"/>
      <c r="H246" s="39"/>
      <c r="I246" s="39"/>
      <c r="J246" s="40"/>
    </row>
    <row r="247" spans="2:10" x14ac:dyDescent="0.3">
      <c r="B247" s="25" t="s">
        <v>1109</v>
      </c>
      <c r="D247" s="26"/>
      <c r="F247" s="14" t="s">
        <v>1951</v>
      </c>
      <c r="G247" s="47"/>
      <c r="H247" s="39"/>
      <c r="I247" s="39"/>
      <c r="J247" s="40"/>
    </row>
    <row r="248" spans="2:10" x14ac:dyDescent="0.3">
      <c r="B248" s="25"/>
      <c r="D248" s="26"/>
      <c r="F248" s="14" t="s">
        <v>1952</v>
      </c>
      <c r="G248" s="47"/>
      <c r="H248" s="39"/>
      <c r="I248" s="39"/>
      <c r="J248" s="40"/>
    </row>
    <row r="249" spans="2:10" x14ac:dyDescent="0.3">
      <c r="B249" s="25"/>
      <c r="D249" s="26"/>
      <c r="F249" s="14" t="s">
        <v>1950</v>
      </c>
      <c r="G249" s="47"/>
      <c r="H249" s="39"/>
      <c r="I249" s="39"/>
      <c r="J249" s="40"/>
    </row>
    <row r="250" spans="2:10" x14ac:dyDescent="0.3">
      <c r="B250" s="25"/>
      <c r="D250" s="26"/>
      <c r="F250" s="14"/>
      <c r="G250" s="47"/>
      <c r="H250" s="39"/>
      <c r="I250" s="39"/>
      <c r="J250" s="40"/>
    </row>
    <row r="251" spans="2:10" x14ac:dyDescent="0.3">
      <c r="B251" s="25"/>
      <c r="D251" s="26"/>
      <c r="F251" s="14"/>
      <c r="G251" s="47"/>
      <c r="H251" s="39"/>
      <c r="I251" s="39"/>
      <c r="J251" s="40"/>
    </row>
    <row r="252" spans="2:10" x14ac:dyDescent="0.3">
      <c r="B252" s="25" t="s">
        <v>1110</v>
      </c>
      <c r="D252" s="26"/>
      <c r="F252" s="14"/>
      <c r="G252" s="47"/>
      <c r="H252" s="39"/>
      <c r="I252" s="39"/>
      <c r="J252" s="40"/>
    </row>
    <row r="253" spans="2:10" x14ac:dyDescent="0.3">
      <c r="B253" s="25"/>
      <c r="D253" s="26"/>
      <c r="F253" s="14" t="s">
        <v>763</v>
      </c>
      <c r="G253" s="47"/>
      <c r="H253" s="39"/>
      <c r="I253" s="39"/>
      <c r="J253" s="40"/>
    </row>
    <row r="254" spans="2:10" x14ac:dyDescent="0.3">
      <c r="B254" s="25"/>
      <c r="D254" s="26" t="s">
        <v>1111</v>
      </c>
      <c r="F254" s="14" t="s">
        <v>789</v>
      </c>
      <c r="G254" s="47"/>
      <c r="H254" s="39"/>
      <c r="I254" s="39"/>
      <c r="J254" s="40"/>
    </row>
    <row r="255" spans="2:10" x14ac:dyDescent="0.3">
      <c r="B255" s="25"/>
      <c r="D255" s="26"/>
      <c r="F255" s="34" t="s">
        <v>790</v>
      </c>
      <c r="G255" s="47"/>
      <c r="H255" s="39"/>
      <c r="I255" s="39"/>
      <c r="J255" s="40"/>
    </row>
    <row r="256" spans="2:10" x14ac:dyDescent="0.3">
      <c r="B256" s="25"/>
      <c r="D256" s="26"/>
      <c r="F256" s="14"/>
      <c r="G256" s="47"/>
      <c r="H256" s="39"/>
      <c r="I256" s="39"/>
      <c r="J256" s="40"/>
    </row>
    <row r="257" spans="2:10" x14ac:dyDescent="0.3">
      <c r="B257" s="145" t="s">
        <v>1110</v>
      </c>
      <c r="C257" s="146"/>
      <c r="D257" s="147"/>
      <c r="E257" s="148"/>
      <c r="F257" s="148"/>
      <c r="G257" s="150"/>
      <c r="H257" s="39"/>
      <c r="I257" s="39"/>
      <c r="J257" s="40"/>
    </row>
    <row r="258" spans="2:10" x14ac:dyDescent="0.3">
      <c r="B258" s="145"/>
      <c r="C258" s="146"/>
      <c r="D258" s="147"/>
      <c r="E258" s="148"/>
      <c r="F258" s="148" t="s">
        <v>1117</v>
      </c>
      <c r="G258" s="150"/>
      <c r="H258" s="39"/>
      <c r="I258" s="39"/>
      <c r="J258" s="40"/>
    </row>
    <row r="259" spans="2:10" x14ac:dyDescent="0.3">
      <c r="B259" s="145"/>
      <c r="C259" s="146"/>
      <c r="D259" s="147" t="s">
        <v>1111</v>
      </c>
      <c r="E259" s="148"/>
      <c r="F259" s="148" t="s">
        <v>1313</v>
      </c>
      <c r="G259" s="150"/>
      <c r="H259" s="39"/>
      <c r="I259" s="39"/>
      <c r="J259" s="40"/>
    </row>
    <row r="260" spans="2:10" x14ac:dyDescent="0.3">
      <c r="B260" s="145"/>
      <c r="C260" s="146"/>
      <c r="D260" s="147"/>
      <c r="E260" s="148"/>
      <c r="F260" s="151" t="s">
        <v>790</v>
      </c>
      <c r="G260" s="150"/>
      <c r="H260" s="39"/>
      <c r="I260" s="39"/>
      <c r="J260" s="40"/>
    </row>
    <row r="261" spans="2:10" x14ac:dyDescent="0.3">
      <c r="B261" s="145"/>
      <c r="C261" s="146"/>
      <c r="D261" s="147"/>
      <c r="E261" s="148"/>
      <c r="F261" s="148"/>
      <c r="G261" s="150"/>
      <c r="H261" s="39"/>
      <c r="I261" s="39"/>
      <c r="J261" s="40"/>
    </row>
    <row r="262" spans="2:10" x14ac:dyDescent="0.3">
      <c r="B262" s="25"/>
      <c r="D262" s="26"/>
      <c r="F262" s="14"/>
      <c r="G262" s="47"/>
      <c r="H262" s="39"/>
      <c r="I262" s="39"/>
      <c r="J262" s="40"/>
    </row>
    <row r="263" spans="2:10" x14ac:dyDescent="0.3">
      <c r="B263" s="25"/>
      <c r="D263" s="26"/>
      <c r="F263" s="14"/>
      <c r="G263" s="47"/>
      <c r="H263" s="39"/>
      <c r="I263" s="39"/>
      <c r="J263" s="40"/>
    </row>
    <row r="264" spans="2:10" x14ac:dyDescent="0.3">
      <c r="B264" s="25"/>
      <c r="D264" s="26"/>
      <c r="F264" s="14"/>
      <c r="G264" s="47"/>
      <c r="H264" s="39"/>
      <c r="I264" s="39"/>
      <c r="J264" s="40"/>
    </row>
    <row r="265" spans="2:10" x14ac:dyDescent="0.3">
      <c r="B265" s="391" t="s">
        <v>1120</v>
      </c>
      <c r="C265" s="392"/>
      <c r="D265" s="393"/>
      <c r="F265" s="14" t="s">
        <v>1129</v>
      </c>
      <c r="G265" s="47"/>
      <c r="H265" s="39"/>
      <c r="I265" s="39"/>
      <c r="J265" s="40"/>
    </row>
    <row r="266" spans="2:10" x14ac:dyDescent="0.3">
      <c r="B266" s="25"/>
      <c r="D266" s="26"/>
      <c r="F266" s="14"/>
      <c r="G266" s="47"/>
      <c r="H266" s="39"/>
      <c r="I266" s="39"/>
      <c r="J266" s="40"/>
    </row>
    <row r="267" spans="2:10" x14ac:dyDescent="0.3">
      <c r="B267" s="25"/>
      <c r="D267" s="26"/>
      <c r="F267" s="34" t="s">
        <v>1314</v>
      </c>
      <c r="G267" s="47"/>
      <c r="H267" s="39"/>
      <c r="I267" s="39"/>
      <c r="J267" s="40"/>
    </row>
    <row r="268" spans="2:10" x14ac:dyDescent="0.3">
      <c r="B268" s="25"/>
      <c r="D268" s="26" t="s">
        <v>1108</v>
      </c>
      <c r="F268" s="14" t="s">
        <v>1130</v>
      </c>
      <c r="G268" s="47"/>
      <c r="H268" s="39"/>
      <c r="I268" s="39"/>
      <c r="J268" s="40"/>
    </row>
    <row r="269" spans="2:10" x14ac:dyDescent="0.3">
      <c r="B269" s="25"/>
      <c r="D269" s="26"/>
      <c r="F269" s="144" t="s">
        <v>1953</v>
      </c>
      <c r="G269" s="47"/>
      <c r="H269" s="39"/>
      <c r="I269" s="39"/>
      <c r="J269" s="40"/>
    </row>
    <row r="270" spans="2:10" x14ac:dyDescent="0.3">
      <c r="B270" s="25" t="s">
        <v>1109</v>
      </c>
      <c r="D270" s="26"/>
      <c r="F270" s="14" t="s">
        <v>1954</v>
      </c>
      <c r="G270" s="47"/>
      <c r="H270" s="39"/>
      <c r="I270" s="39"/>
      <c r="J270" s="40"/>
    </row>
    <row r="271" spans="2:10" x14ac:dyDescent="0.3">
      <c r="B271" s="25"/>
      <c r="D271" s="26"/>
      <c r="F271" s="144" t="s">
        <v>1955</v>
      </c>
      <c r="G271" s="47"/>
      <c r="H271" s="39"/>
      <c r="I271" s="39"/>
      <c r="J271" s="40"/>
    </row>
    <row r="272" spans="2:10" x14ac:dyDescent="0.3">
      <c r="B272" s="25"/>
      <c r="D272" s="26"/>
      <c r="F272" s="14" t="s">
        <v>1956</v>
      </c>
      <c r="G272" s="47"/>
      <c r="H272" s="39"/>
      <c r="I272" s="39"/>
      <c r="J272" s="40"/>
    </row>
    <row r="273" spans="2:10" x14ac:dyDescent="0.3">
      <c r="B273" s="25"/>
      <c r="D273" s="26"/>
      <c r="F273" s="144" t="s">
        <v>1957</v>
      </c>
      <c r="G273" s="47"/>
      <c r="H273" s="39"/>
      <c r="I273" s="39"/>
      <c r="J273" s="40"/>
    </row>
    <row r="274" spans="2:10" x14ac:dyDescent="0.3">
      <c r="B274" s="25"/>
      <c r="D274" s="26"/>
      <c r="F274" s="144" t="s">
        <v>1958</v>
      </c>
      <c r="G274" s="47"/>
      <c r="H274" s="39"/>
      <c r="I274" s="39"/>
      <c r="J274" s="40"/>
    </row>
    <row r="275" spans="2:10" x14ac:dyDescent="0.3">
      <c r="B275" s="25"/>
      <c r="D275" s="26"/>
      <c r="F275" s="144" t="s">
        <v>1155</v>
      </c>
      <c r="G275" s="47"/>
      <c r="H275" s="39"/>
      <c r="I275" s="39"/>
      <c r="J275" s="40"/>
    </row>
    <row r="276" spans="2:10" x14ac:dyDescent="0.3">
      <c r="B276" s="25"/>
      <c r="D276" s="26"/>
      <c r="F276" s="14"/>
      <c r="G276" s="47"/>
      <c r="H276" s="39"/>
      <c r="I276" s="39"/>
      <c r="J276" s="40"/>
    </row>
    <row r="277" spans="2:10" x14ac:dyDescent="0.3">
      <c r="B277" s="25"/>
      <c r="D277" s="26"/>
      <c r="F277" s="14"/>
      <c r="G277" s="47"/>
      <c r="H277" s="39"/>
      <c r="I277" s="39"/>
      <c r="J277" s="40"/>
    </row>
    <row r="278" spans="2:10" x14ac:dyDescent="0.3">
      <c r="B278" s="25"/>
      <c r="D278" s="26"/>
      <c r="F278" s="14"/>
      <c r="G278" s="47"/>
      <c r="H278" s="39"/>
      <c r="I278" s="39"/>
      <c r="J278" s="40"/>
    </row>
    <row r="279" spans="2:10" x14ac:dyDescent="0.3">
      <c r="B279" s="25"/>
      <c r="D279" s="26"/>
      <c r="F279" s="34" t="s">
        <v>1914</v>
      </c>
      <c r="G279" s="47"/>
      <c r="H279" s="39"/>
      <c r="I279" s="39"/>
      <c r="J279" s="40"/>
    </row>
    <row r="280" spans="2:10" x14ac:dyDescent="0.3">
      <c r="B280" s="25"/>
      <c r="D280" s="26" t="s">
        <v>8</v>
      </c>
      <c r="F280" s="14" t="s">
        <v>1131</v>
      </c>
      <c r="G280" s="47"/>
      <c r="H280" s="39"/>
      <c r="I280" s="39"/>
      <c r="J280" s="40"/>
    </row>
    <row r="281" spans="2:10" x14ac:dyDescent="0.3">
      <c r="B281" s="25"/>
      <c r="D281" s="26"/>
      <c r="F281" s="144" t="s">
        <v>1959</v>
      </c>
      <c r="G281" s="47"/>
      <c r="H281" s="39"/>
      <c r="I281" s="39"/>
      <c r="J281" s="40"/>
    </row>
    <row r="282" spans="2:10" x14ac:dyDescent="0.3">
      <c r="B282" s="25" t="s">
        <v>1109</v>
      </c>
      <c r="D282" s="26"/>
      <c r="F282" s="14" t="s">
        <v>1960</v>
      </c>
      <c r="G282" s="47"/>
      <c r="H282" s="39"/>
      <c r="I282" s="39"/>
      <c r="J282" s="40"/>
    </row>
    <row r="283" spans="2:10" x14ac:dyDescent="0.3">
      <c r="B283" s="25"/>
      <c r="D283" s="26"/>
      <c r="F283" s="144" t="s">
        <v>1923</v>
      </c>
      <c r="G283" s="47"/>
      <c r="H283" s="39"/>
      <c r="I283" s="39"/>
      <c r="J283" s="40"/>
    </row>
    <row r="284" spans="2:10" x14ac:dyDescent="0.3">
      <c r="B284" s="25"/>
      <c r="D284" s="26"/>
      <c r="F284" s="14" t="s">
        <v>1961</v>
      </c>
      <c r="G284" s="47"/>
      <c r="H284" s="39"/>
      <c r="I284" s="39"/>
      <c r="J284" s="40"/>
    </row>
    <row r="285" spans="2:10" x14ac:dyDescent="0.3">
      <c r="B285" s="25"/>
      <c r="D285" s="26"/>
      <c r="F285" s="144" t="s">
        <v>1962</v>
      </c>
      <c r="G285" s="47"/>
      <c r="H285" s="39"/>
      <c r="I285" s="39"/>
      <c r="J285" s="40"/>
    </row>
    <row r="286" spans="2:10" x14ac:dyDescent="0.3">
      <c r="B286" s="25"/>
      <c r="D286" s="26"/>
      <c r="F286" s="144" t="s">
        <v>1958</v>
      </c>
      <c r="G286" s="47"/>
      <c r="H286" s="39"/>
      <c r="I286" s="39"/>
      <c r="J286" s="40"/>
    </row>
    <row r="287" spans="2:10" x14ac:dyDescent="0.3">
      <c r="B287" s="25"/>
      <c r="D287" s="26"/>
      <c r="F287" s="144" t="s">
        <v>1963</v>
      </c>
      <c r="G287" s="47"/>
      <c r="H287" s="39"/>
      <c r="I287" s="39"/>
      <c r="J287" s="40"/>
    </row>
    <row r="288" spans="2:10" x14ac:dyDescent="0.3">
      <c r="B288" s="25"/>
      <c r="D288" s="26"/>
      <c r="F288" s="14"/>
      <c r="G288" s="47"/>
      <c r="H288" s="39"/>
      <c r="I288" s="39"/>
      <c r="J288" s="40"/>
    </row>
    <row r="289" spans="2:10" x14ac:dyDescent="0.3">
      <c r="B289" s="25"/>
      <c r="D289" s="26" t="s">
        <v>8</v>
      </c>
      <c r="F289" s="34" t="s">
        <v>1192</v>
      </c>
      <c r="G289" s="47"/>
      <c r="H289" s="39"/>
      <c r="I289" s="39"/>
      <c r="J289" s="40"/>
    </row>
    <row r="290" spans="2:10" x14ac:dyDescent="0.3">
      <c r="B290" s="25"/>
      <c r="D290" s="26"/>
      <c r="F290" s="14" t="s">
        <v>792</v>
      </c>
      <c r="G290" s="47"/>
      <c r="H290" s="39"/>
      <c r="I290" s="39"/>
      <c r="J290" s="40"/>
    </row>
    <row r="291" spans="2:10" x14ac:dyDescent="0.3">
      <c r="B291" s="25" t="s">
        <v>9</v>
      </c>
      <c r="D291" s="26"/>
      <c r="F291" s="14" t="s">
        <v>1964</v>
      </c>
      <c r="G291" s="47"/>
      <c r="H291" s="39"/>
      <c r="I291" s="39"/>
      <c r="J291" s="40"/>
    </row>
    <row r="292" spans="2:10" x14ac:dyDescent="0.3">
      <c r="B292" s="25"/>
      <c r="D292" s="26"/>
      <c r="F292" s="14" t="s">
        <v>1929</v>
      </c>
      <c r="G292" s="47"/>
      <c r="H292" s="39"/>
      <c r="I292" s="39"/>
      <c r="J292" s="40"/>
    </row>
    <row r="293" spans="2:10" x14ac:dyDescent="0.3">
      <c r="B293" s="25"/>
      <c r="D293" s="26"/>
      <c r="F293" s="14" t="s">
        <v>1965</v>
      </c>
      <c r="G293" s="47"/>
      <c r="H293" s="39"/>
      <c r="I293" s="39"/>
      <c r="J293" s="40"/>
    </row>
    <row r="294" spans="2:10" x14ac:dyDescent="0.3">
      <c r="B294" s="25"/>
      <c r="D294" s="26"/>
      <c r="F294" s="14" t="s">
        <v>1956</v>
      </c>
      <c r="G294" s="47"/>
      <c r="H294" s="39"/>
      <c r="I294" s="39"/>
      <c r="J294" s="40"/>
    </row>
    <row r="295" spans="2:10" x14ac:dyDescent="0.3">
      <c r="B295" s="25"/>
      <c r="D295" s="26"/>
      <c r="F295" s="14" t="s">
        <v>1966</v>
      </c>
      <c r="G295" s="47"/>
      <c r="H295" s="39"/>
      <c r="I295" s="39"/>
      <c r="J295" s="40"/>
    </row>
    <row r="296" spans="2:10" x14ac:dyDescent="0.3">
      <c r="B296" s="25"/>
      <c r="D296" s="26"/>
      <c r="F296" s="14" t="s">
        <v>1967</v>
      </c>
      <c r="G296" s="47"/>
      <c r="H296" s="39"/>
      <c r="I296" s="39"/>
      <c r="J296" s="40"/>
    </row>
    <row r="297" spans="2:10" x14ac:dyDescent="0.3">
      <c r="B297" s="25"/>
      <c r="D297" s="26"/>
      <c r="F297" s="14" t="s">
        <v>1155</v>
      </c>
      <c r="G297" s="47"/>
      <c r="H297" s="39"/>
      <c r="I297" s="39"/>
      <c r="J297" s="40"/>
    </row>
    <row r="298" spans="2:10" x14ac:dyDescent="0.3">
      <c r="B298" s="25"/>
      <c r="D298" s="26"/>
      <c r="F298" s="14"/>
      <c r="G298" s="47"/>
      <c r="H298" s="39"/>
      <c r="I298" s="39"/>
      <c r="J298" s="40"/>
    </row>
    <row r="299" spans="2:10" x14ac:dyDescent="0.3">
      <c r="B299" s="25"/>
      <c r="D299" s="26"/>
      <c r="F299" s="34" t="s">
        <v>1901</v>
      </c>
      <c r="G299" s="47"/>
      <c r="H299" s="39"/>
      <c r="I299" s="39"/>
      <c r="J299" s="40"/>
    </row>
    <row r="300" spans="2:10" x14ac:dyDescent="0.3">
      <c r="B300" s="25"/>
      <c r="D300" s="26"/>
      <c r="F300" s="34" t="s">
        <v>1132</v>
      </c>
      <c r="G300" s="47"/>
      <c r="H300" s="39"/>
      <c r="I300" s="39"/>
      <c r="J300" s="40"/>
    </row>
    <row r="301" spans="2:10" x14ac:dyDescent="0.3">
      <c r="B301" s="25"/>
      <c r="D301" s="26"/>
      <c r="F301" s="14"/>
      <c r="G301" s="47"/>
      <c r="H301" s="39"/>
      <c r="I301" s="39"/>
      <c r="J301" s="40"/>
    </row>
    <row r="302" spans="2:10" x14ac:dyDescent="0.3">
      <c r="B302" s="25"/>
      <c r="D302" s="26"/>
      <c r="F302" s="34" t="s">
        <v>1193</v>
      </c>
      <c r="G302" s="47"/>
      <c r="H302" s="39"/>
      <c r="I302" s="39"/>
      <c r="J302" s="40"/>
    </row>
    <row r="303" spans="2:10" x14ac:dyDescent="0.3">
      <c r="B303" s="25"/>
      <c r="D303" s="26" t="s">
        <v>1108</v>
      </c>
      <c r="F303" s="14" t="s">
        <v>793</v>
      </c>
      <c r="G303" s="47"/>
      <c r="H303" s="39"/>
      <c r="I303" s="39"/>
      <c r="J303" s="40"/>
    </row>
    <row r="304" spans="2:10" x14ac:dyDescent="0.3">
      <c r="B304" s="25"/>
      <c r="D304" s="26"/>
      <c r="F304" s="14" t="s">
        <v>1968</v>
      </c>
      <c r="G304" s="47"/>
      <c r="H304" s="39"/>
      <c r="I304" s="39"/>
      <c r="J304" s="40"/>
    </row>
    <row r="305" spans="2:10" x14ac:dyDescent="0.3">
      <c r="B305" s="25"/>
      <c r="D305" s="26"/>
      <c r="F305" s="14" t="s">
        <v>1922</v>
      </c>
      <c r="G305" s="47"/>
      <c r="H305" s="39"/>
      <c r="I305" s="39"/>
      <c r="J305" s="40"/>
    </row>
    <row r="306" spans="2:10" x14ac:dyDescent="0.3">
      <c r="B306" s="25"/>
      <c r="D306" s="26"/>
      <c r="F306" s="14" t="s">
        <v>1969</v>
      </c>
      <c r="G306" s="47"/>
      <c r="H306" s="39"/>
      <c r="I306" s="39"/>
      <c r="J306" s="40"/>
    </row>
    <row r="307" spans="2:10" x14ac:dyDescent="0.3">
      <c r="B307" s="25"/>
      <c r="D307" s="26"/>
      <c r="F307" s="14" t="s">
        <v>1970</v>
      </c>
      <c r="G307" s="47"/>
      <c r="H307" s="39"/>
      <c r="I307" s="39"/>
      <c r="J307" s="40"/>
    </row>
    <row r="308" spans="2:10" x14ac:dyDescent="0.3">
      <c r="B308" s="25"/>
      <c r="D308" s="26"/>
      <c r="F308" s="14" t="s">
        <v>1925</v>
      </c>
      <c r="G308" s="47"/>
      <c r="H308" s="39"/>
      <c r="I308" s="39"/>
      <c r="J308" s="40"/>
    </row>
    <row r="309" spans="2:10" x14ac:dyDescent="0.3">
      <c r="B309" s="25" t="s">
        <v>1109</v>
      </c>
      <c r="D309" s="26"/>
      <c r="F309" s="14" t="s">
        <v>1971</v>
      </c>
      <c r="G309" s="47"/>
      <c r="H309" s="39"/>
      <c r="I309" s="39"/>
      <c r="J309" s="40"/>
    </row>
    <row r="310" spans="2:10" x14ac:dyDescent="0.3">
      <c r="B310" s="25"/>
      <c r="D310" s="26"/>
      <c r="F310" s="14" t="s">
        <v>1155</v>
      </c>
      <c r="G310" s="47"/>
      <c r="H310" s="39"/>
      <c r="I310" s="39"/>
      <c r="J310" s="40"/>
    </row>
    <row r="311" spans="2:10" x14ac:dyDescent="0.3">
      <c r="B311" s="25"/>
      <c r="D311" s="26"/>
      <c r="F311" s="14"/>
      <c r="G311" s="47"/>
      <c r="H311" s="39"/>
      <c r="I311" s="39"/>
      <c r="J311" s="40"/>
    </row>
    <row r="312" spans="2:10" x14ac:dyDescent="0.3">
      <c r="B312" s="25"/>
      <c r="D312" s="26"/>
      <c r="F312" s="14"/>
      <c r="G312" s="47"/>
      <c r="H312" s="39"/>
      <c r="I312" s="39"/>
      <c r="J312" s="40"/>
    </row>
    <row r="313" spans="2:10" x14ac:dyDescent="0.3">
      <c r="B313" s="25"/>
      <c r="D313" s="26"/>
      <c r="F313" s="14"/>
      <c r="G313" s="47"/>
      <c r="H313" s="39"/>
      <c r="I313" s="39"/>
      <c r="J313" s="40"/>
    </row>
    <row r="314" spans="2:10" x14ac:dyDescent="0.3">
      <c r="B314" s="25"/>
      <c r="D314" s="26"/>
      <c r="F314" s="14"/>
      <c r="G314" s="47"/>
      <c r="H314" s="39"/>
      <c r="I314" s="39"/>
      <c r="J314" s="40"/>
    </row>
    <row r="315" spans="2:10" x14ac:dyDescent="0.3">
      <c r="B315" s="25"/>
      <c r="D315" s="26"/>
      <c r="F315" s="14"/>
      <c r="G315" s="47"/>
      <c r="H315" s="39"/>
      <c r="I315" s="39"/>
      <c r="J315" s="40"/>
    </row>
    <row r="316" spans="2:10" x14ac:dyDescent="0.3">
      <c r="B316" s="25"/>
      <c r="D316" s="26"/>
      <c r="F316" s="14"/>
      <c r="G316" s="47"/>
      <c r="H316" s="39"/>
      <c r="I316" s="39"/>
      <c r="J316" s="40"/>
    </row>
    <row r="317" spans="2:10" x14ac:dyDescent="0.3">
      <c r="B317" s="404" t="s">
        <v>1178</v>
      </c>
      <c r="C317" s="405"/>
      <c r="D317" s="406"/>
      <c r="F317" s="14"/>
      <c r="G317" s="47"/>
      <c r="H317" s="53" t="s">
        <v>2972</v>
      </c>
      <c r="I317" s="53" t="s">
        <v>2972</v>
      </c>
      <c r="J317" s="53"/>
    </row>
    <row r="318" spans="2:10" x14ac:dyDescent="0.3">
      <c r="B318" s="25"/>
      <c r="D318" s="26"/>
      <c r="F318" s="14"/>
      <c r="G318" s="47"/>
      <c r="H318" s="39"/>
      <c r="I318" s="39"/>
      <c r="J318" s="40"/>
    </row>
    <row r="319" spans="2:10" x14ac:dyDescent="0.3">
      <c r="B319" s="25"/>
      <c r="D319" s="26"/>
      <c r="F319" s="14"/>
      <c r="G319" s="47"/>
      <c r="H319" s="39"/>
      <c r="I319" s="39"/>
      <c r="J319" s="40"/>
    </row>
    <row r="320" spans="2:10" x14ac:dyDescent="0.3">
      <c r="B320" s="391" t="s">
        <v>1884</v>
      </c>
      <c r="C320" s="392"/>
      <c r="D320" s="393"/>
      <c r="F320" s="14" t="s">
        <v>1885</v>
      </c>
      <c r="G320" s="47"/>
      <c r="H320" s="39"/>
      <c r="I320" s="39"/>
      <c r="J320" s="40"/>
    </row>
    <row r="321" spans="2:10" x14ac:dyDescent="0.3">
      <c r="B321" s="25"/>
      <c r="D321" s="26"/>
      <c r="F321" s="14" t="s">
        <v>1886</v>
      </c>
      <c r="G321" s="47"/>
      <c r="H321" s="39"/>
      <c r="I321" s="39"/>
      <c r="J321" s="40"/>
    </row>
    <row r="322" spans="2:10" x14ac:dyDescent="0.3">
      <c r="B322" s="25"/>
      <c r="D322" s="26"/>
      <c r="F322" s="14"/>
      <c r="G322" s="47"/>
      <c r="H322" s="39"/>
      <c r="I322" s="39"/>
      <c r="J322" s="40"/>
    </row>
    <row r="323" spans="2:10" x14ac:dyDescent="0.3">
      <c r="B323" s="25"/>
      <c r="D323" s="26"/>
      <c r="F323" s="34" t="s">
        <v>1138</v>
      </c>
      <c r="G323" s="47"/>
      <c r="H323" s="39"/>
      <c r="I323" s="39"/>
      <c r="J323" s="40"/>
    </row>
    <row r="324" spans="2:10" x14ac:dyDescent="0.3">
      <c r="B324" s="25"/>
      <c r="D324" s="26"/>
      <c r="F324" s="34" t="s">
        <v>1888</v>
      </c>
      <c r="G324" s="47"/>
      <c r="H324" s="39"/>
      <c r="I324" s="39"/>
      <c r="J324" s="40"/>
    </row>
    <row r="325" spans="2:10" x14ac:dyDescent="0.3">
      <c r="B325" s="25"/>
      <c r="D325" s="26"/>
      <c r="F325" s="34" t="s">
        <v>1139</v>
      </c>
      <c r="G325" s="47"/>
      <c r="H325" s="39"/>
      <c r="I325" s="39"/>
      <c r="J325" s="40"/>
    </row>
    <row r="326" spans="2:10" x14ac:dyDescent="0.3">
      <c r="B326" s="25"/>
      <c r="D326" s="26"/>
      <c r="F326" s="34" t="s">
        <v>1140</v>
      </c>
      <c r="G326" s="47"/>
      <c r="H326" s="39"/>
      <c r="I326" s="39"/>
      <c r="J326" s="40"/>
    </row>
    <row r="327" spans="2:10" x14ac:dyDescent="0.3">
      <c r="B327" s="25"/>
      <c r="D327" s="26"/>
      <c r="F327" s="34"/>
      <c r="G327" s="47"/>
      <c r="H327" s="39"/>
      <c r="I327" s="39"/>
      <c r="J327" s="40"/>
    </row>
    <row r="328" spans="2:10" x14ac:dyDescent="0.3">
      <c r="B328" s="25"/>
      <c r="D328" s="26"/>
      <c r="F328" s="14"/>
      <c r="G328" s="47"/>
      <c r="H328" s="39"/>
      <c r="I328" s="39"/>
      <c r="J328" s="40"/>
    </row>
    <row r="329" spans="2:10" x14ac:dyDescent="0.3">
      <c r="B329" s="25"/>
      <c r="D329" s="26"/>
      <c r="F329" s="144"/>
      <c r="G329" s="47"/>
      <c r="H329" s="39"/>
      <c r="I329" s="39"/>
      <c r="J329" s="40"/>
    </row>
    <row r="330" spans="2:10" x14ac:dyDescent="0.3">
      <c r="B330" s="25"/>
      <c r="D330" s="26"/>
      <c r="F330" s="14"/>
      <c r="G330" s="47"/>
      <c r="H330" s="39"/>
      <c r="I330" s="39"/>
      <c r="J330" s="40"/>
    </row>
    <row r="331" spans="2:10" x14ac:dyDescent="0.3">
      <c r="B331" s="25"/>
      <c r="D331" s="26"/>
      <c r="F331" s="14"/>
      <c r="G331" s="47"/>
      <c r="H331" s="39"/>
      <c r="I331" s="39"/>
      <c r="J331" s="40"/>
    </row>
    <row r="332" spans="2:10" x14ac:dyDescent="0.3">
      <c r="B332" s="25"/>
      <c r="D332" s="26"/>
      <c r="F332" s="14"/>
      <c r="G332" s="47"/>
      <c r="H332" s="39"/>
      <c r="I332" s="39"/>
      <c r="J332" s="40"/>
    </row>
    <row r="333" spans="2:10" x14ac:dyDescent="0.3">
      <c r="B333" s="25"/>
      <c r="D333" s="26"/>
      <c r="F333" s="34"/>
      <c r="G333" s="47"/>
      <c r="H333" s="39"/>
      <c r="I333" s="39"/>
      <c r="J333" s="40"/>
    </row>
    <row r="334" spans="2:10" x14ac:dyDescent="0.3">
      <c r="B334" s="25"/>
      <c r="D334" s="26"/>
      <c r="F334" s="34" t="s">
        <v>1887</v>
      </c>
      <c r="G334" s="47"/>
      <c r="H334" s="39"/>
      <c r="I334" s="39"/>
      <c r="J334" s="40"/>
    </row>
    <row r="335" spans="2:10" x14ac:dyDescent="0.3">
      <c r="B335" s="25"/>
      <c r="D335" s="26"/>
      <c r="F335" s="34" t="s">
        <v>1881</v>
      </c>
      <c r="G335" s="47"/>
      <c r="H335" s="39"/>
      <c r="I335" s="39"/>
      <c r="J335" s="40"/>
    </row>
    <row r="336" spans="2:10" x14ac:dyDescent="0.3">
      <c r="B336" s="25"/>
      <c r="D336" s="26"/>
      <c r="F336" s="34"/>
      <c r="G336" s="47"/>
      <c r="H336" s="39"/>
      <c r="I336" s="39"/>
      <c r="J336" s="40"/>
    </row>
    <row r="337" spans="2:10" x14ac:dyDescent="0.3">
      <c r="B337" s="25"/>
      <c r="D337" s="26" t="s">
        <v>8</v>
      </c>
      <c r="F337" s="34" t="s">
        <v>1882</v>
      </c>
      <c r="G337" s="47"/>
      <c r="H337" s="39"/>
      <c r="I337" s="39"/>
      <c r="J337" s="40"/>
    </row>
    <row r="338" spans="2:10" x14ac:dyDescent="0.3">
      <c r="B338" s="25"/>
      <c r="D338" s="26"/>
      <c r="F338" s="14" t="s">
        <v>1891</v>
      </c>
      <c r="G338" s="47"/>
      <c r="H338" s="39"/>
      <c r="I338" s="39"/>
      <c r="J338" s="40"/>
    </row>
    <row r="339" spans="2:10" x14ac:dyDescent="0.3">
      <c r="B339" s="25" t="s">
        <v>9</v>
      </c>
      <c r="D339" s="26"/>
      <c r="F339" s="14" t="s">
        <v>1972</v>
      </c>
      <c r="G339" s="47"/>
      <c r="H339" s="39"/>
      <c r="I339" s="39"/>
      <c r="J339" s="40"/>
    </row>
    <row r="340" spans="2:10" x14ac:dyDescent="0.3">
      <c r="B340" s="25"/>
      <c r="D340" s="26"/>
      <c r="F340" s="14" t="s">
        <v>1929</v>
      </c>
      <c r="G340" s="47"/>
      <c r="H340" s="39"/>
      <c r="I340" s="39"/>
      <c r="J340" s="40"/>
    </row>
    <row r="341" spans="2:10" x14ac:dyDescent="0.3">
      <c r="B341" s="25"/>
      <c r="D341" s="26"/>
      <c r="F341" s="14" t="s">
        <v>2042</v>
      </c>
      <c r="G341" s="47"/>
      <c r="H341" s="39"/>
      <c r="I341" s="39"/>
      <c r="J341" s="40"/>
    </row>
    <row r="342" spans="2:10" x14ac:dyDescent="0.3">
      <c r="B342" s="25"/>
      <c r="D342" s="26"/>
      <c r="F342" s="14" t="s">
        <v>1973</v>
      </c>
      <c r="G342" s="47"/>
      <c r="H342" s="39"/>
      <c r="I342" s="39"/>
      <c r="J342" s="40"/>
    </row>
    <row r="343" spans="2:10" x14ac:dyDescent="0.3">
      <c r="B343" s="25"/>
      <c r="D343" s="26"/>
      <c r="F343" s="14" t="s">
        <v>1974</v>
      </c>
      <c r="G343" s="47"/>
      <c r="H343" s="39"/>
      <c r="I343" s="39"/>
      <c r="J343" s="40"/>
    </row>
    <row r="344" spans="2:10" x14ac:dyDescent="0.3">
      <c r="B344" s="25"/>
      <c r="D344" s="26"/>
      <c r="F344" s="14" t="s">
        <v>1975</v>
      </c>
      <c r="G344" s="47"/>
      <c r="H344" s="39"/>
      <c r="I344" s="39"/>
      <c r="J344" s="40"/>
    </row>
    <row r="345" spans="2:10" x14ac:dyDescent="0.3">
      <c r="B345" s="25"/>
      <c r="D345" s="26"/>
      <c r="F345" s="14" t="s">
        <v>1927</v>
      </c>
      <c r="G345" s="47"/>
      <c r="H345" s="39"/>
      <c r="I345" s="39"/>
      <c r="J345" s="40"/>
    </row>
    <row r="346" spans="2:10" x14ac:dyDescent="0.3">
      <c r="B346" s="25"/>
      <c r="D346" s="26"/>
      <c r="F346" s="14"/>
      <c r="G346" s="47"/>
      <c r="H346" s="39"/>
      <c r="I346" s="39"/>
      <c r="J346" s="40"/>
    </row>
    <row r="347" spans="2:10" x14ac:dyDescent="0.3">
      <c r="B347" s="25"/>
      <c r="D347" s="26"/>
      <c r="F347" s="34"/>
      <c r="G347" s="47"/>
      <c r="H347" s="39"/>
      <c r="I347" s="39"/>
      <c r="J347" s="40"/>
    </row>
    <row r="348" spans="2:10" x14ac:dyDescent="0.3">
      <c r="B348" s="391" t="s">
        <v>1889</v>
      </c>
      <c r="C348" s="392"/>
      <c r="D348" s="393"/>
      <c r="F348" s="14" t="s">
        <v>1890</v>
      </c>
      <c r="G348" s="47"/>
      <c r="H348" s="39"/>
      <c r="I348" s="39"/>
      <c r="J348" s="40"/>
    </row>
    <row r="349" spans="2:10" x14ac:dyDescent="0.3">
      <c r="B349" s="25"/>
      <c r="D349" s="26"/>
      <c r="F349" s="14"/>
      <c r="G349" s="47"/>
      <c r="H349" s="39"/>
      <c r="I349" s="39"/>
      <c r="J349" s="40"/>
    </row>
    <row r="350" spans="2:10" x14ac:dyDescent="0.3">
      <c r="B350" s="25"/>
      <c r="D350" s="26"/>
      <c r="F350" s="34" t="s">
        <v>1137</v>
      </c>
      <c r="G350" s="47"/>
      <c r="H350" s="39"/>
      <c r="I350" s="39"/>
      <c r="J350" s="40"/>
    </row>
    <row r="351" spans="2:10" x14ac:dyDescent="0.3">
      <c r="B351" s="25"/>
      <c r="D351" s="26"/>
      <c r="F351" s="34" t="s">
        <v>1892</v>
      </c>
      <c r="G351" s="47"/>
      <c r="H351" s="39"/>
      <c r="I351" s="39"/>
      <c r="J351" s="40"/>
    </row>
    <row r="352" spans="2:10" x14ac:dyDescent="0.3">
      <c r="B352" s="25"/>
      <c r="D352" s="26"/>
      <c r="F352" s="34" t="s">
        <v>1902</v>
      </c>
      <c r="G352" s="47"/>
      <c r="H352" s="39"/>
      <c r="I352" s="39"/>
      <c r="J352" s="40"/>
    </row>
    <row r="353" spans="2:10" x14ac:dyDescent="0.3">
      <c r="B353" s="25"/>
      <c r="D353" s="26"/>
      <c r="F353" s="34" t="s">
        <v>1903</v>
      </c>
      <c r="G353" s="47"/>
      <c r="H353" s="39"/>
      <c r="I353" s="39"/>
      <c r="J353" s="40"/>
    </row>
    <row r="354" spans="2:10" x14ac:dyDescent="0.3">
      <c r="B354" s="25"/>
      <c r="D354" s="26"/>
      <c r="F354" s="14"/>
      <c r="G354" s="47"/>
      <c r="H354" s="39"/>
      <c r="I354" s="39"/>
      <c r="J354" s="40"/>
    </row>
    <row r="355" spans="2:10" x14ac:dyDescent="0.3">
      <c r="B355" s="25"/>
      <c r="D355" s="26"/>
      <c r="F355" s="34" t="s">
        <v>1883</v>
      </c>
      <c r="G355" s="47"/>
      <c r="H355" s="39"/>
      <c r="I355" s="39"/>
      <c r="J355" s="40"/>
    </row>
    <row r="356" spans="2:10" x14ac:dyDescent="0.3">
      <c r="B356" s="25"/>
      <c r="D356" s="26"/>
      <c r="F356" s="34" t="s">
        <v>1881</v>
      </c>
      <c r="G356" s="47"/>
      <c r="H356" s="39"/>
      <c r="I356" s="39"/>
      <c r="J356" s="40"/>
    </row>
    <row r="357" spans="2:10" x14ac:dyDescent="0.3">
      <c r="B357" s="25"/>
      <c r="D357" s="26"/>
      <c r="F357" s="144"/>
      <c r="G357" s="47"/>
      <c r="H357" s="39"/>
      <c r="I357" s="39"/>
      <c r="J357" s="40"/>
    </row>
    <row r="358" spans="2:10" x14ac:dyDescent="0.3">
      <c r="B358" s="25"/>
      <c r="D358" s="26" t="s">
        <v>8</v>
      </c>
      <c r="F358" s="34" t="s">
        <v>1882</v>
      </c>
      <c r="G358" s="47"/>
      <c r="H358" s="39"/>
      <c r="I358" s="39"/>
      <c r="J358" s="40"/>
    </row>
    <row r="359" spans="2:10" x14ac:dyDescent="0.3">
      <c r="B359" s="25"/>
      <c r="D359" s="26"/>
      <c r="F359" s="14" t="s">
        <v>1891</v>
      </c>
      <c r="G359" s="47"/>
      <c r="H359" s="39"/>
      <c r="I359" s="39"/>
      <c r="J359" s="40"/>
    </row>
    <row r="360" spans="2:10" x14ac:dyDescent="0.3">
      <c r="B360" s="25" t="s">
        <v>9</v>
      </c>
      <c r="D360" s="26"/>
      <c r="F360" s="14" t="s">
        <v>1976</v>
      </c>
      <c r="G360" s="47"/>
      <c r="H360" s="39"/>
      <c r="I360" s="39"/>
      <c r="J360" s="40"/>
    </row>
    <row r="361" spans="2:10" x14ac:dyDescent="0.3">
      <c r="B361" s="25"/>
      <c r="D361" s="26"/>
      <c r="F361" s="14" t="s">
        <v>1977</v>
      </c>
      <c r="G361" s="47"/>
      <c r="H361" s="39"/>
      <c r="I361" s="39"/>
      <c r="J361" s="40"/>
    </row>
    <row r="362" spans="2:10" x14ac:dyDescent="0.3">
      <c r="B362" s="25"/>
      <c r="D362" s="26"/>
      <c r="F362" s="14" t="s">
        <v>2042</v>
      </c>
      <c r="G362" s="47"/>
      <c r="H362" s="39"/>
      <c r="I362" s="39"/>
      <c r="J362" s="40"/>
    </row>
    <row r="363" spans="2:10" x14ac:dyDescent="0.3">
      <c r="B363" s="25"/>
      <c r="D363" s="26"/>
      <c r="F363" s="14" t="s">
        <v>1978</v>
      </c>
      <c r="G363" s="47"/>
      <c r="H363" s="39"/>
      <c r="I363" s="39"/>
      <c r="J363" s="40"/>
    </row>
    <row r="364" spans="2:10" x14ac:dyDescent="0.3">
      <c r="B364" s="25"/>
      <c r="D364" s="26"/>
      <c r="F364" s="14" t="s">
        <v>1979</v>
      </c>
      <c r="G364" s="47"/>
      <c r="H364" s="39"/>
      <c r="I364" s="39"/>
      <c r="J364" s="40"/>
    </row>
    <row r="365" spans="2:10" x14ac:dyDescent="0.3">
      <c r="B365" s="25"/>
      <c r="D365" s="26"/>
      <c r="F365" s="14" t="s">
        <v>1980</v>
      </c>
      <c r="G365" s="47"/>
      <c r="H365" s="39"/>
      <c r="I365" s="39"/>
      <c r="J365" s="40"/>
    </row>
    <row r="366" spans="2:10" x14ac:dyDescent="0.3">
      <c r="B366" s="25"/>
      <c r="D366" s="26"/>
      <c r="F366" s="14" t="s">
        <v>1981</v>
      </c>
      <c r="G366" s="47"/>
      <c r="H366" s="39"/>
      <c r="I366" s="39"/>
      <c r="J366" s="40"/>
    </row>
    <row r="367" spans="2:10" x14ac:dyDescent="0.3">
      <c r="B367" s="25"/>
      <c r="D367" s="26"/>
      <c r="F367" s="14"/>
      <c r="G367" s="47"/>
      <c r="H367" s="39"/>
      <c r="I367" s="39"/>
      <c r="J367" s="40"/>
    </row>
    <row r="368" spans="2:10" x14ac:dyDescent="0.3">
      <c r="F368" s="14"/>
      <c r="G368" s="24"/>
      <c r="H368" s="14"/>
      <c r="I368" s="14"/>
      <c r="J368" s="14"/>
    </row>
    <row r="369" spans="2:10" ht="17.25" thickBot="1" x14ac:dyDescent="0.35">
      <c r="B369" s="18" t="s">
        <v>1321</v>
      </c>
    </row>
    <row r="370" spans="2:10" x14ac:dyDescent="0.3">
      <c r="F370" s="14"/>
      <c r="H370" s="415" t="s">
        <v>896</v>
      </c>
      <c r="I370" s="413" t="s">
        <v>897</v>
      </c>
      <c r="J370" s="414"/>
    </row>
    <row r="371" spans="2:10" x14ac:dyDescent="0.3">
      <c r="E371" s="15"/>
      <c r="F371" s="14"/>
      <c r="H371" s="416"/>
      <c r="I371" s="79" t="s">
        <v>348</v>
      </c>
      <c r="J371" s="80" t="s">
        <v>898</v>
      </c>
    </row>
    <row r="372" spans="2:10" ht="12.75" thickBot="1" x14ac:dyDescent="0.35">
      <c r="E372" s="15"/>
      <c r="F372" s="14"/>
      <c r="H372" s="81">
        <f>COUNTIF(H375:H746, "O")</f>
        <v>3</v>
      </c>
      <c r="I372" s="77">
        <f>COUNTIF(I375:I746, "O")</f>
        <v>3</v>
      </c>
      <c r="J372" s="82">
        <f>COUNTIF(J375:J746, "O")</f>
        <v>0</v>
      </c>
    </row>
    <row r="374" spans="2:10" x14ac:dyDescent="0.3">
      <c r="B374" s="19" t="s">
        <v>899</v>
      </c>
      <c r="C374" s="20"/>
      <c r="D374" s="21" t="s">
        <v>900</v>
      </c>
      <c r="E374" s="16"/>
      <c r="F374" s="27" t="s">
        <v>831</v>
      </c>
      <c r="G374" s="27"/>
      <c r="H374" s="30" t="s">
        <v>896</v>
      </c>
      <c r="I374" s="29" t="s">
        <v>348</v>
      </c>
      <c r="J374" s="29" t="s">
        <v>898</v>
      </c>
    </row>
    <row r="375" spans="2:10" x14ac:dyDescent="0.3">
      <c r="B375" s="391" t="s">
        <v>901</v>
      </c>
      <c r="C375" s="392"/>
      <c r="D375" s="393"/>
      <c r="F375" s="55"/>
      <c r="G375" s="47"/>
      <c r="H375" s="39"/>
      <c r="I375" s="39"/>
      <c r="J375" s="40"/>
    </row>
    <row r="376" spans="2:10" x14ac:dyDescent="0.3">
      <c r="B376" s="25"/>
      <c r="D376" s="26"/>
      <c r="F376" s="34" t="s">
        <v>1096</v>
      </c>
      <c r="G376" s="47"/>
      <c r="H376" s="39"/>
      <c r="I376" s="39"/>
      <c r="J376" s="40"/>
    </row>
    <row r="377" spans="2:10" x14ac:dyDescent="0.3">
      <c r="B377" s="25"/>
      <c r="D377" s="26"/>
      <c r="F377" s="34" t="s">
        <v>1097</v>
      </c>
      <c r="G377" s="47"/>
      <c r="H377" s="39"/>
      <c r="I377" s="39"/>
      <c r="J377" s="40"/>
    </row>
    <row r="378" spans="2:10" x14ac:dyDescent="0.3">
      <c r="B378" s="25"/>
      <c r="D378" s="26"/>
      <c r="F378" s="34" t="s">
        <v>1153</v>
      </c>
      <c r="G378" s="47"/>
      <c r="H378" s="39"/>
      <c r="I378" s="39"/>
      <c r="J378" s="40"/>
    </row>
    <row r="379" spans="2:10" x14ac:dyDescent="0.3">
      <c r="B379" s="25"/>
      <c r="D379" s="26"/>
      <c r="F379" s="14"/>
      <c r="G379" s="47"/>
      <c r="H379" s="39"/>
      <c r="I379" s="39"/>
      <c r="J379" s="40"/>
    </row>
    <row r="380" spans="2:10" x14ac:dyDescent="0.3">
      <c r="B380" s="25"/>
      <c r="D380" s="26"/>
      <c r="F380" s="14"/>
      <c r="G380" s="47"/>
      <c r="H380" s="39"/>
      <c r="I380" s="39"/>
      <c r="J380" s="40"/>
    </row>
    <row r="381" spans="2:10" x14ac:dyDescent="0.3">
      <c r="B381" s="25"/>
      <c r="D381" s="26"/>
      <c r="F381" s="14"/>
      <c r="G381" s="47"/>
      <c r="H381" s="39"/>
      <c r="I381" s="39"/>
      <c r="J381" s="40"/>
    </row>
    <row r="382" spans="2:10" x14ac:dyDescent="0.3">
      <c r="B382" s="25"/>
      <c r="D382" s="26"/>
      <c r="F382" s="14"/>
      <c r="G382" s="47"/>
      <c r="H382" s="39"/>
      <c r="I382" s="39"/>
      <c r="J382" s="40"/>
    </row>
    <row r="383" spans="2:10" x14ac:dyDescent="0.3">
      <c r="B383" s="25"/>
      <c r="D383" s="26"/>
      <c r="F383" s="14"/>
      <c r="G383" s="47"/>
      <c r="H383" s="39"/>
      <c r="I383" s="39"/>
      <c r="J383" s="40"/>
    </row>
    <row r="384" spans="2:10" x14ac:dyDescent="0.3">
      <c r="B384" s="25"/>
      <c r="D384" s="26"/>
      <c r="F384" s="14"/>
      <c r="G384" s="47"/>
      <c r="H384" s="39"/>
      <c r="I384" s="39"/>
      <c r="J384" s="40"/>
    </row>
    <row r="385" spans="2:10" x14ac:dyDescent="0.3">
      <c r="B385" s="25"/>
      <c r="D385" s="26"/>
      <c r="F385" s="14"/>
      <c r="G385" s="47"/>
      <c r="H385" s="39"/>
      <c r="I385" s="39"/>
      <c r="J385" s="40"/>
    </row>
    <row r="386" spans="2:10" x14ac:dyDescent="0.3">
      <c r="B386" s="25"/>
      <c r="D386" s="26"/>
      <c r="F386" s="14"/>
      <c r="G386" s="47"/>
      <c r="H386" s="39"/>
      <c r="I386" s="39"/>
      <c r="J386" s="40"/>
    </row>
    <row r="387" spans="2:10" x14ac:dyDescent="0.3">
      <c r="B387" s="25"/>
      <c r="D387" s="26"/>
      <c r="F387" s="14"/>
      <c r="G387" s="47"/>
      <c r="H387" s="39"/>
      <c r="I387" s="39"/>
      <c r="J387" s="40"/>
    </row>
    <row r="388" spans="2:10" x14ac:dyDescent="0.3">
      <c r="B388" s="25"/>
      <c r="D388" s="26"/>
      <c r="F388" s="14"/>
      <c r="G388" s="47"/>
      <c r="H388" s="39"/>
      <c r="I388" s="39"/>
      <c r="J388" s="40"/>
    </row>
    <row r="389" spans="2:10" x14ac:dyDescent="0.3">
      <c r="B389" s="394" t="s">
        <v>888</v>
      </c>
      <c r="C389" s="395"/>
      <c r="D389" s="396"/>
      <c r="F389" s="14" t="s">
        <v>1388</v>
      </c>
      <c r="G389" s="47"/>
      <c r="H389" s="53" t="s">
        <v>2972</v>
      </c>
      <c r="I389" s="53" t="s">
        <v>2972</v>
      </c>
      <c r="J389" s="53"/>
    </row>
    <row r="390" spans="2:10" x14ac:dyDescent="0.3">
      <c r="B390" s="25"/>
      <c r="D390" s="26"/>
      <c r="F390" s="14"/>
      <c r="G390" s="47"/>
      <c r="H390" s="39"/>
      <c r="I390" s="39"/>
      <c r="J390" s="40"/>
    </row>
    <row r="391" spans="2:10" x14ac:dyDescent="0.3">
      <c r="B391" s="25"/>
      <c r="D391" s="26"/>
      <c r="F391" s="138"/>
      <c r="G391" s="47"/>
      <c r="H391" s="39"/>
      <c r="I391" s="39"/>
      <c r="J391" s="40"/>
    </row>
    <row r="392" spans="2:10" x14ac:dyDescent="0.3">
      <c r="B392" s="25"/>
      <c r="D392" s="26" t="s">
        <v>8</v>
      </c>
      <c r="F392" s="14" t="s">
        <v>1154</v>
      </c>
      <c r="G392" s="47"/>
      <c r="H392" s="39"/>
      <c r="I392" s="39"/>
      <c r="J392" s="40"/>
    </row>
    <row r="393" spans="2:10" x14ac:dyDescent="0.3">
      <c r="B393" s="25"/>
      <c r="D393" s="26"/>
      <c r="F393" s="14" t="s">
        <v>1982</v>
      </c>
      <c r="G393" s="47"/>
      <c r="H393" s="39"/>
      <c r="I393" s="39"/>
      <c r="J393" s="40"/>
    </row>
    <row r="394" spans="2:10" x14ac:dyDescent="0.3">
      <c r="B394" s="25" t="s">
        <v>9</v>
      </c>
      <c r="D394" s="26"/>
      <c r="F394" s="14" t="s">
        <v>1983</v>
      </c>
      <c r="G394" s="47"/>
      <c r="H394" s="39"/>
      <c r="I394" s="39"/>
      <c r="J394" s="40"/>
    </row>
    <row r="395" spans="2:10" x14ac:dyDescent="0.3">
      <c r="B395" s="25"/>
      <c r="D395" s="26"/>
      <c r="F395" s="14" t="s">
        <v>1529</v>
      </c>
      <c r="G395" s="47"/>
      <c r="H395" s="39"/>
      <c r="I395" s="39"/>
      <c r="J395" s="40"/>
    </row>
    <row r="396" spans="2:10" x14ac:dyDescent="0.3">
      <c r="B396" s="25"/>
      <c r="D396" s="26"/>
      <c r="F396" s="14" t="s">
        <v>1984</v>
      </c>
      <c r="G396" s="47"/>
      <c r="H396" s="39"/>
      <c r="I396" s="39"/>
      <c r="J396" s="40"/>
    </row>
    <row r="397" spans="2:10" x14ac:dyDescent="0.3">
      <c r="B397" s="25"/>
      <c r="D397" s="26"/>
      <c r="F397" s="14" t="s">
        <v>1985</v>
      </c>
      <c r="G397" s="47"/>
      <c r="H397" s="39"/>
      <c r="I397" s="39"/>
      <c r="J397" s="40"/>
    </row>
    <row r="398" spans="2:10" x14ac:dyDescent="0.3">
      <c r="B398" s="25"/>
      <c r="D398" s="26"/>
      <c r="F398" s="14" t="s">
        <v>1986</v>
      </c>
      <c r="G398" s="47"/>
      <c r="H398" s="39"/>
      <c r="I398" s="39"/>
      <c r="J398" s="40"/>
    </row>
    <row r="399" spans="2:10" x14ac:dyDescent="0.3">
      <c r="B399" s="25"/>
      <c r="D399" s="26"/>
      <c r="F399" s="14" t="s">
        <v>1391</v>
      </c>
      <c r="G399" s="47"/>
      <c r="H399" s="39"/>
      <c r="I399" s="39"/>
      <c r="J399" s="40"/>
    </row>
    <row r="400" spans="2:10" x14ac:dyDescent="0.3">
      <c r="B400" s="25"/>
      <c r="D400" s="26"/>
      <c r="F400" s="14"/>
      <c r="G400" s="47"/>
      <c r="H400" s="39"/>
      <c r="I400" s="39"/>
      <c r="J400" s="40"/>
    </row>
    <row r="401" spans="2:10" x14ac:dyDescent="0.3">
      <c r="B401" s="25"/>
      <c r="D401" s="26"/>
      <c r="F401" s="33" t="s">
        <v>1389</v>
      </c>
      <c r="G401" s="47"/>
      <c r="H401" s="39"/>
      <c r="I401" s="39"/>
      <c r="J401" s="40"/>
    </row>
    <row r="402" spans="2:10" x14ac:dyDescent="0.3">
      <c r="B402" s="25"/>
      <c r="D402" s="26"/>
      <c r="F402" s="33" t="s">
        <v>1156</v>
      </c>
      <c r="G402" s="47"/>
      <c r="H402" s="39"/>
      <c r="I402" s="39"/>
      <c r="J402" s="40"/>
    </row>
    <row r="403" spans="2:10" x14ac:dyDescent="0.3">
      <c r="B403" s="25"/>
      <c r="D403" s="26"/>
      <c r="F403" s="33" t="s">
        <v>1157</v>
      </c>
      <c r="G403" s="47"/>
      <c r="H403" s="39"/>
      <c r="I403" s="39"/>
      <c r="J403" s="40"/>
    </row>
    <row r="404" spans="2:10" x14ac:dyDescent="0.3">
      <c r="B404" s="25"/>
      <c r="D404" s="26"/>
      <c r="F404" s="14"/>
      <c r="G404" s="47"/>
      <c r="H404" s="39"/>
      <c r="I404" s="39"/>
      <c r="J404" s="40"/>
    </row>
    <row r="405" spans="2:10" x14ac:dyDescent="0.3">
      <c r="B405" s="25"/>
      <c r="D405" s="26" t="s">
        <v>8</v>
      </c>
      <c r="F405" s="33" t="s">
        <v>1158</v>
      </c>
      <c r="G405" s="47"/>
      <c r="H405" s="39"/>
      <c r="I405" s="39"/>
      <c r="J405" s="40"/>
    </row>
    <row r="406" spans="2:10" x14ac:dyDescent="0.3">
      <c r="B406" s="25"/>
      <c r="D406" s="26"/>
      <c r="F406" s="14" t="s">
        <v>1095</v>
      </c>
      <c r="G406" s="47"/>
      <c r="H406" s="39"/>
      <c r="I406" s="39"/>
      <c r="J406" s="40"/>
    </row>
    <row r="407" spans="2:10" x14ac:dyDescent="0.3">
      <c r="B407" s="25" t="s">
        <v>9</v>
      </c>
      <c r="D407" s="26"/>
      <c r="F407" s="14" t="s">
        <v>1185</v>
      </c>
      <c r="G407" s="47"/>
      <c r="H407" s="39"/>
      <c r="I407" s="39"/>
      <c r="J407" s="40"/>
    </row>
    <row r="408" spans="2:10" x14ac:dyDescent="0.3">
      <c r="B408" s="25"/>
      <c r="D408" s="26"/>
      <c r="F408" s="14" t="s">
        <v>1954</v>
      </c>
      <c r="G408" s="47"/>
      <c r="H408" s="39"/>
      <c r="I408" s="39"/>
      <c r="J408" s="40"/>
    </row>
    <row r="409" spans="2:10" x14ac:dyDescent="0.3">
      <c r="B409" s="25"/>
      <c r="D409" s="26"/>
      <c r="F409" s="14" t="s">
        <v>1923</v>
      </c>
      <c r="G409" s="47"/>
      <c r="H409" s="39"/>
      <c r="I409" s="39"/>
      <c r="J409" s="40"/>
    </row>
    <row r="410" spans="2:10" x14ac:dyDescent="0.3">
      <c r="B410" s="25"/>
      <c r="D410" s="26"/>
      <c r="F410" s="14" t="s">
        <v>1987</v>
      </c>
      <c r="G410" s="47"/>
      <c r="H410" s="39"/>
      <c r="I410" s="39"/>
      <c r="J410" s="40"/>
    </row>
    <row r="411" spans="2:10" x14ac:dyDescent="0.3">
      <c r="B411" s="25"/>
      <c r="D411" s="26"/>
      <c r="F411" s="14" t="s">
        <v>1925</v>
      </c>
      <c r="G411" s="47"/>
      <c r="H411" s="39"/>
      <c r="I411" s="39"/>
      <c r="J411" s="40"/>
    </row>
    <row r="412" spans="2:10" x14ac:dyDescent="0.3">
      <c r="B412" s="25"/>
      <c r="D412" s="26"/>
      <c r="F412" s="14" t="s">
        <v>1975</v>
      </c>
      <c r="G412" s="47"/>
      <c r="H412" s="39"/>
      <c r="I412" s="39"/>
      <c r="J412" s="40"/>
    </row>
    <row r="413" spans="2:10" x14ac:dyDescent="0.3">
      <c r="B413" s="25"/>
      <c r="D413" s="26"/>
      <c r="F413" s="14" t="s">
        <v>1988</v>
      </c>
      <c r="G413" s="47"/>
      <c r="H413" s="39"/>
      <c r="I413" s="39"/>
      <c r="J413" s="40"/>
    </row>
    <row r="414" spans="2:10" x14ac:dyDescent="0.3">
      <c r="B414" s="25"/>
      <c r="D414" s="26"/>
      <c r="F414" s="14"/>
      <c r="G414" s="47"/>
      <c r="H414" s="39"/>
      <c r="I414" s="39"/>
      <c r="J414" s="40"/>
    </row>
    <row r="415" spans="2:10" x14ac:dyDescent="0.3">
      <c r="B415" s="391" t="s">
        <v>1174</v>
      </c>
      <c r="C415" s="392"/>
      <c r="D415" s="393"/>
      <c r="F415" s="14" t="s">
        <v>1175</v>
      </c>
      <c r="G415" s="47"/>
      <c r="H415" s="39"/>
      <c r="I415" s="39"/>
      <c r="J415" s="40"/>
    </row>
    <row r="416" spans="2:10" x14ac:dyDescent="0.3">
      <c r="B416" s="25"/>
      <c r="D416" s="26"/>
      <c r="F416" s="14"/>
      <c r="G416" s="47"/>
      <c r="H416" s="39"/>
      <c r="I416" s="39"/>
      <c r="J416" s="40"/>
    </row>
    <row r="417" spans="2:10" x14ac:dyDescent="0.3">
      <c r="B417" s="145"/>
      <c r="C417" s="146"/>
      <c r="D417" s="147"/>
      <c r="E417" s="148"/>
      <c r="F417" s="149" t="s">
        <v>1122</v>
      </c>
      <c r="G417" s="150"/>
      <c r="H417" s="39"/>
      <c r="I417" s="39"/>
      <c r="J417" s="40"/>
    </row>
    <row r="418" spans="2:10" x14ac:dyDescent="0.3">
      <c r="B418" s="145"/>
      <c r="C418" s="146"/>
      <c r="D418" s="147"/>
      <c r="E418" s="148"/>
      <c r="F418" s="151" t="s">
        <v>1180</v>
      </c>
      <c r="G418" s="150"/>
      <c r="H418" s="39"/>
      <c r="I418" s="39"/>
      <c r="J418" s="40"/>
    </row>
    <row r="419" spans="2:10" x14ac:dyDescent="0.3">
      <c r="B419" s="145"/>
      <c r="C419" s="146"/>
      <c r="D419" s="147"/>
      <c r="E419" s="148"/>
      <c r="F419" s="151" t="s">
        <v>1910</v>
      </c>
      <c r="G419" s="150"/>
      <c r="H419" s="39"/>
      <c r="I419" s="39"/>
      <c r="J419" s="40"/>
    </row>
    <row r="420" spans="2:10" x14ac:dyDescent="0.3">
      <c r="B420" s="25"/>
      <c r="D420" s="26"/>
      <c r="F420" s="34"/>
      <c r="G420" s="47"/>
      <c r="H420" s="39"/>
      <c r="I420" s="39"/>
      <c r="J420" s="40"/>
    </row>
    <row r="421" spans="2:10" x14ac:dyDescent="0.3">
      <c r="B421" s="25"/>
      <c r="D421" s="26"/>
      <c r="F421" s="138" t="s">
        <v>1121</v>
      </c>
      <c r="G421" s="47"/>
      <c r="H421" s="39"/>
      <c r="I421" s="39"/>
      <c r="J421" s="40"/>
    </row>
    <row r="422" spans="2:10" x14ac:dyDescent="0.3">
      <c r="B422" s="25"/>
      <c r="D422" s="26" t="s">
        <v>148</v>
      </c>
      <c r="F422" s="33" t="s">
        <v>1159</v>
      </c>
      <c r="G422" s="47"/>
      <c r="H422" s="39"/>
      <c r="I422" s="39"/>
      <c r="J422" s="40"/>
    </row>
    <row r="423" spans="2:10" x14ac:dyDescent="0.3">
      <c r="B423" s="25"/>
      <c r="D423" s="26"/>
      <c r="F423" s="33" t="s">
        <v>1090</v>
      </c>
      <c r="G423" s="47"/>
      <c r="H423" s="39"/>
      <c r="I423" s="39"/>
      <c r="J423" s="40"/>
    </row>
    <row r="424" spans="2:10" x14ac:dyDescent="0.3">
      <c r="B424" s="25" t="s">
        <v>149</v>
      </c>
      <c r="D424" s="26"/>
      <c r="F424" s="144" t="s">
        <v>1989</v>
      </c>
      <c r="G424" s="47"/>
      <c r="H424" s="39"/>
      <c r="I424" s="39"/>
      <c r="J424" s="40"/>
    </row>
    <row r="425" spans="2:10" x14ac:dyDescent="0.3">
      <c r="B425" s="25"/>
      <c r="D425" s="26"/>
      <c r="F425" s="14" t="s">
        <v>1922</v>
      </c>
      <c r="G425" s="47"/>
      <c r="H425" s="39"/>
      <c r="I425" s="39"/>
      <c r="J425" s="40"/>
    </row>
    <row r="426" spans="2:10" x14ac:dyDescent="0.3">
      <c r="B426" s="25"/>
      <c r="D426" s="26"/>
      <c r="F426" s="144" t="s">
        <v>1923</v>
      </c>
      <c r="G426" s="47"/>
      <c r="H426" s="39"/>
      <c r="I426" s="39"/>
      <c r="J426" s="40"/>
    </row>
    <row r="427" spans="2:10" x14ac:dyDescent="0.3">
      <c r="B427" s="25"/>
      <c r="D427" s="26"/>
      <c r="F427" s="14" t="s">
        <v>1930</v>
      </c>
      <c r="G427" s="47"/>
      <c r="H427" s="39"/>
      <c r="I427" s="39"/>
      <c r="J427" s="40"/>
    </row>
    <row r="428" spans="2:10" x14ac:dyDescent="0.3">
      <c r="B428" s="25"/>
      <c r="D428" s="26"/>
      <c r="F428" s="14" t="s">
        <v>1931</v>
      </c>
      <c r="G428" s="47"/>
      <c r="H428" s="39"/>
      <c r="I428" s="39"/>
      <c r="J428" s="40"/>
    </row>
    <row r="429" spans="2:10" x14ac:dyDescent="0.3">
      <c r="B429" s="25"/>
      <c r="D429" s="26"/>
      <c r="F429" s="144" t="s">
        <v>1958</v>
      </c>
      <c r="G429" s="47"/>
      <c r="H429" s="39"/>
      <c r="I429" s="39"/>
      <c r="J429" s="40"/>
    </row>
    <row r="430" spans="2:10" x14ac:dyDescent="0.3">
      <c r="B430" s="25"/>
      <c r="D430" s="26"/>
      <c r="F430" s="14" t="s">
        <v>1155</v>
      </c>
      <c r="G430" s="47"/>
      <c r="H430" s="39"/>
      <c r="I430" s="39"/>
      <c r="J430" s="40"/>
    </row>
    <row r="431" spans="2:10" x14ac:dyDescent="0.3">
      <c r="B431" s="25"/>
      <c r="D431" s="26"/>
      <c r="F431" s="138"/>
      <c r="G431" s="47"/>
      <c r="H431" s="39"/>
      <c r="I431" s="39"/>
      <c r="J431" s="40"/>
    </row>
    <row r="432" spans="2:10" x14ac:dyDescent="0.3">
      <c r="B432" s="25"/>
      <c r="D432" s="26" t="s">
        <v>8</v>
      </c>
      <c r="F432" s="14" t="s">
        <v>760</v>
      </c>
      <c r="G432" s="47"/>
      <c r="H432" s="39"/>
      <c r="I432" s="39"/>
      <c r="J432" s="40"/>
    </row>
    <row r="433" spans="2:10" x14ac:dyDescent="0.3">
      <c r="B433" s="25"/>
      <c r="D433" s="26"/>
      <c r="F433" s="14" t="s">
        <v>761</v>
      </c>
      <c r="G433" s="47"/>
      <c r="H433" s="39"/>
      <c r="I433" s="39"/>
      <c r="J433" s="40"/>
    </row>
    <row r="434" spans="2:10" x14ac:dyDescent="0.3">
      <c r="B434" s="25" t="s">
        <v>9</v>
      </c>
      <c r="D434" s="26"/>
      <c r="F434" s="14" t="s">
        <v>1990</v>
      </c>
      <c r="G434" s="47"/>
      <c r="H434" s="39"/>
      <c r="I434" s="39"/>
      <c r="J434" s="40"/>
    </row>
    <row r="435" spans="2:10" x14ac:dyDescent="0.3">
      <c r="B435" s="25"/>
      <c r="D435" s="26"/>
      <c r="F435" s="14" t="s">
        <v>1949</v>
      </c>
      <c r="G435" s="47"/>
      <c r="H435" s="39"/>
      <c r="I435" s="39"/>
      <c r="J435" s="40"/>
    </row>
    <row r="436" spans="2:10" x14ac:dyDescent="0.3">
      <c r="B436" s="25"/>
      <c r="D436" s="26"/>
      <c r="F436" s="14" t="s">
        <v>1991</v>
      </c>
      <c r="G436" s="47"/>
      <c r="H436" s="39"/>
      <c r="I436" s="39"/>
      <c r="J436" s="40"/>
    </row>
    <row r="437" spans="2:10" x14ac:dyDescent="0.3">
      <c r="B437" s="25"/>
      <c r="D437" s="26"/>
      <c r="F437" s="14" t="s">
        <v>762</v>
      </c>
      <c r="G437" s="47"/>
      <c r="H437" s="39"/>
      <c r="I437" s="39"/>
      <c r="J437" s="40"/>
    </row>
    <row r="438" spans="2:10" x14ac:dyDescent="0.3">
      <c r="B438" s="25" t="s">
        <v>891</v>
      </c>
      <c r="D438" s="26"/>
      <c r="F438" s="14"/>
      <c r="G438" s="47"/>
      <c r="H438" s="39"/>
      <c r="I438" s="39"/>
      <c r="J438" s="40"/>
    </row>
    <row r="439" spans="2:10" x14ac:dyDescent="0.3">
      <c r="B439" s="25"/>
      <c r="D439" s="26"/>
      <c r="F439" s="14" t="s">
        <v>1093</v>
      </c>
      <c r="G439" s="47"/>
      <c r="H439" s="39"/>
      <c r="I439" s="39"/>
      <c r="J439" s="40"/>
    </row>
    <row r="440" spans="2:10" x14ac:dyDescent="0.3">
      <c r="B440" s="25"/>
      <c r="D440" s="26" t="s">
        <v>892</v>
      </c>
      <c r="F440" s="14" t="s">
        <v>764</v>
      </c>
      <c r="G440" s="47"/>
      <c r="H440" s="39"/>
      <c r="I440" s="39"/>
      <c r="J440" s="40"/>
    </row>
    <row r="441" spans="2:10" x14ac:dyDescent="0.3">
      <c r="B441" s="25"/>
      <c r="D441" s="26"/>
      <c r="F441" s="14"/>
      <c r="G441" s="47"/>
      <c r="H441" s="39"/>
      <c r="I441" s="39"/>
      <c r="J441" s="40"/>
    </row>
    <row r="442" spans="2:10" x14ac:dyDescent="0.3">
      <c r="B442" s="145" t="s">
        <v>891</v>
      </c>
      <c r="C442" s="146"/>
      <c r="D442" s="147"/>
      <c r="E442" s="148"/>
      <c r="F442" s="163" t="s">
        <v>1390</v>
      </c>
      <c r="G442" s="150"/>
      <c r="H442" s="39"/>
      <c r="I442" s="39"/>
      <c r="J442" s="40"/>
    </row>
    <row r="443" spans="2:10" x14ac:dyDescent="0.3">
      <c r="B443" s="145"/>
      <c r="C443" s="146"/>
      <c r="D443" s="147"/>
      <c r="E443" s="148"/>
      <c r="F443" s="148" t="s">
        <v>1124</v>
      </c>
      <c r="G443" s="150"/>
      <c r="H443" s="39"/>
      <c r="I443" s="39"/>
      <c r="J443" s="40"/>
    </row>
    <row r="444" spans="2:10" x14ac:dyDescent="0.3">
      <c r="B444" s="145"/>
      <c r="C444" s="146"/>
      <c r="D444" s="147" t="s">
        <v>892</v>
      </c>
      <c r="E444" s="148"/>
      <c r="F444" s="148" t="s">
        <v>981</v>
      </c>
      <c r="G444" s="150"/>
      <c r="H444" s="39"/>
      <c r="I444" s="39"/>
      <c r="J444" s="40"/>
    </row>
    <row r="445" spans="2:10" x14ac:dyDescent="0.3">
      <c r="B445" s="145"/>
      <c r="C445" s="146"/>
      <c r="D445" s="147"/>
      <c r="E445" s="148"/>
      <c r="F445" s="148"/>
      <c r="G445" s="150"/>
      <c r="H445" s="39"/>
      <c r="I445" s="39"/>
      <c r="J445" s="40"/>
    </row>
    <row r="446" spans="2:10" x14ac:dyDescent="0.3">
      <c r="B446" s="145"/>
      <c r="C446" s="146"/>
      <c r="D446" s="147"/>
      <c r="E446" s="148"/>
      <c r="F446" s="151" t="s">
        <v>1530</v>
      </c>
      <c r="G446" s="150"/>
      <c r="H446" s="39"/>
      <c r="I446" s="39"/>
      <c r="J446" s="40"/>
    </row>
    <row r="447" spans="2:10" x14ac:dyDescent="0.3">
      <c r="B447" s="145"/>
      <c r="C447" s="146"/>
      <c r="D447" s="147"/>
      <c r="E447" s="148"/>
      <c r="F447" s="148" t="s">
        <v>1992</v>
      </c>
      <c r="G447" s="150"/>
      <c r="H447" s="39"/>
      <c r="I447" s="39"/>
      <c r="J447" s="40"/>
    </row>
    <row r="448" spans="2:10" x14ac:dyDescent="0.3">
      <c r="B448" s="145"/>
      <c r="C448" s="146"/>
      <c r="D448" s="147"/>
      <c r="E448" s="148"/>
      <c r="F448" s="148" t="s">
        <v>1993</v>
      </c>
      <c r="G448" s="150"/>
      <c r="H448" s="39"/>
      <c r="I448" s="39"/>
      <c r="J448" s="40"/>
    </row>
    <row r="449" spans="2:10" x14ac:dyDescent="0.3">
      <c r="B449" s="145"/>
      <c r="C449" s="146"/>
      <c r="D449" s="147"/>
      <c r="E449" s="148"/>
      <c r="F449" s="151" t="s">
        <v>1910</v>
      </c>
      <c r="G449" s="150"/>
      <c r="H449" s="39"/>
      <c r="I449" s="39"/>
      <c r="J449" s="40"/>
    </row>
    <row r="450" spans="2:10" x14ac:dyDescent="0.3">
      <c r="B450" s="25"/>
      <c r="D450" s="26"/>
      <c r="F450" s="14"/>
      <c r="G450" s="47"/>
      <c r="H450" s="39"/>
      <c r="I450" s="39"/>
      <c r="J450" s="40"/>
    </row>
    <row r="451" spans="2:10" x14ac:dyDescent="0.3">
      <c r="B451" s="25"/>
      <c r="D451" s="26"/>
      <c r="F451" s="14"/>
      <c r="G451" s="47"/>
      <c r="H451" s="39"/>
      <c r="I451" s="39"/>
      <c r="J451" s="40"/>
    </row>
    <row r="452" spans="2:10" x14ac:dyDescent="0.3">
      <c r="B452" s="25"/>
      <c r="D452" s="26" t="s">
        <v>1186</v>
      </c>
      <c r="F452" s="14" t="s">
        <v>1187</v>
      </c>
      <c r="G452" s="47"/>
      <c r="H452" s="39"/>
      <c r="I452" s="39"/>
      <c r="J452" s="40"/>
    </row>
    <row r="453" spans="2:10" x14ac:dyDescent="0.3">
      <c r="B453" s="25"/>
      <c r="D453" s="26"/>
      <c r="F453" s="14" t="s">
        <v>1254</v>
      </c>
      <c r="G453" s="47"/>
      <c r="H453" s="39"/>
      <c r="I453" s="39"/>
      <c r="J453" s="40"/>
    </row>
    <row r="454" spans="2:10" x14ac:dyDescent="0.3">
      <c r="B454" s="25"/>
      <c r="D454" s="26"/>
      <c r="F454" s="14" t="s">
        <v>1994</v>
      </c>
      <c r="G454" s="47"/>
      <c r="H454" s="39"/>
      <c r="I454" s="39"/>
      <c r="J454" s="40"/>
    </row>
    <row r="455" spans="2:10" x14ac:dyDescent="0.3">
      <c r="B455" s="25" t="s">
        <v>1160</v>
      </c>
      <c r="D455" s="26"/>
      <c r="F455" s="14" t="s">
        <v>1995</v>
      </c>
      <c r="G455" s="47"/>
      <c r="H455" s="39"/>
      <c r="I455" s="39"/>
      <c r="J455" s="40"/>
    </row>
    <row r="456" spans="2:10" x14ac:dyDescent="0.3">
      <c r="B456" s="25"/>
      <c r="D456" s="26"/>
      <c r="F456" s="14"/>
      <c r="G456" s="47"/>
      <c r="H456" s="39"/>
      <c r="I456" s="39"/>
      <c r="J456" s="40"/>
    </row>
    <row r="457" spans="2:10" x14ac:dyDescent="0.3">
      <c r="B457" s="25"/>
      <c r="D457" s="26"/>
      <c r="F457" s="14"/>
      <c r="G457" s="47"/>
      <c r="H457" s="39"/>
      <c r="I457" s="39"/>
      <c r="J457" s="40"/>
    </row>
    <row r="458" spans="2:10" x14ac:dyDescent="0.3">
      <c r="B458" s="25" t="s">
        <v>1161</v>
      </c>
      <c r="D458" s="26"/>
      <c r="F458" s="14" t="s">
        <v>1163</v>
      </c>
      <c r="G458" s="47"/>
      <c r="H458" s="39"/>
      <c r="I458" s="39"/>
      <c r="J458" s="40"/>
    </row>
    <row r="459" spans="2:10" x14ac:dyDescent="0.3">
      <c r="B459" s="25"/>
      <c r="D459" s="26"/>
      <c r="F459" s="14" t="s">
        <v>763</v>
      </c>
      <c r="G459" s="47"/>
      <c r="H459" s="39"/>
      <c r="I459" s="39"/>
      <c r="J459" s="40"/>
    </row>
    <row r="460" spans="2:10" x14ac:dyDescent="0.3">
      <c r="B460" s="25"/>
      <c r="D460" s="26"/>
      <c r="F460" s="14" t="s">
        <v>1996</v>
      </c>
      <c r="G460" s="47"/>
      <c r="H460" s="39"/>
      <c r="I460" s="39"/>
      <c r="J460" s="40"/>
    </row>
    <row r="461" spans="2:10" x14ac:dyDescent="0.3">
      <c r="B461" s="25"/>
      <c r="D461" s="26" t="s">
        <v>1162</v>
      </c>
      <c r="F461" s="14"/>
      <c r="G461" s="47"/>
      <c r="H461" s="39"/>
      <c r="I461" s="39"/>
      <c r="J461" s="40"/>
    </row>
    <row r="462" spans="2:10" x14ac:dyDescent="0.3">
      <c r="B462" s="25"/>
      <c r="D462" s="26"/>
      <c r="F462" s="14"/>
      <c r="G462" s="47"/>
      <c r="H462" s="39"/>
      <c r="I462" s="39"/>
      <c r="J462" s="40"/>
    </row>
    <row r="463" spans="2:10" x14ac:dyDescent="0.3">
      <c r="B463" s="25"/>
      <c r="D463" s="26"/>
      <c r="F463" s="14"/>
      <c r="G463" s="47"/>
      <c r="H463" s="39"/>
      <c r="I463" s="39"/>
      <c r="J463" s="40"/>
    </row>
    <row r="464" spans="2:10" x14ac:dyDescent="0.3">
      <c r="B464" s="145" t="s">
        <v>1161</v>
      </c>
      <c r="C464" s="146"/>
      <c r="D464" s="147"/>
      <c r="E464" s="148"/>
      <c r="F464" s="148" t="s">
        <v>1163</v>
      </c>
      <c r="G464" s="150"/>
      <c r="H464" s="39"/>
      <c r="I464" s="39"/>
      <c r="J464" s="40"/>
    </row>
    <row r="465" spans="2:10" x14ac:dyDescent="0.3">
      <c r="B465" s="145"/>
      <c r="C465" s="146"/>
      <c r="D465" s="147"/>
      <c r="E465" s="148"/>
      <c r="F465" s="148" t="s">
        <v>1164</v>
      </c>
      <c r="G465" s="150"/>
      <c r="H465" s="39"/>
      <c r="I465" s="39"/>
      <c r="J465" s="40"/>
    </row>
    <row r="466" spans="2:10" x14ac:dyDescent="0.3">
      <c r="B466" s="145"/>
      <c r="C466" s="146"/>
      <c r="D466" s="147" t="s">
        <v>1162</v>
      </c>
      <c r="E466" s="148"/>
      <c r="F466" s="151"/>
      <c r="G466" s="150"/>
      <c r="H466" s="39"/>
      <c r="I466" s="39"/>
      <c r="J466" s="40"/>
    </row>
    <row r="467" spans="2:10" x14ac:dyDescent="0.3">
      <c r="B467" s="145"/>
      <c r="C467" s="146"/>
      <c r="D467" s="147"/>
      <c r="E467" s="148"/>
      <c r="F467" s="151"/>
      <c r="G467" s="150"/>
      <c r="H467" s="39"/>
      <c r="I467" s="39"/>
      <c r="J467" s="40"/>
    </row>
    <row r="468" spans="2:10" x14ac:dyDescent="0.3">
      <c r="B468" s="145"/>
      <c r="C468" s="146"/>
      <c r="D468" s="147"/>
      <c r="E468" s="148"/>
      <c r="F468" s="151" t="s">
        <v>1531</v>
      </c>
      <c r="G468" s="150"/>
      <c r="H468" s="39"/>
      <c r="I468" s="39"/>
      <c r="J468" s="40"/>
    </row>
    <row r="469" spans="2:10" x14ac:dyDescent="0.3">
      <c r="B469" s="145"/>
      <c r="C469" s="146"/>
      <c r="D469" s="147"/>
      <c r="E469" s="148"/>
      <c r="F469" s="148" t="s">
        <v>1997</v>
      </c>
      <c r="G469" s="150"/>
      <c r="H469" s="39"/>
      <c r="I469" s="39"/>
      <c r="J469" s="40"/>
    </row>
    <row r="470" spans="2:10" x14ac:dyDescent="0.3">
      <c r="B470" s="145"/>
      <c r="C470" s="146"/>
      <c r="D470" s="147"/>
      <c r="E470" s="148"/>
      <c r="F470" s="148" t="s">
        <v>1993</v>
      </c>
      <c r="G470" s="150"/>
      <c r="H470" s="39"/>
      <c r="I470" s="39"/>
      <c r="J470" s="40"/>
    </row>
    <row r="471" spans="2:10" x14ac:dyDescent="0.3">
      <c r="B471" s="145"/>
      <c r="C471" s="146"/>
      <c r="D471" s="147"/>
      <c r="E471" s="148"/>
      <c r="F471" s="151" t="s">
        <v>2044</v>
      </c>
      <c r="G471" s="150"/>
      <c r="H471" s="39"/>
      <c r="I471" s="39"/>
      <c r="J471" s="40"/>
    </row>
    <row r="472" spans="2:10" x14ac:dyDescent="0.3">
      <c r="B472" s="25"/>
      <c r="D472" s="26"/>
      <c r="F472" s="14"/>
      <c r="G472" s="47"/>
      <c r="H472" s="39"/>
      <c r="I472" s="39"/>
      <c r="J472" s="40"/>
    </row>
    <row r="473" spans="2:10" x14ac:dyDescent="0.3">
      <c r="B473" s="25"/>
      <c r="D473" s="26"/>
      <c r="F473" s="14"/>
      <c r="G473" s="47"/>
      <c r="H473" s="39"/>
      <c r="I473" s="39"/>
      <c r="J473" s="40"/>
    </row>
    <row r="474" spans="2:10" x14ac:dyDescent="0.3">
      <c r="B474" s="391" t="s">
        <v>1165</v>
      </c>
      <c r="C474" s="392"/>
      <c r="D474" s="393"/>
      <c r="F474" s="14" t="s">
        <v>1176</v>
      </c>
      <c r="G474" s="47"/>
      <c r="H474" s="39"/>
      <c r="I474" s="39"/>
      <c r="J474" s="40"/>
    </row>
    <row r="475" spans="2:10" x14ac:dyDescent="0.3">
      <c r="B475" s="25"/>
      <c r="D475" s="26"/>
      <c r="F475" s="14"/>
      <c r="G475" s="47"/>
      <c r="H475" s="39"/>
      <c r="I475" s="39"/>
      <c r="J475" s="40"/>
    </row>
    <row r="476" spans="2:10" x14ac:dyDescent="0.3">
      <c r="B476" s="25"/>
      <c r="D476" s="26"/>
      <c r="F476" s="14"/>
      <c r="G476" s="47"/>
      <c r="H476" s="39"/>
      <c r="I476" s="39"/>
      <c r="J476" s="40"/>
    </row>
    <row r="477" spans="2:10" x14ac:dyDescent="0.3">
      <c r="B477" s="25"/>
      <c r="D477" s="26" t="s">
        <v>1166</v>
      </c>
      <c r="F477" s="14" t="s">
        <v>832</v>
      </c>
      <c r="G477" s="47"/>
      <c r="H477" s="39"/>
      <c r="I477" s="39"/>
      <c r="J477" s="40"/>
    </row>
    <row r="478" spans="2:10" x14ac:dyDescent="0.3">
      <c r="B478" s="25"/>
      <c r="D478" s="26"/>
      <c r="F478" s="14" t="s">
        <v>833</v>
      </c>
      <c r="G478" s="47"/>
      <c r="H478" s="39"/>
      <c r="I478" s="39"/>
      <c r="J478" s="40"/>
    </row>
    <row r="479" spans="2:10" x14ac:dyDescent="0.3">
      <c r="B479" s="25" t="s">
        <v>1167</v>
      </c>
      <c r="D479" s="26"/>
      <c r="F479" s="14"/>
      <c r="G479" s="47"/>
      <c r="H479" s="39"/>
      <c r="I479" s="39"/>
      <c r="J479" s="40"/>
    </row>
    <row r="480" spans="2:10" x14ac:dyDescent="0.3">
      <c r="B480" s="25"/>
      <c r="D480" s="26"/>
      <c r="F480" s="34"/>
      <c r="G480" s="47"/>
      <c r="H480" s="39"/>
      <c r="I480" s="39"/>
      <c r="J480" s="40"/>
    </row>
    <row r="481" spans="2:10" x14ac:dyDescent="0.3">
      <c r="B481" s="25"/>
      <c r="D481" s="26"/>
      <c r="F481" s="14"/>
      <c r="G481" s="47"/>
      <c r="H481" s="39"/>
      <c r="I481" s="39"/>
      <c r="J481" s="40"/>
    </row>
    <row r="482" spans="2:10" x14ac:dyDescent="0.3">
      <c r="B482" s="25" t="s">
        <v>1168</v>
      </c>
      <c r="D482" s="26"/>
      <c r="F482" s="14" t="s">
        <v>834</v>
      </c>
      <c r="G482" s="47"/>
      <c r="H482" s="39"/>
      <c r="I482" s="39"/>
      <c r="J482" s="40"/>
    </row>
    <row r="483" spans="2:10" x14ac:dyDescent="0.3">
      <c r="B483" s="25"/>
      <c r="D483" s="26"/>
      <c r="F483" s="14" t="s">
        <v>835</v>
      </c>
      <c r="G483" s="47"/>
      <c r="H483" s="39"/>
      <c r="I483" s="39"/>
      <c r="J483" s="40"/>
    </row>
    <row r="484" spans="2:10" x14ac:dyDescent="0.3">
      <c r="B484" s="25"/>
      <c r="D484" s="26" t="s">
        <v>1169</v>
      </c>
      <c r="F484" s="14"/>
      <c r="G484" s="47"/>
      <c r="H484" s="39"/>
      <c r="I484" s="39"/>
      <c r="J484" s="40"/>
    </row>
    <row r="485" spans="2:10" x14ac:dyDescent="0.3">
      <c r="B485" s="25"/>
      <c r="D485" s="26"/>
      <c r="F485" s="14"/>
      <c r="G485" s="47"/>
      <c r="H485" s="39"/>
      <c r="I485" s="39"/>
      <c r="J485" s="40"/>
    </row>
    <row r="486" spans="2:10" x14ac:dyDescent="0.3">
      <c r="B486" s="25"/>
      <c r="D486" s="26"/>
      <c r="F486" s="14"/>
      <c r="G486" s="47"/>
      <c r="H486" s="39"/>
      <c r="I486" s="39"/>
      <c r="J486" s="40"/>
    </row>
    <row r="487" spans="2:10" x14ac:dyDescent="0.3">
      <c r="B487" s="25"/>
      <c r="D487" s="26"/>
      <c r="G487" s="47"/>
      <c r="H487" s="39"/>
      <c r="I487" s="39"/>
      <c r="J487" s="40"/>
    </row>
    <row r="488" spans="2:10" x14ac:dyDescent="0.3">
      <c r="B488" s="25" t="s">
        <v>1170</v>
      </c>
      <c r="D488" s="26"/>
      <c r="F488" s="14" t="s">
        <v>770</v>
      </c>
      <c r="G488" s="47"/>
      <c r="H488" s="39"/>
      <c r="I488" s="39"/>
      <c r="J488" s="40"/>
    </row>
    <row r="489" spans="2:10" x14ac:dyDescent="0.3">
      <c r="B489" s="25"/>
      <c r="D489" s="26"/>
      <c r="F489" s="14" t="s">
        <v>2705</v>
      </c>
      <c r="G489" s="47"/>
      <c r="H489" s="39"/>
      <c r="I489" s="39"/>
      <c r="J489" s="40"/>
    </row>
    <row r="490" spans="2:10" x14ac:dyDescent="0.3">
      <c r="B490" s="25"/>
      <c r="D490" s="26"/>
      <c r="F490" s="14" t="s">
        <v>1998</v>
      </c>
      <c r="G490" s="47"/>
      <c r="H490" s="39"/>
      <c r="I490" s="39"/>
      <c r="J490" s="40"/>
    </row>
    <row r="491" spans="2:10" x14ac:dyDescent="0.3">
      <c r="B491" s="25"/>
      <c r="D491" s="26"/>
      <c r="F491" s="14"/>
      <c r="G491" s="47"/>
      <c r="H491" s="39"/>
      <c r="I491" s="39"/>
      <c r="J491" s="40"/>
    </row>
    <row r="492" spans="2:10" x14ac:dyDescent="0.3">
      <c r="B492" s="25"/>
      <c r="D492" s="26"/>
      <c r="F492" s="14"/>
      <c r="G492" s="47"/>
      <c r="H492" s="39"/>
      <c r="I492" s="39"/>
      <c r="J492" s="40"/>
    </row>
    <row r="493" spans="2:10" x14ac:dyDescent="0.3">
      <c r="B493" s="25"/>
      <c r="D493" s="26" t="s">
        <v>1171</v>
      </c>
      <c r="F493" s="14" t="s">
        <v>771</v>
      </c>
      <c r="G493" s="47"/>
      <c r="H493" s="39"/>
      <c r="I493" s="39"/>
      <c r="J493" s="40"/>
    </row>
    <row r="494" spans="2:10" x14ac:dyDescent="0.3">
      <c r="B494" s="25"/>
      <c r="D494" s="26"/>
      <c r="F494" s="14" t="s">
        <v>2835</v>
      </c>
      <c r="G494" s="47"/>
      <c r="H494" s="39"/>
      <c r="I494" s="39"/>
      <c r="J494" s="40"/>
    </row>
    <row r="495" spans="2:10" x14ac:dyDescent="0.3">
      <c r="B495" s="25"/>
      <c r="D495" s="26"/>
      <c r="F495" s="139"/>
      <c r="G495" s="47"/>
      <c r="H495" s="39"/>
      <c r="I495" s="39"/>
      <c r="J495" s="40"/>
    </row>
    <row r="496" spans="2:10" x14ac:dyDescent="0.3">
      <c r="B496" s="145"/>
      <c r="C496" s="146"/>
      <c r="D496" s="147" t="s">
        <v>1172</v>
      </c>
      <c r="E496" s="148"/>
      <c r="F496" s="148" t="s">
        <v>1173</v>
      </c>
      <c r="G496" s="150"/>
      <c r="H496" s="39"/>
      <c r="I496" s="39"/>
      <c r="J496" s="40"/>
    </row>
    <row r="497" spans="2:10" x14ac:dyDescent="0.3">
      <c r="B497" s="145"/>
      <c r="C497" s="146"/>
      <c r="D497" s="147"/>
      <c r="E497" s="148"/>
      <c r="F497" s="154" t="s">
        <v>2836</v>
      </c>
      <c r="G497" s="150"/>
      <c r="H497" s="39"/>
      <c r="I497" s="39"/>
      <c r="J497" s="40"/>
    </row>
    <row r="498" spans="2:10" x14ac:dyDescent="0.3">
      <c r="B498" s="145"/>
      <c r="C498" s="146"/>
      <c r="D498" s="147"/>
      <c r="E498" s="148"/>
      <c r="F498" s="154"/>
      <c r="G498" s="150"/>
      <c r="H498" s="39"/>
      <c r="I498" s="39"/>
      <c r="J498" s="40"/>
    </row>
    <row r="499" spans="2:10" x14ac:dyDescent="0.3">
      <c r="B499" s="145"/>
      <c r="C499" s="146"/>
      <c r="D499" s="147"/>
      <c r="E499" s="148"/>
      <c r="F499" s="154"/>
      <c r="G499" s="150"/>
      <c r="H499" s="39"/>
      <c r="I499" s="39"/>
      <c r="J499" s="40"/>
    </row>
    <row r="500" spans="2:10" x14ac:dyDescent="0.3">
      <c r="B500" s="145"/>
      <c r="C500" s="146"/>
      <c r="D500" s="147"/>
      <c r="E500" s="148"/>
      <c r="F500" s="154"/>
      <c r="G500" s="150"/>
      <c r="H500" s="39"/>
      <c r="I500" s="39"/>
      <c r="J500" s="40"/>
    </row>
    <row r="501" spans="2:10" x14ac:dyDescent="0.3">
      <c r="B501" s="145"/>
      <c r="C501" s="146"/>
      <c r="D501" s="147"/>
      <c r="E501" s="148"/>
      <c r="F501" s="154"/>
      <c r="G501" s="150"/>
      <c r="H501" s="39"/>
      <c r="I501" s="39"/>
      <c r="J501" s="40"/>
    </row>
    <row r="502" spans="2:10" x14ac:dyDescent="0.3">
      <c r="B502" s="145"/>
      <c r="C502" s="146"/>
      <c r="D502" s="147"/>
      <c r="E502" s="148"/>
      <c r="F502" s="154"/>
      <c r="G502" s="150"/>
      <c r="H502" s="39"/>
      <c r="I502" s="39"/>
      <c r="J502" s="40"/>
    </row>
    <row r="503" spans="2:10" x14ac:dyDescent="0.3">
      <c r="B503" s="145"/>
      <c r="C503" s="146"/>
      <c r="D503" s="147"/>
      <c r="E503" s="148"/>
      <c r="F503" s="154" t="s">
        <v>772</v>
      </c>
      <c r="G503" s="150"/>
      <c r="H503" s="39"/>
      <c r="I503" s="39"/>
      <c r="J503" s="40"/>
    </row>
    <row r="504" spans="2:10" x14ac:dyDescent="0.3">
      <c r="B504" s="145"/>
      <c r="C504" s="146"/>
      <c r="D504" s="147"/>
      <c r="E504" s="148"/>
      <c r="F504" s="148" t="s">
        <v>2837</v>
      </c>
      <c r="G504" s="150"/>
      <c r="H504" s="39"/>
      <c r="I504" s="39"/>
      <c r="J504" s="40"/>
    </row>
    <row r="505" spans="2:10" x14ac:dyDescent="0.3">
      <c r="B505" s="25"/>
      <c r="D505" s="26"/>
      <c r="F505" s="139"/>
      <c r="G505" s="47"/>
      <c r="H505" s="39"/>
      <c r="I505" s="39"/>
      <c r="J505" s="40"/>
    </row>
    <row r="506" spans="2:10" x14ac:dyDescent="0.3">
      <c r="B506" s="394" t="s">
        <v>902</v>
      </c>
      <c r="C506" s="395"/>
      <c r="D506" s="396"/>
      <c r="F506" s="14" t="s">
        <v>1181</v>
      </c>
      <c r="G506" s="47"/>
      <c r="H506" s="53" t="s">
        <v>2972</v>
      </c>
      <c r="I506" s="53" t="s">
        <v>2972</v>
      </c>
      <c r="J506" s="53"/>
    </row>
    <row r="507" spans="2:10" x14ac:dyDescent="0.3">
      <c r="B507" s="25"/>
      <c r="D507" s="26"/>
      <c r="F507" s="14" t="s">
        <v>836</v>
      </c>
      <c r="G507" s="47"/>
      <c r="H507" s="39"/>
      <c r="I507" s="39"/>
      <c r="J507" s="40"/>
    </row>
    <row r="508" spans="2:10" x14ac:dyDescent="0.3">
      <c r="B508" s="25"/>
      <c r="D508" s="26"/>
      <c r="F508" s="24" t="s">
        <v>1999</v>
      </c>
      <c r="G508" s="47"/>
      <c r="H508" s="39"/>
      <c r="I508" s="39"/>
      <c r="J508" s="40"/>
    </row>
    <row r="509" spans="2:10" x14ac:dyDescent="0.3">
      <c r="B509" s="25"/>
      <c r="D509" s="26"/>
      <c r="F509" s="24" t="s">
        <v>2000</v>
      </c>
      <c r="G509" s="47"/>
      <c r="H509" s="39"/>
      <c r="I509" s="39"/>
      <c r="J509" s="40"/>
    </row>
    <row r="510" spans="2:10" x14ac:dyDescent="0.3">
      <c r="B510" s="25"/>
      <c r="D510" s="26"/>
      <c r="F510" s="14" t="s">
        <v>2001</v>
      </c>
      <c r="G510" s="47"/>
      <c r="H510" s="39"/>
      <c r="I510" s="39"/>
      <c r="J510" s="40"/>
    </row>
    <row r="511" spans="2:10" x14ac:dyDescent="0.3">
      <c r="B511" s="25"/>
      <c r="D511" s="26"/>
      <c r="F511" s="14" t="s">
        <v>2002</v>
      </c>
      <c r="G511" s="47"/>
      <c r="H511" s="39"/>
      <c r="I511" s="39"/>
      <c r="J511" s="40"/>
    </row>
    <row r="512" spans="2:10" x14ac:dyDescent="0.3">
      <c r="B512" s="25"/>
      <c r="D512" s="26"/>
      <c r="G512" s="47"/>
      <c r="H512" s="39"/>
      <c r="I512" s="39"/>
      <c r="J512" s="40"/>
    </row>
    <row r="513" spans="2:10" x14ac:dyDescent="0.3">
      <c r="B513" s="25"/>
      <c r="D513" s="26"/>
      <c r="F513" s="24" t="s">
        <v>2003</v>
      </c>
      <c r="G513" s="47"/>
      <c r="H513" s="39"/>
      <c r="I513" s="39"/>
      <c r="J513" s="40"/>
    </row>
    <row r="514" spans="2:10" x14ac:dyDescent="0.3">
      <c r="B514" s="25"/>
      <c r="D514" s="26"/>
      <c r="F514" s="24" t="s">
        <v>2004</v>
      </c>
      <c r="G514" s="47"/>
      <c r="H514" s="39"/>
      <c r="I514" s="39"/>
      <c r="J514" s="40"/>
    </row>
    <row r="515" spans="2:10" x14ac:dyDescent="0.3">
      <c r="B515" s="25"/>
      <c r="D515" s="26"/>
      <c r="F515" s="14" t="s">
        <v>2005</v>
      </c>
      <c r="G515" s="47"/>
      <c r="H515" s="39"/>
      <c r="I515" s="39"/>
      <c r="J515" s="40"/>
    </row>
    <row r="516" spans="2:10" x14ac:dyDescent="0.3">
      <c r="B516" s="25"/>
      <c r="D516" s="26"/>
      <c r="F516" s="14" t="s">
        <v>2006</v>
      </c>
      <c r="G516" s="47"/>
      <c r="H516" s="39"/>
      <c r="I516" s="39"/>
      <c r="J516" s="40"/>
    </row>
    <row r="517" spans="2:10" x14ac:dyDescent="0.3">
      <c r="B517" s="25"/>
      <c r="D517" s="26"/>
      <c r="F517" s="14"/>
      <c r="G517" s="47"/>
      <c r="H517" s="39"/>
      <c r="I517" s="39"/>
      <c r="J517" s="40"/>
    </row>
    <row r="518" spans="2:10" x14ac:dyDescent="0.3">
      <c r="B518" s="25"/>
      <c r="D518" s="26"/>
      <c r="F518" s="14"/>
      <c r="G518" s="47"/>
      <c r="H518" s="39"/>
      <c r="I518" s="39"/>
      <c r="J518" s="40"/>
    </row>
    <row r="519" spans="2:10" x14ac:dyDescent="0.3">
      <c r="B519" s="25"/>
      <c r="D519" s="26"/>
      <c r="F519" s="14" t="s">
        <v>983</v>
      </c>
      <c r="G519" s="47"/>
      <c r="H519" s="39"/>
      <c r="I519" s="39"/>
      <c r="J519" s="40"/>
    </row>
    <row r="520" spans="2:10" x14ac:dyDescent="0.3">
      <c r="B520" s="25"/>
      <c r="D520" s="26" t="s">
        <v>889</v>
      </c>
      <c r="F520" s="14" t="s">
        <v>784</v>
      </c>
      <c r="G520" s="47"/>
      <c r="H520" s="39"/>
      <c r="I520" s="39"/>
      <c r="J520" s="40"/>
    </row>
    <row r="521" spans="2:10" x14ac:dyDescent="0.3">
      <c r="B521" s="25"/>
      <c r="D521" s="26"/>
      <c r="F521" s="14" t="s">
        <v>2007</v>
      </c>
      <c r="G521" s="47"/>
      <c r="H521" s="39"/>
      <c r="I521" s="39"/>
      <c r="J521" s="40"/>
    </row>
    <row r="522" spans="2:10" x14ac:dyDescent="0.3">
      <c r="B522" s="25" t="s">
        <v>890</v>
      </c>
      <c r="D522" s="26"/>
      <c r="F522" s="14" t="s">
        <v>2008</v>
      </c>
      <c r="G522" s="47"/>
      <c r="H522" s="39"/>
      <c r="I522" s="39"/>
      <c r="J522" s="40"/>
    </row>
    <row r="523" spans="2:10" x14ac:dyDescent="0.3">
      <c r="B523" s="25"/>
      <c r="D523" s="26"/>
      <c r="F523" s="14"/>
      <c r="G523" s="47"/>
      <c r="H523" s="39"/>
      <c r="I523" s="39"/>
      <c r="J523" s="40"/>
    </row>
    <row r="524" spans="2:10" x14ac:dyDescent="0.3">
      <c r="B524" s="25"/>
      <c r="D524" s="26"/>
      <c r="F524" s="14"/>
      <c r="G524" s="47"/>
      <c r="H524" s="39"/>
      <c r="I524" s="39"/>
      <c r="J524" s="40"/>
    </row>
    <row r="525" spans="2:10" x14ac:dyDescent="0.3">
      <c r="B525" s="25"/>
      <c r="D525" s="26"/>
      <c r="F525" s="14"/>
      <c r="G525" s="47"/>
      <c r="H525" s="39"/>
      <c r="I525" s="39"/>
      <c r="J525" s="40"/>
    </row>
    <row r="526" spans="2:10" x14ac:dyDescent="0.3">
      <c r="B526" s="25"/>
      <c r="D526" s="26" t="s">
        <v>889</v>
      </c>
      <c r="F526" s="14" t="s">
        <v>1257</v>
      </c>
      <c r="G526" s="47"/>
      <c r="H526" s="39"/>
      <c r="I526" s="39"/>
      <c r="J526" s="40"/>
    </row>
    <row r="527" spans="2:10" x14ac:dyDescent="0.3">
      <c r="B527" s="25"/>
      <c r="D527" s="26"/>
      <c r="F527" s="14" t="s">
        <v>791</v>
      </c>
      <c r="G527" s="47"/>
      <c r="H527" s="39"/>
      <c r="I527" s="39"/>
      <c r="J527" s="40"/>
    </row>
    <row r="528" spans="2:10" x14ac:dyDescent="0.3">
      <c r="B528" s="25" t="s">
        <v>890</v>
      </c>
      <c r="D528" s="26"/>
      <c r="F528" s="14" t="s">
        <v>1946</v>
      </c>
      <c r="G528" s="47"/>
      <c r="H528" s="39"/>
      <c r="I528" s="39"/>
      <c r="J528" s="40"/>
    </row>
    <row r="529" spans="2:10" x14ac:dyDescent="0.3">
      <c r="B529" s="25"/>
      <c r="D529" s="26"/>
      <c r="F529" s="14" t="s">
        <v>2009</v>
      </c>
      <c r="G529" s="47"/>
      <c r="H529" s="39"/>
      <c r="I529" s="39"/>
      <c r="J529" s="40"/>
    </row>
    <row r="530" spans="2:10" x14ac:dyDescent="0.3">
      <c r="B530" s="25"/>
      <c r="D530" s="26"/>
      <c r="F530" s="14"/>
      <c r="G530" s="47"/>
      <c r="H530" s="39"/>
      <c r="I530" s="39"/>
      <c r="J530" s="40"/>
    </row>
    <row r="531" spans="2:10" x14ac:dyDescent="0.3">
      <c r="B531" s="25"/>
      <c r="D531" s="26"/>
      <c r="F531" s="14"/>
      <c r="G531" s="47"/>
      <c r="H531" s="39"/>
      <c r="I531" s="39"/>
      <c r="J531" s="40"/>
    </row>
    <row r="532" spans="2:10" x14ac:dyDescent="0.3">
      <c r="B532" s="391" t="s">
        <v>903</v>
      </c>
      <c r="C532" s="392"/>
      <c r="D532" s="393"/>
      <c r="F532" s="14" t="s">
        <v>837</v>
      </c>
      <c r="G532" s="47"/>
      <c r="H532" s="39"/>
      <c r="I532" s="39"/>
      <c r="J532" s="40"/>
    </row>
    <row r="533" spans="2:10" x14ac:dyDescent="0.3">
      <c r="B533" s="25"/>
      <c r="D533" s="26"/>
      <c r="F533" s="14"/>
      <c r="G533" s="47"/>
      <c r="H533" s="39"/>
      <c r="I533" s="39"/>
      <c r="J533" s="40"/>
    </row>
    <row r="534" spans="2:10" x14ac:dyDescent="0.3">
      <c r="B534" s="25"/>
      <c r="D534" s="26"/>
      <c r="F534" s="138" t="s">
        <v>984</v>
      </c>
      <c r="G534" s="47"/>
      <c r="H534" s="39"/>
      <c r="I534" s="39"/>
      <c r="J534" s="40"/>
    </row>
    <row r="535" spans="2:10" x14ac:dyDescent="0.3">
      <c r="B535" s="25"/>
      <c r="D535" s="26" t="s">
        <v>889</v>
      </c>
      <c r="F535" s="14" t="s">
        <v>1182</v>
      </c>
      <c r="G535" s="47"/>
      <c r="H535" s="39"/>
      <c r="I535" s="39"/>
      <c r="J535" s="40"/>
    </row>
    <row r="536" spans="2:10" x14ac:dyDescent="0.3">
      <c r="B536" s="25"/>
      <c r="D536" s="26"/>
      <c r="F536" s="14" t="s">
        <v>2010</v>
      </c>
      <c r="G536" s="47"/>
      <c r="H536" s="39"/>
      <c r="I536" s="39"/>
      <c r="J536" s="40"/>
    </row>
    <row r="537" spans="2:10" x14ac:dyDescent="0.3">
      <c r="B537" s="25"/>
      <c r="D537" s="26"/>
      <c r="F537" s="14" t="s">
        <v>2011</v>
      </c>
      <c r="G537" s="47"/>
      <c r="H537" s="39"/>
      <c r="I537" s="39"/>
      <c r="J537" s="40"/>
    </row>
    <row r="538" spans="2:10" x14ac:dyDescent="0.3">
      <c r="B538" s="25" t="s">
        <v>890</v>
      </c>
      <c r="D538" s="26"/>
      <c r="F538" s="14"/>
      <c r="G538" s="47"/>
      <c r="H538" s="39"/>
      <c r="I538" s="39"/>
      <c r="J538" s="40"/>
    </row>
    <row r="539" spans="2:10" x14ac:dyDescent="0.3">
      <c r="B539" s="25"/>
      <c r="D539" s="26"/>
      <c r="F539" s="14"/>
      <c r="G539" s="47"/>
      <c r="H539" s="39"/>
      <c r="I539" s="39"/>
      <c r="J539" s="40"/>
    </row>
    <row r="540" spans="2:10" x14ac:dyDescent="0.3">
      <c r="B540" s="25"/>
      <c r="D540" s="26"/>
      <c r="F540" s="14"/>
      <c r="G540" s="47"/>
      <c r="H540" s="39"/>
      <c r="I540" s="39"/>
      <c r="J540" s="40"/>
    </row>
    <row r="541" spans="2:10" x14ac:dyDescent="0.3">
      <c r="B541" s="25" t="s">
        <v>891</v>
      </c>
      <c r="D541" s="26"/>
      <c r="F541" s="14" t="s">
        <v>775</v>
      </c>
      <c r="G541" s="47"/>
      <c r="H541" s="39"/>
      <c r="I541" s="39"/>
      <c r="J541" s="40"/>
    </row>
    <row r="542" spans="2:10" x14ac:dyDescent="0.3">
      <c r="B542" s="25"/>
      <c r="D542" s="26"/>
      <c r="F542" s="34" t="s">
        <v>790</v>
      </c>
      <c r="G542" s="47"/>
      <c r="H542" s="39"/>
      <c r="I542" s="39"/>
      <c r="J542" s="40"/>
    </row>
    <row r="543" spans="2:10" x14ac:dyDescent="0.3">
      <c r="B543" s="25"/>
      <c r="D543" s="26"/>
      <c r="F543" s="14"/>
      <c r="G543" s="47"/>
      <c r="H543" s="39"/>
      <c r="I543" s="39"/>
      <c r="J543" s="40"/>
    </row>
    <row r="544" spans="2:10" x14ac:dyDescent="0.3">
      <c r="B544" s="25"/>
      <c r="D544" s="26" t="s">
        <v>892</v>
      </c>
      <c r="F544" s="14"/>
      <c r="G544" s="47"/>
      <c r="H544" s="39"/>
      <c r="I544" s="39"/>
      <c r="J544" s="40"/>
    </row>
    <row r="545" spans="2:10" x14ac:dyDescent="0.3">
      <c r="B545" s="25"/>
      <c r="D545" s="26"/>
      <c r="F545" s="14"/>
      <c r="G545" s="47"/>
      <c r="H545" s="39"/>
      <c r="I545" s="39"/>
      <c r="J545" s="40"/>
    </row>
    <row r="546" spans="2:10" x14ac:dyDescent="0.3">
      <c r="B546" s="25"/>
      <c r="D546" s="26"/>
      <c r="F546" s="14"/>
      <c r="G546" s="47"/>
      <c r="H546" s="39"/>
      <c r="I546" s="39"/>
      <c r="J546" s="40"/>
    </row>
    <row r="547" spans="2:10" x14ac:dyDescent="0.3">
      <c r="B547" s="145" t="s">
        <v>891</v>
      </c>
      <c r="C547" s="146"/>
      <c r="D547" s="147"/>
      <c r="E547" s="148"/>
      <c r="F547" s="148" t="s">
        <v>985</v>
      </c>
      <c r="G547" s="150"/>
      <c r="H547" s="39"/>
      <c r="I547" s="39"/>
      <c r="J547" s="40"/>
    </row>
    <row r="548" spans="2:10" x14ac:dyDescent="0.3">
      <c r="B548" s="145"/>
      <c r="C548" s="146"/>
      <c r="D548" s="147"/>
      <c r="E548" s="148"/>
      <c r="F548" s="151" t="s">
        <v>790</v>
      </c>
      <c r="G548" s="150"/>
      <c r="H548" s="39"/>
      <c r="I548" s="39"/>
      <c r="J548" s="40"/>
    </row>
    <row r="549" spans="2:10" x14ac:dyDescent="0.3">
      <c r="B549" s="145"/>
      <c r="C549" s="146"/>
      <c r="D549" s="147"/>
      <c r="E549" s="148"/>
      <c r="F549" s="148"/>
      <c r="G549" s="150"/>
      <c r="H549" s="39"/>
      <c r="I549" s="39"/>
      <c r="J549" s="40"/>
    </row>
    <row r="550" spans="2:10" x14ac:dyDescent="0.3">
      <c r="B550" s="145"/>
      <c r="C550" s="146"/>
      <c r="D550" s="147" t="s">
        <v>892</v>
      </c>
      <c r="E550" s="148"/>
      <c r="F550" s="148"/>
      <c r="G550" s="150"/>
      <c r="H550" s="39"/>
      <c r="I550" s="39"/>
      <c r="J550" s="40"/>
    </row>
    <row r="551" spans="2:10" x14ac:dyDescent="0.3">
      <c r="B551" s="25"/>
      <c r="D551" s="26"/>
      <c r="F551" s="14"/>
      <c r="G551" s="47"/>
      <c r="H551" s="39"/>
      <c r="I551" s="39"/>
      <c r="J551" s="40"/>
    </row>
    <row r="552" spans="2:10" x14ac:dyDescent="0.3">
      <c r="B552" s="25"/>
      <c r="D552" s="26"/>
      <c r="F552" s="14"/>
      <c r="G552" s="47"/>
      <c r="H552" s="39"/>
      <c r="I552" s="39"/>
      <c r="J552" s="40"/>
    </row>
    <row r="553" spans="2:10" x14ac:dyDescent="0.3">
      <c r="B553" s="391" t="s">
        <v>1532</v>
      </c>
      <c r="C553" s="392"/>
      <c r="D553" s="393"/>
      <c r="F553" s="14"/>
      <c r="G553" s="47"/>
      <c r="H553" s="39"/>
      <c r="I553" s="39"/>
      <c r="J553" s="40"/>
    </row>
    <row r="554" spans="2:10" x14ac:dyDescent="0.3">
      <c r="B554" s="25"/>
      <c r="D554" s="26"/>
      <c r="F554" s="14"/>
      <c r="G554" s="47"/>
      <c r="H554" s="39"/>
      <c r="I554" s="39"/>
      <c r="J554" s="40"/>
    </row>
    <row r="555" spans="2:10" x14ac:dyDescent="0.3">
      <c r="B555" s="25"/>
      <c r="D555" s="26"/>
      <c r="F555" s="14"/>
      <c r="G555" s="47"/>
      <c r="H555" s="39"/>
      <c r="I555" s="39"/>
      <c r="J555" s="40"/>
    </row>
    <row r="556" spans="2:10" x14ac:dyDescent="0.3">
      <c r="B556" s="25"/>
      <c r="D556" s="26" t="s">
        <v>1186</v>
      </c>
      <c r="F556" s="14" t="s">
        <v>1187</v>
      </c>
      <c r="G556" s="47"/>
      <c r="H556" s="39"/>
      <c r="I556" s="39"/>
      <c r="J556" s="40"/>
    </row>
    <row r="557" spans="2:10" x14ac:dyDescent="0.3">
      <c r="B557" s="25"/>
      <c r="D557" s="26"/>
      <c r="F557" s="14" t="s">
        <v>1254</v>
      </c>
      <c r="G557" s="47"/>
      <c r="H557" s="39"/>
      <c r="I557" s="39"/>
      <c r="J557" s="40"/>
    </row>
    <row r="558" spans="2:10" x14ac:dyDescent="0.3">
      <c r="B558" s="25"/>
      <c r="D558" s="26"/>
      <c r="F558" s="14" t="s">
        <v>2012</v>
      </c>
      <c r="G558" s="47"/>
      <c r="H558" s="39"/>
      <c r="I558" s="39"/>
      <c r="J558" s="40"/>
    </row>
    <row r="559" spans="2:10" x14ac:dyDescent="0.3">
      <c r="B559" s="25" t="s">
        <v>1160</v>
      </c>
      <c r="D559" s="26"/>
      <c r="F559" s="14" t="s">
        <v>2013</v>
      </c>
      <c r="G559" s="47"/>
      <c r="H559" s="39"/>
      <c r="I559" s="39"/>
      <c r="J559" s="40"/>
    </row>
    <row r="560" spans="2:10" x14ac:dyDescent="0.3">
      <c r="B560" s="25"/>
      <c r="D560" s="26"/>
      <c r="F560" s="14"/>
      <c r="G560" s="47"/>
      <c r="H560" s="39"/>
      <c r="I560" s="39"/>
      <c r="J560" s="40"/>
    </row>
    <row r="561" spans="2:10" x14ac:dyDescent="0.3">
      <c r="B561" s="25"/>
      <c r="D561" s="26"/>
      <c r="F561" s="14"/>
      <c r="G561" s="47"/>
      <c r="H561" s="39"/>
      <c r="I561" s="39"/>
      <c r="J561" s="40"/>
    </row>
    <row r="562" spans="2:10" x14ac:dyDescent="0.3">
      <c r="B562" s="25" t="s">
        <v>1161</v>
      </c>
      <c r="D562" s="26"/>
      <c r="F562" s="14" t="s">
        <v>1163</v>
      </c>
      <c r="G562" s="47"/>
      <c r="H562" s="39"/>
      <c r="I562" s="39"/>
      <c r="J562" s="40"/>
    </row>
    <row r="563" spans="2:10" x14ac:dyDescent="0.3">
      <c r="B563" s="25"/>
      <c r="D563" s="26"/>
      <c r="F563" s="14" t="s">
        <v>763</v>
      </c>
      <c r="G563" s="47"/>
      <c r="H563" s="39"/>
      <c r="I563" s="39"/>
      <c r="J563" s="40"/>
    </row>
    <row r="564" spans="2:10" x14ac:dyDescent="0.3">
      <c r="B564" s="25"/>
      <c r="D564" s="26"/>
      <c r="F564" s="14" t="s">
        <v>1996</v>
      </c>
      <c r="G564" s="47"/>
      <c r="H564" s="39"/>
      <c r="I564" s="39"/>
      <c r="J564" s="40"/>
    </row>
    <row r="565" spans="2:10" x14ac:dyDescent="0.3">
      <c r="B565" s="25"/>
      <c r="D565" s="26" t="s">
        <v>1162</v>
      </c>
      <c r="F565" s="14"/>
      <c r="G565" s="47"/>
      <c r="H565" s="39"/>
      <c r="I565" s="39"/>
      <c r="J565" s="40"/>
    </row>
    <row r="566" spans="2:10" x14ac:dyDescent="0.3">
      <c r="B566" s="25"/>
      <c r="D566" s="26"/>
      <c r="F566" s="14"/>
      <c r="G566" s="47"/>
      <c r="H566" s="39"/>
      <c r="I566" s="39"/>
      <c r="J566" s="40"/>
    </row>
    <row r="567" spans="2:10" x14ac:dyDescent="0.3">
      <c r="B567" s="25"/>
      <c r="D567" s="26"/>
      <c r="F567" s="14"/>
      <c r="G567" s="47"/>
      <c r="H567" s="39"/>
      <c r="I567" s="39"/>
      <c r="J567" s="40"/>
    </row>
    <row r="568" spans="2:10" x14ac:dyDescent="0.3">
      <c r="B568" s="145" t="s">
        <v>1161</v>
      </c>
      <c r="C568" s="146"/>
      <c r="D568" s="147"/>
      <c r="E568" s="148"/>
      <c r="F568" s="148" t="s">
        <v>1163</v>
      </c>
      <c r="G568" s="150"/>
      <c r="H568" s="39"/>
      <c r="I568" s="39"/>
      <c r="J568" s="40"/>
    </row>
    <row r="569" spans="2:10" x14ac:dyDescent="0.3">
      <c r="B569" s="145"/>
      <c r="C569" s="146"/>
      <c r="D569" s="147"/>
      <c r="E569" s="148"/>
      <c r="F569" s="148" t="s">
        <v>1164</v>
      </c>
      <c r="G569" s="150"/>
      <c r="H569" s="39"/>
      <c r="I569" s="39"/>
      <c r="J569" s="40"/>
    </row>
    <row r="570" spans="2:10" x14ac:dyDescent="0.3">
      <c r="B570" s="145"/>
      <c r="C570" s="146"/>
      <c r="D570" s="147" t="s">
        <v>1162</v>
      </c>
      <c r="E570" s="148"/>
      <c r="F570" s="151"/>
      <c r="G570" s="150"/>
      <c r="H570" s="39"/>
      <c r="I570" s="39"/>
      <c r="J570" s="40"/>
    </row>
    <row r="571" spans="2:10" x14ac:dyDescent="0.3">
      <c r="B571" s="145"/>
      <c r="C571" s="146"/>
      <c r="D571" s="147"/>
      <c r="E571" s="148"/>
      <c r="F571" s="151"/>
      <c r="G571" s="150"/>
      <c r="H571" s="39"/>
      <c r="I571" s="39"/>
      <c r="J571" s="40"/>
    </row>
    <row r="572" spans="2:10" x14ac:dyDescent="0.3">
      <c r="B572" s="145"/>
      <c r="C572" s="146"/>
      <c r="D572" s="147"/>
      <c r="E572" s="148"/>
      <c r="F572" s="151" t="s">
        <v>1531</v>
      </c>
      <c r="G572" s="150"/>
      <c r="H572" s="39"/>
      <c r="I572" s="39"/>
      <c r="J572" s="40"/>
    </row>
    <row r="573" spans="2:10" x14ac:dyDescent="0.3">
      <c r="B573" s="145"/>
      <c r="C573" s="146"/>
      <c r="D573" s="147"/>
      <c r="E573" s="148"/>
      <c r="F573" s="148" t="s">
        <v>1992</v>
      </c>
      <c r="G573" s="150"/>
      <c r="H573" s="39"/>
      <c r="I573" s="39"/>
      <c r="J573" s="40"/>
    </row>
    <row r="574" spans="2:10" x14ac:dyDescent="0.3">
      <c r="B574" s="145"/>
      <c r="C574" s="146"/>
      <c r="D574" s="147"/>
      <c r="E574" s="148"/>
      <c r="F574" s="148" t="s">
        <v>1993</v>
      </c>
      <c r="G574" s="150"/>
      <c r="H574" s="39"/>
      <c r="I574" s="39"/>
      <c r="J574" s="40"/>
    </row>
    <row r="575" spans="2:10" x14ac:dyDescent="0.3">
      <c r="B575" s="145"/>
      <c r="C575" s="146"/>
      <c r="D575" s="147"/>
      <c r="E575" s="148"/>
      <c r="F575" s="151" t="s">
        <v>2044</v>
      </c>
      <c r="G575" s="150"/>
      <c r="H575" s="39"/>
      <c r="I575" s="39"/>
      <c r="J575" s="40"/>
    </row>
    <row r="576" spans="2:10" x14ac:dyDescent="0.3">
      <c r="B576" s="145"/>
      <c r="C576" s="146"/>
      <c r="D576" s="147"/>
      <c r="E576" s="148"/>
      <c r="F576" s="151"/>
      <c r="G576" s="150"/>
      <c r="H576" s="39"/>
      <c r="I576" s="39"/>
      <c r="J576" s="40"/>
    </row>
    <row r="577" spans="2:10" x14ac:dyDescent="0.3">
      <c r="B577" s="25"/>
      <c r="D577" s="26"/>
      <c r="F577" s="14"/>
      <c r="G577" s="47"/>
      <c r="H577" s="39"/>
      <c r="I577" s="39"/>
      <c r="J577" s="40"/>
    </row>
    <row r="578" spans="2:10" x14ac:dyDescent="0.3">
      <c r="B578" s="391" t="s">
        <v>904</v>
      </c>
      <c r="C578" s="392"/>
      <c r="D578" s="393"/>
      <c r="F578" s="14" t="s">
        <v>838</v>
      </c>
      <c r="G578" s="47"/>
      <c r="H578" s="39"/>
      <c r="I578" s="39"/>
      <c r="J578" s="40"/>
    </row>
    <row r="579" spans="2:10" x14ac:dyDescent="0.3">
      <c r="B579" s="25"/>
      <c r="D579" s="26"/>
      <c r="F579" s="14"/>
      <c r="G579" s="47"/>
      <c r="H579" s="39"/>
      <c r="I579" s="39"/>
      <c r="J579" s="40"/>
    </row>
    <row r="580" spans="2:10" x14ac:dyDescent="0.3">
      <c r="B580" s="25"/>
      <c r="D580" s="26"/>
      <c r="F580" s="14"/>
      <c r="G580" s="47"/>
      <c r="H580" s="39"/>
      <c r="I580" s="39"/>
      <c r="J580" s="40"/>
    </row>
    <row r="581" spans="2:10" x14ac:dyDescent="0.3">
      <c r="B581" s="25"/>
      <c r="D581" s="26" t="s">
        <v>889</v>
      </c>
      <c r="F581" s="14" t="s">
        <v>1177</v>
      </c>
      <c r="G581" s="47"/>
      <c r="H581" s="39"/>
      <c r="I581" s="39"/>
      <c r="J581" s="40"/>
    </row>
    <row r="582" spans="2:10" x14ac:dyDescent="0.3">
      <c r="B582" s="25"/>
      <c r="D582" s="26"/>
      <c r="F582" s="14" t="s">
        <v>2014</v>
      </c>
      <c r="G582" s="47"/>
      <c r="H582" s="39"/>
      <c r="I582" s="39"/>
      <c r="J582" s="40"/>
    </row>
    <row r="583" spans="2:10" x14ac:dyDescent="0.3">
      <c r="B583" s="25"/>
      <c r="D583" s="26"/>
      <c r="F583" s="14" t="s">
        <v>2015</v>
      </c>
      <c r="G583" s="47"/>
      <c r="H583" s="39"/>
      <c r="I583" s="39"/>
      <c r="J583" s="40"/>
    </row>
    <row r="584" spans="2:10" x14ac:dyDescent="0.3">
      <c r="B584" s="25" t="s">
        <v>890</v>
      </c>
      <c r="D584" s="26"/>
      <c r="F584" s="14"/>
      <c r="G584" s="47"/>
      <c r="H584" s="39"/>
      <c r="I584" s="39"/>
      <c r="J584" s="40"/>
    </row>
    <row r="585" spans="2:10" x14ac:dyDescent="0.3">
      <c r="B585" s="25"/>
      <c r="D585" s="26"/>
      <c r="F585" s="14"/>
      <c r="G585" s="47"/>
      <c r="H585" s="39"/>
      <c r="I585" s="39"/>
      <c r="J585" s="40"/>
    </row>
    <row r="586" spans="2:10" x14ac:dyDescent="0.3">
      <c r="B586" s="25"/>
      <c r="D586" s="26"/>
      <c r="F586" s="14"/>
      <c r="G586" s="47"/>
      <c r="H586" s="39"/>
      <c r="I586" s="39"/>
      <c r="J586" s="40"/>
    </row>
    <row r="587" spans="2:10" x14ac:dyDescent="0.3">
      <c r="B587" s="25" t="s">
        <v>891</v>
      </c>
      <c r="D587" s="26"/>
      <c r="F587" s="14"/>
      <c r="G587" s="47"/>
      <c r="H587" s="39"/>
      <c r="I587" s="39"/>
      <c r="J587" s="40"/>
    </row>
    <row r="588" spans="2:10" x14ac:dyDescent="0.3">
      <c r="B588" s="25"/>
      <c r="D588" s="26"/>
      <c r="F588" s="14" t="s">
        <v>775</v>
      </c>
      <c r="G588" s="47"/>
      <c r="H588" s="39"/>
      <c r="I588" s="39"/>
      <c r="J588" s="40"/>
    </row>
    <row r="589" spans="2:10" x14ac:dyDescent="0.3">
      <c r="B589" s="25"/>
      <c r="D589" s="26"/>
      <c r="F589" s="34" t="s">
        <v>839</v>
      </c>
      <c r="G589" s="47"/>
      <c r="H589" s="39"/>
      <c r="I589" s="39"/>
      <c r="J589" s="40"/>
    </row>
    <row r="590" spans="2:10" x14ac:dyDescent="0.3">
      <c r="B590" s="25"/>
      <c r="D590" s="26" t="s">
        <v>892</v>
      </c>
      <c r="F590" s="14"/>
      <c r="G590" s="47"/>
      <c r="H590" s="39"/>
      <c r="I590" s="39"/>
      <c r="J590" s="40"/>
    </row>
    <row r="591" spans="2:10" x14ac:dyDescent="0.3">
      <c r="B591" s="25"/>
      <c r="D591" s="26"/>
      <c r="F591" s="14"/>
      <c r="G591" s="47"/>
      <c r="H591" s="39"/>
      <c r="I591" s="39"/>
      <c r="J591" s="40"/>
    </row>
    <row r="592" spans="2:10" x14ac:dyDescent="0.3">
      <c r="B592" s="25"/>
      <c r="D592" s="26"/>
      <c r="F592" s="14"/>
      <c r="G592" s="47"/>
      <c r="H592" s="39"/>
      <c r="I592" s="39"/>
      <c r="J592" s="40"/>
    </row>
    <row r="593" spans="2:10" x14ac:dyDescent="0.3">
      <c r="B593" s="145" t="s">
        <v>891</v>
      </c>
      <c r="C593" s="146"/>
      <c r="D593" s="147"/>
      <c r="E593" s="148"/>
      <c r="F593" s="148"/>
      <c r="G593" s="150"/>
      <c r="H593" s="39"/>
      <c r="I593" s="39"/>
      <c r="J593" s="40"/>
    </row>
    <row r="594" spans="2:10" x14ac:dyDescent="0.3">
      <c r="B594" s="145"/>
      <c r="C594" s="146"/>
      <c r="D594" s="147"/>
      <c r="E594" s="148"/>
      <c r="F594" s="148" t="s">
        <v>986</v>
      </c>
      <c r="G594" s="150"/>
      <c r="H594" s="39"/>
      <c r="I594" s="39"/>
      <c r="J594" s="40"/>
    </row>
    <row r="595" spans="2:10" x14ac:dyDescent="0.3">
      <c r="B595" s="145"/>
      <c r="C595" s="146"/>
      <c r="D595" s="147"/>
      <c r="E595" s="148"/>
      <c r="F595" s="151" t="s">
        <v>839</v>
      </c>
      <c r="G595" s="150"/>
      <c r="H595" s="39"/>
      <c r="I595" s="39"/>
      <c r="J595" s="40"/>
    </row>
    <row r="596" spans="2:10" x14ac:dyDescent="0.3">
      <c r="B596" s="145"/>
      <c r="C596" s="146"/>
      <c r="D596" s="147" t="s">
        <v>892</v>
      </c>
      <c r="E596" s="148"/>
      <c r="F596" s="148"/>
      <c r="G596" s="150"/>
      <c r="H596" s="39"/>
      <c r="I596" s="39"/>
      <c r="J596" s="40"/>
    </row>
    <row r="597" spans="2:10" x14ac:dyDescent="0.3">
      <c r="B597" s="25"/>
      <c r="D597" s="26"/>
      <c r="F597" s="14"/>
      <c r="G597" s="47"/>
      <c r="H597" s="39"/>
      <c r="I597" s="39"/>
      <c r="J597" s="40"/>
    </row>
    <row r="598" spans="2:10" x14ac:dyDescent="0.3">
      <c r="B598" s="25"/>
      <c r="D598" s="26"/>
      <c r="F598" s="14"/>
      <c r="G598" s="47"/>
      <c r="H598" s="39"/>
      <c r="I598" s="39"/>
      <c r="J598" s="40"/>
    </row>
    <row r="599" spans="2:10" x14ac:dyDescent="0.3">
      <c r="B599" s="25"/>
      <c r="D599" s="26"/>
      <c r="F599" s="14"/>
      <c r="G599" s="47"/>
      <c r="H599" s="39"/>
      <c r="I599" s="39"/>
      <c r="J599" s="40"/>
    </row>
    <row r="600" spans="2:10" x14ac:dyDescent="0.3">
      <c r="B600" s="391" t="s">
        <v>893</v>
      </c>
      <c r="C600" s="392"/>
      <c r="D600" s="393"/>
      <c r="F600" s="14" t="s">
        <v>987</v>
      </c>
      <c r="G600" s="47"/>
      <c r="H600" s="39"/>
      <c r="I600" s="39"/>
      <c r="J600" s="40"/>
    </row>
    <row r="601" spans="2:10" x14ac:dyDescent="0.3">
      <c r="B601" s="25"/>
      <c r="D601" s="26"/>
      <c r="F601" s="14" t="s">
        <v>786</v>
      </c>
      <c r="G601" s="47"/>
      <c r="H601" s="39"/>
      <c r="I601" s="39"/>
      <c r="J601" s="40"/>
    </row>
    <row r="602" spans="2:10" x14ac:dyDescent="0.3">
      <c r="B602" s="25"/>
      <c r="D602" s="26"/>
      <c r="F602" s="14"/>
      <c r="G602" s="47"/>
      <c r="H602" s="39"/>
      <c r="I602" s="39"/>
      <c r="J602" s="40"/>
    </row>
    <row r="603" spans="2:10" x14ac:dyDescent="0.3">
      <c r="B603" s="25"/>
      <c r="D603" s="26"/>
      <c r="F603" s="14"/>
      <c r="G603" s="47"/>
      <c r="H603" s="39"/>
      <c r="I603" s="39"/>
      <c r="J603" s="40"/>
    </row>
    <row r="604" spans="2:10" x14ac:dyDescent="0.3">
      <c r="B604" s="25"/>
      <c r="D604" s="26" t="s">
        <v>889</v>
      </c>
      <c r="F604" s="14" t="s">
        <v>787</v>
      </c>
      <c r="G604" s="47"/>
      <c r="H604" s="39"/>
      <c r="I604" s="39"/>
      <c r="J604" s="40"/>
    </row>
    <row r="605" spans="2:10" x14ac:dyDescent="0.3">
      <c r="B605" s="25"/>
      <c r="D605" s="26"/>
      <c r="F605" s="14" t="s">
        <v>788</v>
      </c>
      <c r="G605" s="47"/>
      <c r="H605" s="39"/>
      <c r="I605" s="39"/>
      <c r="J605" s="40"/>
    </row>
    <row r="606" spans="2:10" x14ac:dyDescent="0.3">
      <c r="B606" s="25" t="s">
        <v>890</v>
      </c>
      <c r="D606" s="26"/>
      <c r="F606" s="14" t="s">
        <v>2016</v>
      </c>
      <c r="G606" s="47"/>
      <c r="H606" s="39"/>
      <c r="I606" s="39"/>
      <c r="J606" s="40"/>
    </row>
    <row r="607" spans="2:10" x14ac:dyDescent="0.3">
      <c r="B607" s="25"/>
      <c r="D607" s="26"/>
      <c r="F607" s="14" t="s">
        <v>1949</v>
      </c>
      <c r="G607" s="47"/>
      <c r="H607" s="39"/>
      <c r="I607" s="39"/>
      <c r="J607" s="40"/>
    </row>
    <row r="608" spans="2:10" x14ac:dyDescent="0.3">
      <c r="B608" s="25"/>
      <c r="D608" s="26"/>
      <c r="F608" s="14" t="s">
        <v>2011</v>
      </c>
      <c r="G608" s="47"/>
      <c r="H608" s="39"/>
      <c r="I608" s="39"/>
      <c r="J608" s="40"/>
    </row>
    <row r="609" spans="2:10" x14ac:dyDescent="0.3">
      <c r="B609" s="25"/>
      <c r="D609" s="26"/>
      <c r="F609" s="14" t="s">
        <v>2017</v>
      </c>
      <c r="G609" s="47"/>
      <c r="H609" s="39"/>
      <c r="I609" s="39"/>
      <c r="J609" s="40"/>
    </row>
    <row r="610" spans="2:10" x14ac:dyDescent="0.3">
      <c r="B610" s="25"/>
      <c r="D610" s="26"/>
      <c r="F610" s="14"/>
      <c r="G610" s="47"/>
      <c r="H610" s="39"/>
      <c r="I610" s="39"/>
      <c r="J610" s="40"/>
    </row>
    <row r="611" spans="2:10" x14ac:dyDescent="0.3">
      <c r="B611" s="25" t="s">
        <v>891</v>
      </c>
      <c r="D611" s="26"/>
      <c r="F611" s="14"/>
      <c r="G611" s="47"/>
      <c r="H611" s="39"/>
      <c r="I611" s="39"/>
      <c r="J611" s="40"/>
    </row>
    <row r="612" spans="2:10" x14ac:dyDescent="0.3">
      <c r="B612" s="25"/>
      <c r="D612" s="26"/>
      <c r="F612" s="14" t="s">
        <v>763</v>
      </c>
      <c r="G612" s="47"/>
      <c r="H612" s="39"/>
      <c r="I612" s="39"/>
      <c r="J612" s="40"/>
    </row>
    <row r="613" spans="2:10" x14ac:dyDescent="0.3">
      <c r="B613" s="25"/>
      <c r="D613" s="26" t="s">
        <v>892</v>
      </c>
      <c r="F613" s="14" t="s">
        <v>989</v>
      </c>
      <c r="G613" s="47"/>
      <c r="H613" s="39"/>
      <c r="I613" s="39"/>
      <c r="J613" s="40"/>
    </row>
    <row r="614" spans="2:10" x14ac:dyDescent="0.3">
      <c r="B614" s="25"/>
      <c r="D614" s="26"/>
      <c r="F614" s="34" t="s">
        <v>990</v>
      </c>
      <c r="G614" s="47"/>
      <c r="H614" s="39"/>
      <c r="I614" s="39"/>
      <c r="J614" s="40"/>
    </row>
    <row r="615" spans="2:10" x14ac:dyDescent="0.3">
      <c r="B615" s="25"/>
      <c r="D615" s="26"/>
      <c r="F615" s="14"/>
      <c r="G615" s="47"/>
      <c r="H615" s="39"/>
      <c r="I615" s="39"/>
      <c r="J615" s="40"/>
    </row>
    <row r="616" spans="2:10" x14ac:dyDescent="0.3">
      <c r="B616" s="145" t="s">
        <v>891</v>
      </c>
      <c r="C616" s="146"/>
      <c r="D616" s="147"/>
      <c r="E616" s="148"/>
      <c r="F616" s="148"/>
      <c r="G616" s="150"/>
      <c r="H616" s="39"/>
      <c r="I616" s="39"/>
      <c r="J616" s="40"/>
    </row>
    <row r="617" spans="2:10" x14ac:dyDescent="0.3">
      <c r="B617" s="145"/>
      <c r="C617" s="146"/>
      <c r="D617" s="147"/>
      <c r="E617" s="148"/>
      <c r="F617" s="148" t="s">
        <v>991</v>
      </c>
      <c r="G617" s="150"/>
      <c r="H617" s="39"/>
      <c r="I617" s="39"/>
      <c r="J617" s="40"/>
    </row>
    <row r="618" spans="2:10" x14ac:dyDescent="0.3">
      <c r="B618" s="145"/>
      <c r="C618" s="146"/>
      <c r="D618" s="147" t="s">
        <v>892</v>
      </c>
      <c r="E618" s="148"/>
      <c r="F618" s="148" t="s">
        <v>992</v>
      </c>
      <c r="G618" s="150"/>
      <c r="H618" s="39"/>
      <c r="I618" s="39"/>
      <c r="J618" s="40"/>
    </row>
    <row r="619" spans="2:10" x14ac:dyDescent="0.3">
      <c r="B619" s="145"/>
      <c r="C619" s="146"/>
      <c r="D619" s="147"/>
      <c r="E619" s="148"/>
      <c r="F619" s="151" t="s">
        <v>990</v>
      </c>
      <c r="G619" s="150"/>
      <c r="H619" s="39"/>
      <c r="I619" s="39"/>
      <c r="J619" s="40"/>
    </row>
    <row r="620" spans="2:10" x14ac:dyDescent="0.3">
      <c r="B620" s="25"/>
      <c r="D620" s="26"/>
      <c r="F620" s="14"/>
      <c r="G620" s="47"/>
      <c r="H620" s="39"/>
      <c r="I620" s="39"/>
      <c r="J620" s="40"/>
    </row>
    <row r="621" spans="2:10" x14ac:dyDescent="0.3">
      <c r="B621" s="391" t="s">
        <v>894</v>
      </c>
      <c r="C621" s="392"/>
      <c r="D621" s="393"/>
      <c r="F621" s="14" t="s">
        <v>993</v>
      </c>
      <c r="G621" s="47"/>
      <c r="H621" s="39"/>
      <c r="I621" s="39"/>
      <c r="J621" s="40"/>
    </row>
    <row r="622" spans="2:10" x14ac:dyDescent="0.3">
      <c r="B622" s="25"/>
      <c r="D622" s="26"/>
      <c r="F622" s="14" t="s">
        <v>786</v>
      </c>
      <c r="G622" s="47"/>
      <c r="H622" s="39"/>
      <c r="I622" s="39"/>
      <c r="J622" s="40"/>
    </row>
    <row r="623" spans="2:10" x14ac:dyDescent="0.3">
      <c r="B623" s="25"/>
      <c r="D623" s="26"/>
      <c r="F623" s="14" t="s">
        <v>988</v>
      </c>
      <c r="G623" s="47"/>
      <c r="H623" s="39"/>
      <c r="I623" s="39"/>
      <c r="J623" s="40"/>
    </row>
    <row r="624" spans="2:10" x14ac:dyDescent="0.3">
      <c r="B624" s="25"/>
      <c r="D624" s="26" t="s">
        <v>889</v>
      </c>
      <c r="F624" s="14" t="s">
        <v>791</v>
      </c>
      <c r="G624" s="47"/>
      <c r="H624" s="39"/>
      <c r="I624" s="39"/>
      <c r="J624" s="40"/>
    </row>
    <row r="625" spans="2:13" x14ac:dyDescent="0.3">
      <c r="B625" s="25"/>
      <c r="D625" s="26"/>
      <c r="F625" s="14" t="s">
        <v>1947</v>
      </c>
      <c r="G625" s="47"/>
      <c r="H625" s="39"/>
      <c r="I625" s="39"/>
      <c r="J625" s="40"/>
    </row>
    <row r="626" spans="2:13" x14ac:dyDescent="0.3">
      <c r="B626" s="25" t="s">
        <v>890</v>
      </c>
      <c r="D626" s="26"/>
      <c r="F626" s="14" t="s">
        <v>2018</v>
      </c>
      <c r="G626" s="47"/>
      <c r="H626" s="39"/>
      <c r="I626" s="39"/>
      <c r="J626" s="40"/>
    </row>
    <row r="627" spans="2:13" x14ac:dyDescent="0.3">
      <c r="B627" s="25"/>
      <c r="D627" s="26"/>
      <c r="F627" s="14"/>
      <c r="G627" s="47"/>
      <c r="H627" s="39"/>
      <c r="I627" s="39"/>
      <c r="J627" s="40"/>
    </row>
    <row r="628" spans="2:13" x14ac:dyDescent="0.3">
      <c r="B628" s="25"/>
      <c r="D628" s="26"/>
      <c r="F628" s="14"/>
      <c r="G628" s="47"/>
      <c r="H628" s="39"/>
      <c r="I628" s="39"/>
      <c r="J628" s="40"/>
    </row>
    <row r="629" spans="2:13" x14ac:dyDescent="0.3">
      <c r="B629" s="25"/>
      <c r="D629" s="26"/>
      <c r="F629" s="14"/>
      <c r="G629" s="47"/>
      <c r="H629" s="39"/>
      <c r="I629" s="39"/>
      <c r="J629" s="40"/>
    </row>
    <row r="630" spans="2:13" x14ac:dyDescent="0.3">
      <c r="B630" s="25"/>
      <c r="D630" s="26" t="s">
        <v>889</v>
      </c>
      <c r="F630" s="14" t="s">
        <v>787</v>
      </c>
      <c r="G630" s="47"/>
      <c r="H630" s="39"/>
      <c r="I630" s="39"/>
      <c r="J630" s="40"/>
    </row>
    <row r="631" spans="2:13" x14ac:dyDescent="0.3">
      <c r="B631" s="25"/>
      <c r="D631" s="26"/>
      <c r="F631" s="14" t="s">
        <v>788</v>
      </c>
      <c r="G631" s="47"/>
      <c r="H631" s="39"/>
      <c r="I631" s="39"/>
      <c r="J631" s="40"/>
    </row>
    <row r="632" spans="2:13" x14ac:dyDescent="0.3">
      <c r="B632" s="25" t="s">
        <v>890</v>
      </c>
      <c r="D632" s="26"/>
      <c r="F632" s="14" t="s">
        <v>1951</v>
      </c>
      <c r="G632" s="47"/>
      <c r="H632" s="39"/>
      <c r="I632" s="39"/>
      <c r="J632" s="40"/>
    </row>
    <row r="633" spans="2:13" x14ac:dyDescent="0.3">
      <c r="B633" s="25"/>
      <c r="D633" s="26"/>
      <c r="F633" s="14" t="s">
        <v>2019</v>
      </c>
      <c r="G633" s="47"/>
      <c r="H633" s="39"/>
      <c r="I633" s="39"/>
      <c r="J633" s="40"/>
    </row>
    <row r="634" spans="2:13" x14ac:dyDescent="0.3">
      <c r="B634" s="25"/>
      <c r="D634" s="26"/>
      <c r="F634" s="14" t="s">
        <v>2011</v>
      </c>
      <c r="G634" s="47"/>
      <c r="H634" s="39"/>
      <c r="I634" s="39"/>
      <c r="J634" s="40"/>
      <c r="M634" s="144"/>
    </row>
    <row r="635" spans="2:13" x14ac:dyDescent="0.3">
      <c r="B635" s="25"/>
      <c r="D635" s="26"/>
      <c r="F635" s="14" t="s">
        <v>2020</v>
      </c>
      <c r="G635" s="47"/>
      <c r="H635" s="39"/>
      <c r="I635" s="39"/>
      <c r="J635" s="40"/>
    </row>
    <row r="636" spans="2:13" x14ac:dyDescent="0.3">
      <c r="B636" s="25"/>
      <c r="D636" s="26"/>
      <c r="F636" s="14"/>
      <c r="G636" s="47"/>
      <c r="H636" s="39"/>
      <c r="I636" s="39"/>
      <c r="J636" s="40"/>
      <c r="M636" s="144"/>
    </row>
    <row r="637" spans="2:13" x14ac:dyDescent="0.3">
      <c r="B637" s="25" t="s">
        <v>891</v>
      </c>
      <c r="D637" s="26"/>
      <c r="F637" s="14"/>
      <c r="G637" s="47"/>
      <c r="H637" s="39"/>
      <c r="I637" s="39"/>
      <c r="J637" s="40"/>
    </row>
    <row r="638" spans="2:13" x14ac:dyDescent="0.3">
      <c r="B638" s="25"/>
      <c r="D638" s="26"/>
      <c r="F638" s="14" t="s">
        <v>763</v>
      </c>
      <c r="G638" s="47"/>
      <c r="H638" s="39"/>
      <c r="I638" s="39"/>
      <c r="J638" s="40"/>
      <c r="M638" s="144"/>
    </row>
    <row r="639" spans="2:13" x14ac:dyDescent="0.3">
      <c r="B639" s="25"/>
      <c r="D639" s="26" t="s">
        <v>892</v>
      </c>
      <c r="F639" s="14" t="s">
        <v>989</v>
      </c>
      <c r="G639" s="47"/>
      <c r="H639" s="39"/>
      <c r="I639" s="39"/>
      <c r="J639" s="40"/>
      <c r="M639" s="144"/>
    </row>
    <row r="640" spans="2:13" x14ac:dyDescent="0.3">
      <c r="B640" s="25"/>
      <c r="D640" s="26"/>
      <c r="F640" s="34" t="s">
        <v>990</v>
      </c>
      <c r="G640" s="47"/>
      <c r="H640" s="39"/>
      <c r="I640" s="39"/>
      <c r="J640" s="40"/>
      <c r="M640" s="144"/>
    </row>
    <row r="641" spans="2:10" x14ac:dyDescent="0.3">
      <c r="B641" s="25"/>
      <c r="D641" s="26"/>
      <c r="F641" s="14"/>
      <c r="G641" s="47"/>
      <c r="H641" s="39"/>
      <c r="I641" s="39"/>
      <c r="J641" s="40"/>
    </row>
    <row r="642" spans="2:10" x14ac:dyDescent="0.3">
      <c r="B642" s="145" t="s">
        <v>891</v>
      </c>
      <c r="C642" s="146"/>
      <c r="D642" s="147"/>
      <c r="E642" s="148"/>
      <c r="F642" s="148"/>
      <c r="G642" s="150"/>
      <c r="H642" s="39"/>
      <c r="I642" s="39"/>
      <c r="J642" s="40"/>
    </row>
    <row r="643" spans="2:10" x14ac:dyDescent="0.3">
      <c r="B643" s="145"/>
      <c r="C643" s="146"/>
      <c r="D643" s="147"/>
      <c r="E643" s="148"/>
      <c r="F643" s="148" t="s">
        <v>991</v>
      </c>
      <c r="G643" s="150"/>
      <c r="H643" s="39"/>
      <c r="I643" s="39"/>
      <c r="J643" s="40"/>
    </row>
    <row r="644" spans="2:10" x14ac:dyDescent="0.3">
      <c r="B644" s="145"/>
      <c r="C644" s="146"/>
      <c r="D644" s="147" t="s">
        <v>892</v>
      </c>
      <c r="E644" s="148"/>
      <c r="F644" s="148" t="s">
        <v>982</v>
      </c>
      <c r="G644" s="150"/>
      <c r="H644" s="39"/>
      <c r="I644" s="39"/>
      <c r="J644" s="40"/>
    </row>
    <row r="645" spans="2:10" x14ac:dyDescent="0.3">
      <c r="B645" s="145"/>
      <c r="C645" s="146"/>
      <c r="D645" s="147"/>
      <c r="E645" s="148"/>
      <c r="F645" s="151" t="s">
        <v>990</v>
      </c>
      <c r="G645" s="150"/>
      <c r="H645" s="39"/>
      <c r="I645" s="39"/>
      <c r="J645" s="40"/>
    </row>
    <row r="646" spans="2:10" x14ac:dyDescent="0.3">
      <c r="B646" s="25"/>
      <c r="D646" s="26"/>
      <c r="F646" s="34"/>
      <c r="G646" s="47"/>
      <c r="H646" s="39"/>
      <c r="I646" s="39"/>
      <c r="J646" s="40"/>
    </row>
    <row r="647" spans="2:10" x14ac:dyDescent="0.3">
      <c r="B647" s="25"/>
      <c r="D647" s="26"/>
      <c r="F647" s="14"/>
      <c r="G647" s="47"/>
      <c r="H647" s="39"/>
      <c r="I647" s="39"/>
      <c r="J647" s="40"/>
    </row>
    <row r="648" spans="2:10" x14ac:dyDescent="0.3">
      <c r="B648" s="391" t="s">
        <v>895</v>
      </c>
      <c r="C648" s="392"/>
      <c r="D648" s="393"/>
      <c r="F648" s="14" t="s">
        <v>840</v>
      </c>
      <c r="G648" s="47"/>
      <c r="H648" s="39"/>
      <c r="I648" s="39"/>
      <c r="J648" s="40"/>
    </row>
    <row r="649" spans="2:10" x14ac:dyDescent="0.3">
      <c r="B649" s="25"/>
      <c r="D649" s="26"/>
      <c r="F649" s="14"/>
      <c r="G649" s="47"/>
      <c r="H649" s="39"/>
      <c r="I649" s="39"/>
      <c r="J649" s="40"/>
    </row>
    <row r="650" spans="2:10" x14ac:dyDescent="0.3">
      <c r="B650" s="25"/>
      <c r="D650" s="26" t="s">
        <v>889</v>
      </c>
      <c r="F650" s="34" t="s">
        <v>2025</v>
      </c>
      <c r="G650" s="47"/>
      <c r="H650" s="39"/>
      <c r="I650" s="39"/>
      <c r="J650" s="40"/>
    </row>
    <row r="651" spans="2:10" x14ac:dyDescent="0.3">
      <c r="B651" s="25"/>
      <c r="D651" s="26"/>
      <c r="F651" s="14" t="s">
        <v>1188</v>
      </c>
      <c r="G651" s="47"/>
      <c r="H651" s="39"/>
      <c r="I651" s="39"/>
      <c r="J651" s="40"/>
    </row>
    <row r="652" spans="2:10" x14ac:dyDescent="0.3">
      <c r="B652" s="25"/>
      <c r="D652" s="26"/>
      <c r="F652" s="144" t="s">
        <v>2021</v>
      </c>
      <c r="G652" s="47"/>
      <c r="H652" s="39"/>
      <c r="I652" s="39"/>
      <c r="J652" s="40"/>
    </row>
    <row r="653" spans="2:10" x14ac:dyDescent="0.3">
      <c r="B653" s="25"/>
      <c r="D653" s="26"/>
      <c r="F653" s="14" t="s">
        <v>1922</v>
      </c>
      <c r="G653" s="47"/>
      <c r="H653" s="39"/>
      <c r="I653" s="39"/>
      <c r="J653" s="40"/>
    </row>
    <row r="654" spans="2:10" x14ac:dyDescent="0.3">
      <c r="B654" s="25"/>
      <c r="D654" s="26"/>
      <c r="F654" s="144" t="s">
        <v>1955</v>
      </c>
      <c r="G654" s="47"/>
      <c r="H654" s="39"/>
      <c r="I654" s="39"/>
      <c r="J654" s="40"/>
    </row>
    <row r="655" spans="2:10" x14ac:dyDescent="0.3">
      <c r="B655" s="25"/>
      <c r="D655" s="26"/>
      <c r="F655" s="14" t="s">
        <v>2026</v>
      </c>
      <c r="G655" s="47"/>
      <c r="H655" s="39"/>
      <c r="I655" s="39"/>
      <c r="J655" s="40"/>
    </row>
    <row r="656" spans="2:10" x14ac:dyDescent="0.3">
      <c r="B656" s="25" t="s">
        <v>890</v>
      </c>
      <c r="D656" s="26"/>
      <c r="F656" s="144" t="s">
        <v>1957</v>
      </c>
      <c r="G656" s="47"/>
      <c r="H656" s="39"/>
      <c r="I656" s="39"/>
      <c r="J656" s="40"/>
    </row>
    <row r="657" spans="2:13" x14ac:dyDescent="0.3">
      <c r="B657" s="25"/>
      <c r="D657" s="26"/>
      <c r="F657" s="144" t="s">
        <v>2022</v>
      </c>
      <c r="G657" s="47"/>
      <c r="H657" s="39"/>
      <c r="I657" s="39"/>
      <c r="J657" s="40"/>
    </row>
    <row r="658" spans="2:13" x14ac:dyDescent="0.3">
      <c r="B658" s="25"/>
      <c r="D658" s="26"/>
      <c r="F658" s="144" t="s">
        <v>2023</v>
      </c>
      <c r="G658" s="47"/>
      <c r="H658" s="39"/>
      <c r="I658" s="39"/>
      <c r="J658" s="40"/>
    </row>
    <row r="659" spans="2:13" x14ac:dyDescent="0.3">
      <c r="B659" s="25"/>
      <c r="D659" s="26"/>
      <c r="F659" s="14"/>
      <c r="G659" s="47"/>
      <c r="H659" s="39"/>
      <c r="I659" s="39"/>
      <c r="J659" s="40"/>
    </row>
    <row r="660" spans="2:13" x14ac:dyDescent="0.3">
      <c r="B660" s="25"/>
      <c r="D660" s="26" t="s">
        <v>8</v>
      </c>
      <c r="F660" s="34" t="s">
        <v>2024</v>
      </c>
      <c r="G660" s="24"/>
      <c r="H660" s="39"/>
      <c r="I660" s="39"/>
      <c r="J660" s="40"/>
    </row>
    <row r="661" spans="2:13" x14ac:dyDescent="0.3">
      <c r="B661" s="25"/>
      <c r="D661" s="26"/>
      <c r="F661" s="14" t="s">
        <v>1189</v>
      </c>
      <c r="G661" s="24"/>
      <c r="H661" s="39"/>
      <c r="I661" s="39"/>
      <c r="J661" s="40"/>
    </row>
    <row r="662" spans="2:13" x14ac:dyDescent="0.3">
      <c r="B662" s="25"/>
      <c r="D662" s="26"/>
      <c r="F662" s="144" t="s">
        <v>2027</v>
      </c>
      <c r="G662" s="24"/>
      <c r="H662" s="39"/>
      <c r="I662" s="39"/>
      <c r="J662" s="40"/>
    </row>
    <row r="663" spans="2:13" x14ac:dyDescent="0.3">
      <c r="B663" s="25"/>
      <c r="D663" s="26"/>
      <c r="F663" s="14" t="s">
        <v>1929</v>
      </c>
      <c r="G663" s="24"/>
      <c r="H663" s="39"/>
      <c r="I663" s="39"/>
      <c r="J663" s="40"/>
    </row>
    <row r="664" spans="2:13" x14ac:dyDescent="0.3">
      <c r="B664" s="25"/>
      <c r="D664" s="26"/>
      <c r="F664" s="144" t="s">
        <v>1955</v>
      </c>
      <c r="G664" s="24"/>
      <c r="H664" s="39"/>
      <c r="I664" s="39"/>
      <c r="J664" s="40"/>
    </row>
    <row r="665" spans="2:13" x14ac:dyDescent="0.3">
      <c r="B665" s="25"/>
      <c r="D665" s="26"/>
      <c r="F665" s="14" t="s">
        <v>2028</v>
      </c>
      <c r="G665" s="24"/>
      <c r="H665" s="39"/>
      <c r="I665" s="39"/>
      <c r="J665" s="40"/>
    </row>
    <row r="666" spans="2:13" x14ac:dyDescent="0.3">
      <c r="B666" s="25" t="s">
        <v>9</v>
      </c>
      <c r="D666" s="26"/>
      <c r="F666" s="144" t="s">
        <v>1962</v>
      </c>
      <c r="G666" s="24"/>
      <c r="H666" s="39"/>
      <c r="I666" s="39"/>
      <c r="J666" s="40"/>
    </row>
    <row r="667" spans="2:13" x14ac:dyDescent="0.3">
      <c r="B667" s="25"/>
      <c r="D667" s="26"/>
      <c r="F667" s="144" t="s">
        <v>1937</v>
      </c>
      <c r="G667" s="24"/>
      <c r="H667" s="39"/>
      <c r="I667" s="39"/>
      <c r="J667" s="40"/>
    </row>
    <row r="668" spans="2:13" x14ac:dyDescent="0.3">
      <c r="B668" s="25"/>
      <c r="D668" s="26"/>
      <c r="F668" s="144" t="s">
        <v>1938</v>
      </c>
      <c r="G668" s="24"/>
      <c r="H668" s="39"/>
      <c r="I668" s="39"/>
      <c r="J668" s="40"/>
    </row>
    <row r="669" spans="2:13" x14ac:dyDescent="0.3">
      <c r="B669" s="25"/>
      <c r="D669" s="26"/>
      <c r="F669" s="14"/>
      <c r="G669" s="24"/>
      <c r="H669" s="39"/>
      <c r="I669" s="39"/>
      <c r="J669" s="40"/>
    </row>
    <row r="670" spans="2:13" x14ac:dyDescent="0.3">
      <c r="B670" s="25"/>
      <c r="D670" s="26"/>
      <c r="F670" s="34" t="s">
        <v>1190</v>
      </c>
      <c r="H670" s="39"/>
      <c r="I670" s="39"/>
      <c r="J670" s="40"/>
    </row>
    <row r="671" spans="2:13" x14ac:dyDescent="0.3">
      <c r="B671" s="25"/>
      <c r="D671" s="26" t="s">
        <v>889</v>
      </c>
      <c r="F671" s="14" t="s">
        <v>792</v>
      </c>
      <c r="H671" s="39"/>
      <c r="I671" s="39"/>
      <c r="J671" s="40"/>
    </row>
    <row r="672" spans="2:13" x14ac:dyDescent="0.3">
      <c r="B672" s="25"/>
      <c r="D672" s="26"/>
      <c r="F672" s="14" t="s">
        <v>2027</v>
      </c>
      <c r="G672" s="47"/>
      <c r="H672" s="39"/>
      <c r="I672" s="39"/>
      <c r="J672" s="40"/>
      <c r="M672" s="34"/>
    </row>
    <row r="673" spans="2:13" x14ac:dyDescent="0.3">
      <c r="B673" s="25"/>
      <c r="D673" s="26"/>
      <c r="F673" s="14" t="s">
        <v>1929</v>
      </c>
      <c r="G673" s="47"/>
      <c r="H673" s="39"/>
      <c r="I673" s="39"/>
      <c r="J673" s="40"/>
      <c r="M673" s="34"/>
    </row>
    <row r="674" spans="2:13" x14ac:dyDescent="0.3">
      <c r="B674" s="25"/>
      <c r="D674" s="26"/>
      <c r="F674" s="14" t="s">
        <v>1965</v>
      </c>
      <c r="G674" s="47"/>
      <c r="H674" s="39"/>
      <c r="I674" s="39"/>
      <c r="J674" s="40"/>
    </row>
    <row r="675" spans="2:13" x14ac:dyDescent="0.3">
      <c r="B675" s="25"/>
      <c r="D675" s="26"/>
      <c r="F675" s="14" t="s">
        <v>1956</v>
      </c>
      <c r="G675" s="47"/>
      <c r="H675" s="39"/>
      <c r="I675" s="39"/>
      <c r="J675" s="40"/>
    </row>
    <row r="676" spans="2:13" x14ac:dyDescent="0.3">
      <c r="B676" s="25"/>
      <c r="D676" s="26"/>
      <c r="F676" s="14" t="s">
        <v>2029</v>
      </c>
      <c r="G676" s="47"/>
      <c r="H676" s="39"/>
      <c r="I676" s="39"/>
      <c r="J676" s="40"/>
    </row>
    <row r="677" spans="2:13" x14ac:dyDescent="0.3">
      <c r="B677" s="25" t="s">
        <v>890</v>
      </c>
      <c r="D677" s="26"/>
      <c r="F677" s="14" t="s">
        <v>2030</v>
      </c>
      <c r="G677" s="47"/>
      <c r="H677" s="39"/>
      <c r="I677" s="39"/>
      <c r="J677" s="40"/>
    </row>
    <row r="678" spans="2:13" x14ac:dyDescent="0.3">
      <c r="B678" s="25"/>
      <c r="D678" s="26"/>
      <c r="F678" s="14" t="s">
        <v>1927</v>
      </c>
      <c r="G678" s="47"/>
      <c r="H678" s="39"/>
      <c r="I678" s="39"/>
      <c r="J678" s="40"/>
    </row>
    <row r="679" spans="2:13" x14ac:dyDescent="0.3">
      <c r="B679" s="25"/>
      <c r="D679" s="26"/>
      <c r="F679" s="14"/>
      <c r="G679" s="47"/>
      <c r="H679" s="39"/>
      <c r="I679" s="39"/>
      <c r="J679" s="40"/>
    </row>
    <row r="680" spans="2:13" x14ac:dyDescent="0.3">
      <c r="B680" s="25"/>
      <c r="D680" s="26"/>
      <c r="F680" s="34"/>
      <c r="G680" s="47"/>
      <c r="H680" s="39"/>
      <c r="I680" s="39"/>
      <c r="J680" s="40"/>
    </row>
    <row r="681" spans="2:13" x14ac:dyDescent="0.3">
      <c r="B681" s="25"/>
      <c r="D681" s="26"/>
      <c r="F681" s="34" t="s">
        <v>2043</v>
      </c>
      <c r="G681" s="47"/>
      <c r="H681" s="39"/>
      <c r="I681" s="39"/>
      <c r="J681" s="40"/>
    </row>
    <row r="682" spans="2:13" x14ac:dyDescent="0.3">
      <c r="B682" s="25"/>
      <c r="D682" s="26"/>
      <c r="F682" s="34" t="s">
        <v>2031</v>
      </c>
      <c r="G682" s="47"/>
      <c r="H682" s="39"/>
      <c r="I682" s="39"/>
      <c r="J682" s="40"/>
    </row>
    <row r="683" spans="2:13" x14ac:dyDescent="0.3">
      <c r="B683" s="25"/>
      <c r="D683" s="26"/>
      <c r="F683" s="34"/>
      <c r="G683" s="47"/>
      <c r="H683" s="39"/>
      <c r="I683" s="39"/>
      <c r="J683" s="40"/>
    </row>
    <row r="684" spans="2:13" x14ac:dyDescent="0.3">
      <c r="B684" s="25"/>
      <c r="D684" s="26"/>
      <c r="F684" s="34"/>
      <c r="G684" s="47"/>
      <c r="H684" s="39"/>
      <c r="I684" s="39"/>
      <c r="J684" s="40"/>
    </row>
    <row r="685" spans="2:13" x14ac:dyDescent="0.3">
      <c r="B685" s="25"/>
      <c r="D685" s="26"/>
      <c r="F685" s="34" t="s">
        <v>1191</v>
      </c>
      <c r="G685" s="47"/>
      <c r="H685" s="39"/>
      <c r="I685" s="39"/>
      <c r="J685" s="40"/>
    </row>
    <row r="686" spans="2:13" x14ac:dyDescent="0.3">
      <c r="B686" s="25"/>
      <c r="D686" s="26" t="s">
        <v>889</v>
      </c>
      <c r="F686" s="14" t="s">
        <v>793</v>
      </c>
      <c r="G686" s="47"/>
      <c r="H686" s="39"/>
      <c r="I686" s="39"/>
      <c r="J686" s="40"/>
    </row>
    <row r="687" spans="2:13" x14ac:dyDescent="0.3">
      <c r="B687" s="25"/>
      <c r="D687" s="26"/>
      <c r="F687" s="14" t="s">
        <v>2032</v>
      </c>
      <c r="G687" s="47"/>
      <c r="H687" s="39"/>
      <c r="I687" s="39"/>
      <c r="J687" s="40"/>
    </row>
    <row r="688" spans="2:13" x14ac:dyDescent="0.3">
      <c r="B688" s="25"/>
      <c r="D688" s="26"/>
      <c r="F688" s="14" t="s">
        <v>2033</v>
      </c>
      <c r="G688" s="47"/>
      <c r="H688" s="39"/>
      <c r="I688" s="39"/>
      <c r="J688" s="40"/>
    </row>
    <row r="689" spans="2:13" x14ac:dyDescent="0.3">
      <c r="B689" s="25"/>
      <c r="D689" s="26"/>
      <c r="F689" s="14" t="s">
        <v>2034</v>
      </c>
      <c r="G689" s="47"/>
      <c r="H689" s="39"/>
      <c r="I689" s="39"/>
      <c r="J689" s="40"/>
    </row>
    <row r="690" spans="2:13" x14ac:dyDescent="0.3">
      <c r="B690" s="25"/>
      <c r="D690" s="26"/>
      <c r="F690" s="14" t="s">
        <v>2035</v>
      </c>
      <c r="G690" s="47"/>
      <c r="H690" s="39"/>
      <c r="I690" s="39"/>
      <c r="J690" s="40"/>
    </row>
    <row r="691" spans="2:13" x14ac:dyDescent="0.3">
      <c r="B691" s="25"/>
      <c r="D691" s="26"/>
      <c r="F691" s="14" t="s">
        <v>1925</v>
      </c>
      <c r="G691" s="47"/>
      <c r="H691" s="39"/>
      <c r="I691" s="39"/>
      <c r="J691" s="40"/>
    </row>
    <row r="692" spans="2:13" x14ac:dyDescent="0.3">
      <c r="B692" s="25" t="s">
        <v>890</v>
      </c>
      <c r="D692" s="26"/>
      <c r="F692" s="14" t="s">
        <v>2036</v>
      </c>
      <c r="G692" s="47"/>
      <c r="H692" s="39"/>
      <c r="I692" s="39"/>
      <c r="J692" s="40"/>
      <c r="M692" s="34"/>
    </row>
    <row r="693" spans="2:13" x14ac:dyDescent="0.3">
      <c r="B693" s="25"/>
      <c r="D693" s="26"/>
      <c r="F693" s="14" t="s">
        <v>2037</v>
      </c>
      <c r="G693" s="47"/>
      <c r="H693" s="39"/>
      <c r="I693" s="39"/>
      <c r="J693" s="40"/>
      <c r="M693" s="34"/>
    </row>
    <row r="694" spans="2:13" x14ac:dyDescent="0.3">
      <c r="B694" s="25"/>
      <c r="D694" s="26"/>
      <c r="F694" s="14"/>
      <c r="G694" s="47"/>
      <c r="H694" s="39"/>
      <c r="I694" s="39"/>
      <c r="J694" s="40"/>
    </row>
    <row r="695" spans="2:13" x14ac:dyDescent="0.3">
      <c r="B695" s="25"/>
      <c r="D695" s="26"/>
      <c r="F695" s="14"/>
      <c r="G695" s="47"/>
      <c r="H695" s="39"/>
      <c r="I695" s="39"/>
      <c r="J695" s="40"/>
    </row>
    <row r="696" spans="2:13" x14ac:dyDescent="0.3">
      <c r="B696" s="404" t="s">
        <v>1179</v>
      </c>
      <c r="C696" s="405"/>
      <c r="D696" s="406"/>
      <c r="F696" s="14"/>
      <c r="G696" s="47"/>
      <c r="H696" s="53" t="s">
        <v>2972</v>
      </c>
      <c r="I696" s="53" t="s">
        <v>2972</v>
      </c>
      <c r="J696" s="53"/>
    </row>
    <row r="697" spans="2:13" x14ac:dyDescent="0.3">
      <c r="B697" s="25"/>
      <c r="D697" s="26"/>
      <c r="F697" s="14"/>
      <c r="G697" s="47"/>
      <c r="H697" s="39"/>
      <c r="I697" s="39"/>
      <c r="J697" s="40"/>
    </row>
    <row r="698" spans="2:13" x14ac:dyDescent="0.3">
      <c r="B698" s="25"/>
      <c r="D698" s="26"/>
      <c r="F698" s="14"/>
      <c r="G698" s="47"/>
      <c r="H698" s="39"/>
      <c r="I698" s="39"/>
      <c r="J698" s="40"/>
    </row>
    <row r="699" spans="2:13" x14ac:dyDescent="0.3">
      <c r="B699" s="391" t="s">
        <v>1911</v>
      </c>
      <c r="C699" s="392"/>
      <c r="D699" s="393"/>
      <c r="F699" s="14" t="s">
        <v>1915</v>
      </c>
      <c r="G699" s="47"/>
      <c r="H699" s="39"/>
      <c r="I699" s="39"/>
      <c r="J699" s="40"/>
    </row>
    <row r="700" spans="2:13" x14ac:dyDescent="0.3">
      <c r="B700" s="25"/>
      <c r="D700" s="26"/>
      <c r="F700" s="14" t="s">
        <v>1913</v>
      </c>
      <c r="G700" s="47"/>
      <c r="H700" s="39"/>
      <c r="I700" s="39"/>
      <c r="J700" s="40"/>
    </row>
    <row r="701" spans="2:13" x14ac:dyDescent="0.3">
      <c r="B701" s="25"/>
      <c r="D701" s="26"/>
      <c r="F701" s="14"/>
      <c r="G701" s="47"/>
      <c r="H701" s="39"/>
      <c r="I701" s="39"/>
      <c r="J701" s="40"/>
    </row>
    <row r="702" spans="2:13" x14ac:dyDescent="0.3">
      <c r="B702" s="25"/>
      <c r="D702" s="26"/>
      <c r="F702" s="34" t="s">
        <v>1138</v>
      </c>
      <c r="G702" s="47"/>
      <c r="H702" s="39"/>
      <c r="I702" s="39"/>
      <c r="J702" s="40"/>
    </row>
    <row r="703" spans="2:13" x14ac:dyDescent="0.3">
      <c r="B703" s="25"/>
      <c r="D703" s="26"/>
      <c r="F703" s="34" t="s">
        <v>1888</v>
      </c>
      <c r="G703" s="47"/>
      <c r="H703" s="39"/>
      <c r="I703" s="39"/>
      <c r="J703" s="40"/>
    </row>
    <row r="704" spans="2:13" x14ac:dyDescent="0.3">
      <c r="B704" s="25"/>
      <c r="D704" s="26"/>
      <c r="F704" s="34" t="s">
        <v>1139</v>
      </c>
      <c r="G704" s="47"/>
      <c r="H704" s="39"/>
      <c r="I704" s="39"/>
      <c r="J704" s="40"/>
    </row>
    <row r="705" spans="2:10" x14ac:dyDescent="0.3">
      <c r="B705" s="25"/>
      <c r="D705" s="26"/>
      <c r="F705" s="34" t="s">
        <v>1140</v>
      </c>
      <c r="G705" s="47"/>
      <c r="H705" s="39"/>
      <c r="I705" s="39"/>
      <c r="J705" s="40"/>
    </row>
    <row r="706" spans="2:10" x14ac:dyDescent="0.3">
      <c r="B706" s="25"/>
      <c r="D706" s="26"/>
      <c r="F706" s="34"/>
      <c r="G706" s="47"/>
      <c r="H706" s="39"/>
      <c r="I706" s="39"/>
      <c r="J706" s="40"/>
    </row>
    <row r="707" spans="2:10" x14ac:dyDescent="0.3">
      <c r="B707" s="25"/>
      <c r="D707" s="26"/>
      <c r="F707" s="14"/>
      <c r="G707" s="47"/>
      <c r="H707" s="39"/>
      <c r="I707" s="39"/>
      <c r="J707" s="40"/>
    </row>
    <row r="708" spans="2:10" x14ac:dyDescent="0.3">
      <c r="B708" s="25"/>
      <c r="D708" s="26"/>
      <c r="F708" s="144"/>
      <c r="G708" s="47"/>
      <c r="H708" s="39"/>
      <c r="I708" s="39"/>
      <c r="J708" s="40"/>
    </row>
    <row r="709" spans="2:10" x14ac:dyDescent="0.3">
      <c r="B709" s="25"/>
      <c r="D709" s="26"/>
      <c r="F709" s="14"/>
      <c r="G709" s="47"/>
      <c r="H709" s="39"/>
      <c r="I709" s="39"/>
      <c r="J709" s="40"/>
    </row>
    <row r="710" spans="2:10" x14ac:dyDescent="0.3">
      <c r="B710" s="25"/>
      <c r="D710" s="26"/>
      <c r="F710" s="144"/>
      <c r="G710" s="47"/>
      <c r="H710" s="39"/>
      <c r="I710" s="39"/>
      <c r="J710" s="40"/>
    </row>
    <row r="711" spans="2:10" x14ac:dyDescent="0.3">
      <c r="B711" s="25"/>
      <c r="D711" s="26"/>
      <c r="F711" s="14"/>
      <c r="G711" s="47"/>
      <c r="H711" s="39"/>
      <c r="I711" s="39"/>
      <c r="J711" s="40"/>
    </row>
    <row r="712" spans="2:10" x14ac:dyDescent="0.3">
      <c r="B712" s="25"/>
      <c r="D712" s="26"/>
      <c r="F712" s="14"/>
      <c r="G712" s="47"/>
      <c r="H712" s="39"/>
      <c r="I712" s="39"/>
      <c r="J712" s="40"/>
    </row>
    <row r="713" spans="2:10" x14ac:dyDescent="0.3">
      <c r="B713" s="25"/>
      <c r="D713" s="26"/>
      <c r="F713" s="34" t="s">
        <v>1887</v>
      </c>
      <c r="G713" s="47"/>
      <c r="H713" s="39"/>
      <c r="I713" s="39"/>
      <c r="J713" s="40"/>
    </row>
    <row r="714" spans="2:10" x14ac:dyDescent="0.3">
      <c r="B714" s="25"/>
      <c r="D714" s="26"/>
      <c r="F714" s="34" t="s">
        <v>1881</v>
      </c>
      <c r="G714" s="47"/>
      <c r="H714" s="39"/>
      <c r="I714" s="39"/>
      <c r="J714" s="40"/>
    </row>
    <row r="715" spans="2:10" x14ac:dyDescent="0.3">
      <c r="B715" s="25"/>
      <c r="D715" s="26"/>
      <c r="F715" s="34"/>
      <c r="G715" s="47"/>
      <c r="H715" s="39"/>
      <c r="I715" s="39"/>
      <c r="J715" s="40"/>
    </row>
    <row r="716" spans="2:10" x14ac:dyDescent="0.3">
      <c r="B716" s="25"/>
      <c r="D716" s="26" t="s">
        <v>8</v>
      </c>
      <c r="F716" s="34" t="s">
        <v>1919</v>
      </c>
      <c r="G716" s="47"/>
      <c r="H716" s="39"/>
      <c r="I716" s="39"/>
      <c r="J716" s="40"/>
    </row>
    <row r="717" spans="2:10" x14ac:dyDescent="0.3">
      <c r="B717" s="25"/>
      <c r="D717" s="26"/>
      <c r="F717" s="14" t="s">
        <v>1916</v>
      </c>
      <c r="G717" s="47"/>
      <c r="H717" s="39"/>
      <c r="I717" s="39"/>
      <c r="J717" s="40"/>
    </row>
    <row r="718" spans="2:10" x14ac:dyDescent="0.3">
      <c r="B718" s="25" t="s">
        <v>9</v>
      </c>
      <c r="D718" s="26"/>
      <c r="F718" s="14" t="s">
        <v>2038</v>
      </c>
      <c r="G718" s="47"/>
      <c r="H718" s="39"/>
      <c r="I718" s="39"/>
      <c r="J718" s="40"/>
    </row>
    <row r="719" spans="2:10" x14ac:dyDescent="0.3">
      <c r="B719" s="25"/>
      <c r="D719" s="26"/>
      <c r="F719" s="14" t="s">
        <v>1133</v>
      </c>
      <c r="G719" s="47"/>
      <c r="H719" s="39"/>
      <c r="I719" s="39"/>
      <c r="J719" s="40"/>
    </row>
    <row r="720" spans="2:10" x14ac:dyDescent="0.3">
      <c r="B720" s="25"/>
      <c r="D720" s="26"/>
      <c r="F720" s="14" t="s">
        <v>1969</v>
      </c>
      <c r="G720" s="47"/>
      <c r="H720" s="39"/>
      <c r="I720" s="39"/>
      <c r="J720" s="40"/>
    </row>
    <row r="721" spans="2:10" x14ac:dyDescent="0.3">
      <c r="B721" s="25"/>
      <c r="D721" s="26"/>
      <c r="F721" s="14" t="s">
        <v>2039</v>
      </c>
      <c r="G721" s="47"/>
      <c r="H721" s="39"/>
      <c r="I721" s="39"/>
      <c r="J721" s="40"/>
    </row>
    <row r="722" spans="2:10" x14ac:dyDescent="0.3">
      <c r="B722" s="25"/>
      <c r="D722" s="26"/>
      <c r="F722" s="14" t="s">
        <v>1183</v>
      </c>
      <c r="G722" s="47"/>
      <c r="H722" s="39"/>
      <c r="I722" s="39"/>
      <c r="J722" s="40"/>
    </row>
    <row r="723" spans="2:10" x14ac:dyDescent="0.3">
      <c r="B723" s="25"/>
      <c r="D723" s="26"/>
      <c r="F723" s="14" t="s">
        <v>1184</v>
      </c>
      <c r="G723" s="47"/>
      <c r="H723" s="39"/>
      <c r="I723" s="39"/>
      <c r="J723" s="40"/>
    </row>
    <row r="724" spans="2:10" x14ac:dyDescent="0.3">
      <c r="B724" s="25"/>
      <c r="D724" s="26"/>
      <c r="F724" s="144" t="s">
        <v>1155</v>
      </c>
      <c r="G724" s="47"/>
      <c r="H724" s="39"/>
      <c r="I724" s="39"/>
      <c r="J724" s="40"/>
    </row>
    <row r="725" spans="2:10" x14ac:dyDescent="0.3">
      <c r="B725" s="25"/>
      <c r="D725" s="26"/>
      <c r="F725" s="14"/>
      <c r="G725" s="47"/>
      <c r="H725" s="39"/>
      <c r="I725" s="39"/>
      <c r="J725" s="40"/>
    </row>
    <row r="726" spans="2:10" x14ac:dyDescent="0.3">
      <c r="B726" s="25"/>
      <c r="D726" s="26"/>
      <c r="F726" s="34"/>
      <c r="G726" s="47"/>
      <c r="H726" s="39"/>
      <c r="I726" s="39"/>
      <c r="J726" s="40"/>
    </row>
    <row r="727" spans="2:10" x14ac:dyDescent="0.3">
      <c r="B727" s="391" t="s">
        <v>1912</v>
      </c>
      <c r="C727" s="392"/>
      <c r="D727" s="393"/>
      <c r="F727" s="14" t="s">
        <v>1917</v>
      </c>
      <c r="G727" s="47"/>
      <c r="H727" s="39"/>
      <c r="I727" s="39"/>
      <c r="J727" s="40"/>
    </row>
    <row r="728" spans="2:10" x14ac:dyDescent="0.3">
      <c r="B728" s="25"/>
      <c r="D728" s="26"/>
      <c r="F728" s="14"/>
      <c r="G728" s="47"/>
      <c r="H728" s="39"/>
      <c r="I728" s="39"/>
      <c r="J728" s="40"/>
    </row>
    <row r="729" spans="2:10" x14ac:dyDescent="0.3">
      <c r="B729" s="25"/>
      <c r="D729" s="26"/>
      <c r="F729" s="34" t="s">
        <v>1137</v>
      </c>
      <c r="G729" s="47"/>
      <c r="H729" s="39"/>
      <c r="I729" s="39"/>
      <c r="J729" s="40"/>
    </row>
    <row r="730" spans="2:10" x14ac:dyDescent="0.3">
      <c r="B730" s="25"/>
      <c r="D730" s="26"/>
      <c r="F730" s="34" t="s">
        <v>1918</v>
      </c>
      <c r="G730" s="47"/>
      <c r="H730" s="39"/>
      <c r="I730" s="39"/>
      <c r="J730" s="40"/>
    </row>
    <row r="731" spans="2:10" x14ac:dyDescent="0.3">
      <c r="B731" s="25"/>
      <c r="D731" s="26"/>
      <c r="F731" s="34" t="s">
        <v>1143</v>
      </c>
      <c r="G731" s="47"/>
      <c r="H731" s="39"/>
      <c r="I731" s="39"/>
      <c r="J731" s="40"/>
    </row>
    <row r="732" spans="2:10" x14ac:dyDescent="0.3">
      <c r="B732" s="25"/>
      <c r="D732" s="26"/>
      <c r="F732" s="34" t="s">
        <v>1920</v>
      </c>
      <c r="G732" s="47"/>
      <c r="H732" s="39"/>
      <c r="I732" s="39"/>
      <c r="J732" s="40"/>
    </row>
    <row r="733" spans="2:10" x14ac:dyDescent="0.3">
      <c r="B733" s="25"/>
      <c r="D733" s="26"/>
      <c r="F733" s="14"/>
      <c r="G733" s="47"/>
      <c r="H733" s="39"/>
      <c r="I733" s="39"/>
      <c r="J733" s="40"/>
    </row>
    <row r="734" spans="2:10" x14ac:dyDescent="0.3">
      <c r="B734" s="25"/>
      <c r="D734" s="26"/>
      <c r="F734" s="34" t="s">
        <v>1883</v>
      </c>
      <c r="G734" s="47"/>
      <c r="H734" s="39"/>
      <c r="I734" s="39"/>
      <c r="J734" s="40"/>
    </row>
    <row r="735" spans="2:10" x14ac:dyDescent="0.3">
      <c r="B735" s="25"/>
      <c r="D735" s="26"/>
      <c r="F735" s="34" t="s">
        <v>1881</v>
      </c>
      <c r="G735" s="47"/>
      <c r="H735" s="39"/>
      <c r="I735" s="39"/>
      <c r="J735" s="40"/>
    </row>
    <row r="736" spans="2:10" x14ac:dyDescent="0.3">
      <c r="B736" s="25"/>
      <c r="D736" s="26"/>
      <c r="F736" s="34"/>
      <c r="G736" s="47"/>
      <c r="H736" s="39"/>
      <c r="I736" s="39"/>
      <c r="J736" s="40"/>
    </row>
    <row r="737" spans="2:10" x14ac:dyDescent="0.3">
      <c r="B737" s="25"/>
      <c r="D737" s="26" t="s">
        <v>8</v>
      </c>
      <c r="F737" s="34" t="s">
        <v>1919</v>
      </c>
      <c r="G737" s="47"/>
      <c r="H737" s="39"/>
      <c r="I737" s="39"/>
      <c r="J737" s="40"/>
    </row>
    <row r="738" spans="2:10" x14ac:dyDescent="0.3">
      <c r="B738" s="25"/>
      <c r="D738" s="26"/>
      <c r="F738" s="14" t="s">
        <v>1916</v>
      </c>
      <c r="G738" s="47"/>
      <c r="H738" s="39"/>
      <c r="I738" s="39"/>
      <c r="J738" s="40"/>
    </row>
    <row r="739" spans="2:10" x14ac:dyDescent="0.3">
      <c r="B739" s="25" t="s">
        <v>9</v>
      </c>
      <c r="D739" s="26"/>
      <c r="F739" s="14" t="s">
        <v>2040</v>
      </c>
      <c r="G739" s="47"/>
      <c r="H739" s="39"/>
      <c r="I739" s="39"/>
      <c r="J739" s="40"/>
    </row>
    <row r="740" spans="2:10" x14ac:dyDescent="0.3">
      <c r="B740" s="25"/>
      <c r="D740" s="26"/>
      <c r="F740" s="14" t="s">
        <v>1929</v>
      </c>
      <c r="G740" s="47"/>
      <c r="H740" s="39"/>
      <c r="I740" s="39"/>
      <c r="J740" s="40"/>
    </row>
    <row r="741" spans="2:10" x14ac:dyDescent="0.3">
      <c r="B741" s="25"/>
      <c r="D741" s="26"/>
      <c r="F741" s="14" t="s">
        <v>1969</v>
      </c>
      <c r="G741" s="47"/>
      <c r="H741" s="39"/>
      <c r="I741" s="39"/>
      <c r="J741" s="40"/>
    </row>
    <row r="742" spans="2:10" x14ac:dyDescent="0.3">
      <c r="B742" s="25"/>
      <c r="D742" s="26"/>
      <c r="F742" s="14" t="s">
        <v>1973</v>
      </c>
      <c r="G742" s="47"/>
      <c r="H742" s="39"/>
      <c r="I742" s="39"/>
      <c r="J742" s="40"/>
    </row>
    <row r="743" spans="2:10" x14ac:dyDescent="0.3">
      <c r="B743" s="25"/>
      <c r="D743" s="26"/>
      <c r="F743" s="14" t="s">
        <v>1925</v>
      </c>
      <c r="G743" s="47"/>
      <c r="H743" s="39"/>
      <c r="I743" s="39"/>
      <c r="J743" s="40"/>
    </row>
    <row r="744" spans="2:10" x14ac:dyDescent="0.3">
      <c r="B744" s="25"/>
      <c r="D744" s="26"/>
      <c r="F744" s="14" t="s">
        <v>2041</v>
      </c>
      <c r="G744" s="47"/>
      <c r="H744" s="39"/>
      <c r="I744" s="39"/>
      <c r="J744" s="40"/>
    </row>
    <row r="745" spans="2:10" x14ac:dyDescent="0.3">
      <c r="B745" s="25"/>
      <c r="D745" s="26"/>
      <c r="F745" s="144" t="s">
        <v>1155</v>
      </c>
      <c r="G745" s="47"/>
      <c r="H745" s="39"/>
      <c r="I745" s="39"/>
      <c r="J745" s="40"/>
    </row>
    <row r="746" spans="2:10" x14ac:dyDescent="0.3">
      <c r="B746" s="25"/>
      <c r="D746" s="26"/>
      <c r="F746" s="144"/>
      <c r="G746" s="47"/>
      <c r="H746" s="39"/>
      <c r="I746" s="39"/>
      <c r="J746" s="40"/>
    </row>
    <row r="747" spans="2:10" x14ac:dyDescent="0.3">
      <c r="F747" s="14"/>
      <c r="G747" s="24"/>
      <c r="H747" s="14"/>
      <c r="I747" s="14"/>
      <c r="J747" s="14"/>
    </row>
    <row r="748" spans="2:10" ht="17.25" thickBot="1" x14ac:dyDescent="0.35">
      <c r="B748" s="18" t="s">
        <v>1322</v>
      </c>
    </row>
    <row r="749" spans="2:10" x14ac:dyDescent="0.3">
      <c r="F749" s="14"/>
      <c r="H749" s="415" t="s">
        <v>896</v>
      </c>
      <c r="I749" s="413" t="s">
        <v>897</v>
      </c>
      <c r="J749" s="414"/>
    </row>
    <row r="750" spans="2:10" x14ac:dyDescent="0.3">
      <c r="E750" s="15"/>
      <c r="F750" s="14"/>
      <c r="H750" s="416"/>
      <c r="I750" s="79" t="s">
        <v>348</v>
      </c>
      <c r="J750" s="80" t="s">
        <v>898</v>
      </c>
    </row>
    <row r="751" spans="2:10" ht="12.75" thickBot="1" x14ac:dyDescent="0.35">
      <c r="E751" s="15"/>
      <c r="F751" s="14"/>
      <c r="H751" s="81">
        <f>COUNTIF(H754:H804, "O")</f>
        <v>0</v>
      </c>
      <c r="I751" s="77">
        <f>COUNTIF(I754:I804, "O")</f>
        <v>0</v>
      </c>
      <c r="J751" s="82">
        <f>COUNTIF(J754:J804, "O")</f>
        <v>0</v>
      </c>
    </row>
    <row r="753" spans="2:10" x14ac:dyDescent="0.3">
      <c r="B753" s="19" t="s">
        <v>899</v>
      </c>
      <c r="C753" s="20"/>
      <c r="D753" s="21" t="s">
        <v>900</v>
      </c>
      <c r="E753" s="16"/>
      <c r="F753" s="27" t="s">
        <v>831</v>
      </c>
      <c r="G753" s="27"/>
      <c r="H753" s="30" t="s">
        <v>896</v>
      </c>
      <c r="I753" s="29" t="s">
        <v>348</v>
      </c>
      <c r="J753" s="29" t="s">
        <v>898</v>
      </c>
    </row>
    <row r="754" spans="2:10" x14ac:dyDescent="0.3">
      <c r="B754" s="391" t="s">
        <v>901</v>
      </c>
      <c r="C754" s="392"/>
      <c r="D754" s="393"/>
      <c r="F754" s="55"/>
      <c r="G754" s="47"/>
      <c r="H754" s="39"/>
      <c r="I754" s="39"/>
      <c r="J754" s="40"/>
    </row>
    <row r="755" spans="2:10" x14ac:dyDescent="0.3">
      <c r="B755" s="25"/>
      <c r="D755" s="26"/>
      <c r="F755" s="14"/>
      <c r="G755" s="47"/>
      <c r="H755" s="39"/>
      <c r="I755" s="39"/>
      <c r="J755" s="40"/>
    </row>
    <row r="756" spans="2:10" x14ac:dyDescent="0.3">
      <c r="B756" s="394" t="s">
        <v>905</v>
      </c>
      <c r="C756" s="395"/>
      <c r="D756" s="396"/>
      <c r="F756" s="14" t="s">
        <v>841</v>
      </c>
      <c r="G756" s="47"/>
      <c r="H756" s="53"/>
      <c r="I756" s="53"/>
      <c r="J756" s="53"/>
    </row>
    <row r="757" spans="2:10" x14ac:dyDescent="0.3">
      <c r="D757" s="26"/>
      <c r="F757" s="14"/>
      <c r="G757" s="47"/>
      <c r="H757" s="39"/>
      <c r="I757" s="39"/>
      <c r="J757" s="40"/>
    </row>
    <row r="758" spans="2:10" x14ac:dyDescent="0.3">
      <c r="B758" s="25"/>
      <c r="D758" s="26" t="s">
        <v>889</v>
      </c>
      <c r="F758" s="14" t="s">
        <v>842</v>
      </c>
      <c r="G758" s="47"/>
      <c r="H758" s="39"/>
      <c r="I758" s="39"/>
      <c r="J758" s="40"/>
    </row>
    <row r="759" spans="2:10" x14ac:dyDescent="0.3">
      <c r="B759" s="25"/>
      <c r="D759" s="26"/>
      <c r="F759" s="14" t="s">
        <v>843</v>
      </c>
      <c r="G759" s="47"/>
      <c r="H759" s="39"/>
      <c r="I759" s="39"/>
      <c r="J759" s="40"/>
    </row>
    <row r="760" spans="2:10" x14ac:dyDescent="0.3">
      <c r="B760" s="25" t="s">
        <v>890</v>
      </c>
      <c r="D760" s="26"/>
      <c r="F760" s="14" t="s">
        <v>844</v>
      </c>
      <c r="G760" s="47"/>
      <c r="H760" s="39"/>
      <c r="I760" s="39"/>
      <c r="J760" s="40"/>
    </row>
    <row r="761" spans="2:10" x14ac:dyDescent="0.3">
      <c r="B761" s="25"/>
      <c r="D761" s="26"/>
      <c r="F761" s="14" t="s">
        <v>845</v>
      </c>
      <c r="G761" s="47"/>
      <c r="H761" s="39"/>
      <c r="I761" s="39"/>
      <c r="J761" s="40"/>
    </row>
    <row r="762" spans="2:10" x14ac:dyDescent="0.3">
      <c r="B762" s="25"/>
      <c r="D762" s="26"/>
      <c r="F762" s="14" t="s">
        <v>818</v>
      </c>
      <c r="G762" s="47"/>
      <c r="H762" s="39"/>
      <c r="I762" s="39"/>
      <c r="J762" s="40"/>
    </row>
    <row r="763" spans="2:10" x14ac:dyDescent="0.3">
      <c r="B763" s="25"/>
      <c r="D763" s="26"/>
      <c r="F763" s="14"/>
      <c r="G763" s="47"/>
      <c r="H763" s="39"/>
      <c r="I763" s="39"/>
      <c r="J763" s="40"/>
    </row>
    <row r="764" spans="2:10" x14ac:dyDescent="0.3">
      <c r="B764" s="25" t="s">
        <v>891</v>
      </c>
      <c r="D764" s="26"/>
      <c r="F764" s="14" t="s">
        <v>846</v>
      </c>
      <c r="G764" s="47"/>
      <c r="H764" s="39"/>
      <c r="I764" s="39"/>
      <c r="J764" s="40"/>
    </row>
    <row r="765" spans="2:10" x14ac:dyDescent="0.3">
      <c r="B765" s="25"/>
      <c r="D765" s="26"/>
      <c r="F765" s="14" t="s">
        <v>847</v>
      </c>
      <c r="G765" s="47"/>
      <c r="H765" s="39"/>
      <c r="I765" s="39"/>
      <c r="J765" s="40"/>
    </row>
    <row r="766" spans="2:10" x14ac:dyDescent="0.3">
      <c r="B766" s="25"/>
      <c r="D766" s="26" t="s">
        <v>892</v>
      </c>
      <c r="F766" s="14"/>
      <c r="G766" s="47"/>
      <c r="H766" s="39"/>
      <c r="I766" s="39"/>
      <c r="J766" s="40"/>
    </row>
    <row r="767" spans="2:10" x14ac:dyDescent="0.3">
      <c r="B767" s="25"/>
      <c r="D767" s="26"/>
      <c r="F767" s="14"/>
      <c r="G767" s="47"/>
      <c r="H767" s="39"/>
      <c r="I767" s="39"/>
      <c r="J767" s="40"/>
    </row>
    <row r="768" spans="2:10" x14ac:dyDescent="0.3">
      <c r="B768" s="25"/>
      <c r="D768" s="26"/>
      <c r="F768" s="14"/>
      <c r="G768" s="47"/>
      <c r="H768" s="39"/>
      <c r="I768" s="39"/>
      <c r="J768" s="40"/>
    </row>
    <row r="769" spans="2:10" x14ac:dyDescent="0.3">
      <c r="B769" s="25" t="s">
        <v>891</v>
      </c>
      <c r="D769" s="26"/>
      <c r="F769" s="14" t="s">
        <v>848</v>
      </c>
      <c r="G769" s="47"/>
      <c r="H769" s="39"/>
      <c r="I769" s="39"/>
      <c r="J769" s="40"/>
    </row>
    <row r="770" spans="2:10" x14ac:dyDescent="0.3">
      <c r="B770" s="25"/>
      <c r="D770" s="26"/>
      <c r="F770" s="14" t="s">
        <v>849</v>
      </c>
      <c r="G770" s="47"/>
      <c r="H770" s="39"/>
      <c r="I770" s="39"/>
      <c r="J770" s="40"/>
    </row>
    <row r="771" spans="2:10" x14ac:dyDescent="0.3">
      <c r="B771" s="25"/>
      <c r="D771" s="26" t="s">
        <v>892</v>
      </c>
      <c r="F771" s="14"/>
      <c r="G771" s="47"/>
      <c r="H771" s="39"/>
      <c r="I771" s="39"/>
      <c r="J771" s="40"/>
    </row>
    <row r="772" spans="2:10" x14ac:dyDescent="0.3">
      <c r="B772" s="25"/>
      <c r="D772" s="26"/>
      <c r="F772" s="14"/>
      <c r="G772" s="47"/>
      <c r="H772" s="39"/>
      <c r="I772" s="39"/>
      <c r="J772" s="40"/>
    </row>
    <row r="773" spans="2:10" x14ac:dyDescent="0.3">
      <c r="B773" s="25"/>
      <c r="D773" s="26"/>
      <c r="F773" s="14"/>
      <c r="G773" s="47"/>
      <c r="H773" s="39"/>
      <c r="I773" s="39"/>
      <c r="J773" s="40"/>
    </row>
    <row r="774" spans="2:10" x14ac:dyDescent="0.3">
      <c r="B774" s="394" t="s">
        <v>906</v>
      </c>
      <c r="C774" s="395"/>
      <c r="D774" s="396"/>
      <c r="F774" s="14"/>
      <c r="G774" s="47"/>
      <c r="H774" s="53"/>
      <c r="I774" s="53"/>
      <c r="J774" s="53"/>
    </row>
    <row r="775" spans="2:10" x14ac:dyDescent="0.3">
      <c r="B775" s="25"/>
      <c r="D775" s="26"/>
      <c r="F775" s="14"/>
      <c r="G775" s="47"/>
      <c r="H775" s="39"/>
      <c r="I775" s="39"/>
      <c r="J775" s="40"/>
    </row>
    <row r="776" spans="2:10" x14ac:dyDescent="0.3">
      <c r="B776" s="25"/>
      <c r="D776" s="26" t="s">
        <v>889</v>
      </c>
      <c r="F776" s="14" t="s">
        <v>850</v>
      </c>
      <c r="G776" s="47"/>
      <c r="H776" s="39"/>
      <c r="I776" s="39"/>
      <c r="J776" s="40"/>
    </row>
    <row r="777" spans="2:10" x14ac:dyDescent="0.3">
      <c r="B777" s="25"/>
      <c r="D777" s="26"/>
      <c r="F777" s="14" t="s">
        <v>851</v>
      </c>
      <c r="G777" s="47"/>
      <c r="H777" s="39"/>
      <c r="I777" s="39"/>
      <c r="J777" s="40"/>
    </row>
    <row r="778" spans="2:10" x14ac:dyDescent="0.3">
      <c r="B778" s="25" t="s">
        <v>890</v>
      </c>
      <c r="D778" s="26"/>
      <c r="F778" s="14" t="s">
        <v>844</v>
      </c>
      <c r="G778" s="47"/>
      <c r="H778" s="39"/>
      <c r="I778" s="39"/>
      <c r="J778" s="40"/>
    </row>
    <row r="779" spans="2:10" x14ac:dyDescent="0.3">
      <c r="B779" s="25"/>
      <c r="D779" s="26"/>
      <c r="F779" s="14" t="s">
        <v>845</v>
      </c>
      <c r="G779" s="47"/>
      <c r="H779" s="39"/>
      <c r="I779" s="39"/>
      <c r="J779" s="40"/>
    </row>
    <row r="780" spans="2:10" x14ac:dyDescent="0.3">
      <c r="B780" s="25"/>
      <c r="D780" s="26"/>
      <c r="F780" s="14"/>
      <c r="G780" s="47"/>
      <c r="H780" s="39"/>
      <c r="I780" s="39"/>
      <c r="J780" s="40"/>
    </row>
    <row r="781" spans="2:10" x14ac:dyDescent="0.3">
      <c r="B781" s="25"/>
      <c r="D781" s="26"/>
      <c r="F781" s="14"/>
      <c r="G781" s="47"/>
      <c r="H781" s="39"/>
      <c r="I781" s="39"/>
      <c r="J781" s="40"/>
    </row>
    <row r="782" spans="2:10" x14ac:dyDescent="0.3">
      <c r="B782" s="25" t="s">
        <v>891</v>
      </c>
      <c r="D782" s="26"/>
      <c r="F782" s="14" t="s">
        <v>846</v>
      </c>
      <c r="G782" s="47"/>
      <c r="H782" s="39"/>
      <c r="I782" s="39"/>
      <c r="J782" s="40"/>
    </row>
    <row r="783" spans="2:10" x14ac:dyDescent="0.3">
      <c r="B783" s="25"/>
      <c r="D783" s="26"/>
      <c r="F783" s="14" t="s">
        <v>852</v>
      </c>
      <c r="G783" s="47"/>
      <c r="H783" s="39"/>
      <c r="I783" s="39"/>
      <c r="J783" s="40"/>
    </row>
    <row r="784" spans="2:10" x14ac:dyDescent="0.3">
      <c r="B784" s="25"/>
      <c r="D784" s="26" t="s">
        <v>892</v>
      </c>
      <c r="F784" s="14"/>
      <c r="G784" s="47"/>
      <c r="H784" s="39"/>
      <c r="I784" s="39"/>
      <c r="J784" s="40"/>
    </row>
    <row r="785" spans="2:11" x14ac:dyDescent="0.3">
      <c r="B785" s="25"/>
      <c r="D785" s="26"/>
      <c r="F785" s="14"/>
      <c r="G785" s="47"/>
      <c r="H785" s="39"/>
      <c r="I785" s="39"/>
      <c r="J785" s="40"/>
    </row>
    <row r="786" spans="2:11" x14ac:dyDescent="0.3">
      <c r="B786" s="25"/>
      <c r="D786" s="26"/>
      <c r="F786" s="14"/>
      <c r="G786" s="47"/>
      <c r="H786" s="39"/>
      <c r="I786" s="39"/>
      <c r="J786" s="40"/>
    </row>
    <row r="787" spans="2:11" x14ac:dyDescent="0.3">
      <c r="B787" s="25" t="s">
        <v>891</v>
      </c>
      <c r="D787" s="26"/>
      <c r="F787" s="14" t="s">
        <v>848</v>
      </c>
      <c r="G787" s="47"/>
      <c r="H787" s="39"/>
      <c r="I787" s="39"/>
      <c r="J787" s="40"/>
    </row>
    <row r="788" spans="2:11" x14ac:dyDescent="0.3">
      <c r="B788" s="25"/>
      <c r="D788" s="26"/>
      <c r="F788" s="34"/>
      <c r="G788" s="47"/>
      <c r="H788" s="39"/>
      <c r="I788" s="39"/>
      <c r="J788" s="40"/>
    </row>
    <row r="789" spans="2:11" x14ac:dyDescent="0.3">
      <c r="B789" s="25"/>
      <c r="D789" s="26" t="s">
        <v>892</v>
      </c>
      <c r="F789" s="34" t="s">
        <v>765</v>
      </c>
      <c r="G789" s="47"/>
      <c r="H789" s="39"/>
      <c r="I789" s="39"/>
      <c r="J789" s="40"/>
    </row>
    <row r="790" spans="2:11" x14ac:dyDescent="0.3">
      <c r="B790" s="25"/>
      <c r="D790" s="26"/>
      <c r="F790" s="138" t="s">
        <v>853</v>
      </c>
      <c r="G790" s="47"/>
      <c r="H790" s="39"/>
      <c r="I790" s="39"/>
      <c r="J790" s="40"/>
    </row>
    <row r="791" spans="2:11" x14ac:dyDescent="0.3">
      <c r="B791" s="25"/>
      <c r="D791" s="26"/>
      <c r="F791" s="14"/>
      <c r="G791" s="47"/>
      <c r="H791" s="39"/>
      <c r="I791" s="39"/>
      <c r="J791" s="40"/>
    </row>
    <row r="792" spans="2:11" x14ac:dyDescent="0.3">
      <c r="B792" s="25"/>
      <c r="D792" s="26"/>
      <c r="F792" s="14"/>
      <c r="G792" s="47"/>
      <c r="H792" s="39"/>
      <c r="I792" s="39"/>
      <c r="J792" s="40"/>
    </row>
    <row r="793" spans="2:11" x14ac:dyDescent="0.3">
      <c r="B793" s="394" t="s">
        <v>907</v>
      </c>
      <c r="C793" s="395"/>
      <c r="D793" s="396"/>
      <c r="F793" s="14"/>
      <c r="G793" s="47"/>
      <c r="H793" s="53"/>
      <c r="I793" s="53"/>
      <c r="J793" s="53"/>
      <c r="K793" s="33"/>
    </row>
    <row r="794" spans="2:11" x14ac:dyDescent="0.3">
      <c r="B794" s="25"/>
      <c r="D794" s="26"/>
      <c r="F794" s="14"/>
      <c r="G794" s="47"/>
      <c r="H794" s="39"/>
      <c r="I794" s="39"/>
      <c r="J794" s="40"/>
    </row>
    <row r="795" spans="2:11" x14ac:dyDescent="0.3">
      <c r="B795" s="25"/>
      <c r="D795" s="26" t="s">
        <v>889</v>
      </c>
      <c r="F795" s="14" t="s">
        <v>854</v>
      </c>
      <c r="G795" s="47"/>
      <c r="H795" s="39"/>
      <c r="I795" s="39"/>
      <c r="J795" s="40"/>
    </row>
    <row r="796" spans="2:11" x14ac:dyDescent="0.3">
      <c r="B796" s="25"/>
      <c r="D796" s="26"/>
      <c r="F796" s="14"/>
      <c r="G796" s="47"/>
      <c r="H796" s="39"/>
      <c r="I796" s="39"/>
      <c r="J796" s="40"/>
    </row>
    <row r="797" spans="2:11" x14ac:dyDescent="0.3">
      <c r="B797" s="25" t="s">
        <v>890</v>
      </c>
      <c r="D797" s="26"/>
      <c r="F797" s="14"/>
      <c r="G797" s="47"/>
      <c r="H797" s="39"/>
      <c r="I797" s="39"/>
      <c r="J797" s="40"/>
    </row>
    <row r="798" spans="2:11" x14ac:dyDescent="0.3">
      <c r="B798" s="25"/>
      <c r="D798" s="26"/>
      <c r="F798" s="14"/>
      <c r="G798" s="47"/>
      <c r="H798" s="39"/>
      <c r="I798" s="39"/>
      <c r="J798" s="40"/>
    </row>
    <row r="799" spans="2:11" x14ac:dyDescent="0.3">
      <c r="B799" s="25"/>
      <c r="D799" s="26"/>
      <c r="F799" s="14"/>
      <c r="G799" s="47"/>
      <c r="H799" s="39"/>
      <c r="I799" s="39"/>
      <c r="J799" s="40"/>
    </row>
    <row r="800" spans="2:11" x14ac:dyDescent="0.3">
      <c r="B800" s="25"/>
      <c r="D800" s="26" t="s">
        <v>889</v>
      </c>
      <c r="F800" s="14" t="s">
        <v>855</v>
      </c>
      <c r="G800" s="47"/>
      <c r="H800" s="39"/>
      <c r="I800" s="39"/>
      <c r="J800" s="40"/>
    </row>
    <row r="801" spans="2:10" x14ac:dyDescent="0.3">
      <c r="B801" s="25"/>
      <c r="D801" s="26"/>
      <c r="F801" s="14"/>
      <c r="G801" s="47"/>
      <c r="H801" s="39"/>
      <c r="I801" s="39"/>
      <c r="J801" s="40"/>
    </row>
    <row r="802" spans="2:10" x14ac:dyDescent="0.3">
      <c r="B802" s="25" t="s">
        <v>890</v>
      </c>
      <c r="D802" s="26"/>
      <c r="F802" s="14"/>
      <c r="G802" s="47"/>
      <c r="H802" s="39"/>
      <c r="I802" s="39"/>
      <c r="J802" s="40"/>
    </row>
    <row r="803" spans="2:10" x14ac:dyDescent="0.3">
      <c r="B803" s="25"/>
      <c r="D803" s="26"/>
      <c r="F803" s="14"/>
      <c r="G803" s="47"/>
      <c r="H803" s="39"/>
      <c r="I803" s="39"/>
      <c r="J803" s="40"/>
    </row>
    <row r="804" spans="2:10" x14ac:dyDescent="0.3">
      <c r="B804" s="25"/>
      <c r="D804" s="26"/>
      <c r="F804" s="14"/>
      <c r="G804" s="47"/>
      <c r="H804" s="39"/>
      <c r="I804" s="39"/>
      <c r="J804" s="40"/>
    </row>
    <row r="805" spans="2:10" x14ac:dyDescent="0.3">
      <c r="F805" s="14"/>
      <c r="G805" s="24"/>
    </row>
    <row r="806" spans="2:10" ht="17.25" thickBot="1" x14ac:dyDescent="0.35">
      <c r="B806" s="18" t="s">
        <v>2883</v>
      </c>
    </row>
    <row r="807" spans="2:10" x14ac:dyDescent="0.3">
      <c r="F807" s="14"/>
      <c r="H807" s="415" t="s">
        <v>71</v>
      </c>
      <c r="I807" s="413" t="s">
        <v>74</v>
      </c>
      <c r="J807" s="414"/>
    </row>
    <row r="808" spans="2:10" x14ac:dyDescent="0.3">
      <c r="E808" s="15"/>
      <c r="F808" s="14"/>
      <c r="H808" s="416"/>
      <c r="I808" s="79" t="s">
        <v>348</v>
      </c>
      <c r="J808" s="80" t="s">
        <v>1</v>
      </c>
    </row>
    <row r="809" spans="2:10" ht="12.75" thickBot="1" x14ac:dyDescent="0.35">
      <c r="E809" s="15"/>
      <c r="F809" s="14"/>
      <c r="H809" s="81">
        <f>COUNTIF(H812:H947, "O")</f>
        <v>0</v>
      </c>
      <c r="I809" s="77">
        <f>COUNTIF(I812:I947, "O")</f>
        <v>0</v>
      </c>
      <c r="J809" s="82">
        <f>COUNTIF(J812:J947, "O")</f>
        <v>0</v>
      </c>
    </row>
    <row r="811" spans="2:10" x14ac:dyDescent="0.3">
      <c r="B811" s="19" t="s">
        <v>12</v>
      </c>
      <c r="C811" s="20"/>
      <c r="D811" s="21" t="s">
        <v>13</v>
      </c>
      <c r="E811" s="16"/>
      <c r="F811" s="27" t="s">
        <v>831</v>
      </c>
      <c r="G811" s="27"/>
      <c r="H811" s="30" t="s">
        <v>71</v>
      </c>
      <c r="I811" s="29" t="s">
        <v>348</v>
      </c>
      <c r="J811" s="29" t="s">
        <v>1</v>
      </c>
    </row>
    <row r="812" spans="2:10" x14ac:dyDescent="0.3">
      <c r="B812" s="391" t="s">
        <v>114</v>
      </c>
      <c r="C812" s="392"/>
      <c r="D812" s="393"/>
      <c r="F812" s="55"/>
      <c r="G812" s="47"/>
      <c r="H812" s="39"/>
      <c r="I812" s="39"/>
      <c r="J812" s="40"/>
    </row>
    <row r="813" spans="2:10" x14ac:dyDescent="0.3">
      <c r="B813" s="25"/>
      <c r="D813" s="26"/>
      <c r="F813" s="34" t="s">
        <v>1096</v>
      </c>
      <c r="G813" s="47"/>
      <c r="H813" s="39"/>
      <c r="I813" s="39"/>
      <c r="J813" s="40"/>
    </row>
    <row r="814" spans="2:10" x14ac:dyDescent="0.3">
      <c r="B814" s="25"/>
      <c r="D814" s="26"/>
      <c r="F814" s="34" t="s">
        <v>1097</v>
      </c>
      <c r="G814" s="47"/>
      <c r="H814" s="39"/>
      <c r="I814" s="39"/>
      <c r="J814" s="40"/>
    </row>
    <row r="815" spans="2:10" x14ac:dyDescent="0.3">
      <c r="B815" s="25"/>
      <c r="D815" s="26"/>
      <c r="F815" s="34" t="s">
        <v>1098</v>
      </c>
      <c r="G815" s="47"/>
      <c r="H815" s="39"/>
      <c r="I815" s="39"/>
      <c r="J815" s="40"/>
    </row>
    <row r="816" spans="2:10" x14ac:dyDescent="0.3">
      <c r="B816" s="25"/>
      <c r="D816" s="26"/>
      <c r="F816" s="14"/>
      <c r="G816" s="47"/>
      <c r="H816" s="39"/>
      <c r="I816" s="39"/>
      <c r="J816" s="40"/>
    </row>
    <row r="817" spans="2:10" x14ac:dyDescent="0.3">
      <c r="B817" s="394" t="s">
        <v>888</v>
      </c>
      <c r="C817" s="395"/>
      <c r="D817" s="396"/>
      <c r="F817" s="14" t="s">
        <v>1311</v>
      </c>
      <c r="G817" s="47"/>
      <c r="H817" s="53"/>
      <c r="I817" s="53"/>
      <c r="J817" s="53"/>
    </row>
    <row r="818" spans="2:10" x14ac:dyDescent="0.3">
      <c r="B818" s="25"/>
      <c r="D818" s="26"/>
      <c r="F818" s="14"/>
      <c r="G818" s="47"/>
      <c r="H818" s="39"/>
      <c r="I818" s="39"/>
      <c r="J818" s="40"/>
    </row>
    <row r="819" spans="2:10" x14ac:dyDescent="0.3">
      <c r="B819" s="25"/>
      <c r="D819" s="26"/>
      <c r="F819" s="138" t="s">
        <v>2886</v>
      </c>
      <c r="G819" s="47"/>
      <c r="H819" s="39"/>
      <c r="I819" s="39"/>
      <c r="J819" s="40"/>
    </row>
    <row r="820" spans="2:10" x14ac:dyDescent="0.3">
      <c r="B820" s="25"/>
      <c r="D820" s="26" t="s">
        <v>8</v>
      </c>
      <c r="F820" s="14" t="s">
        <v>1255</v>
      </c>
      <c r="G820" s="47"/>
      <c r="H820" s="39"/>
      <c r="I820" s="39"/>
      <c r="J820" s="40"/>
    </row>
    <row r="821" spans="2:10" x14ac:dyDescent="0.3">
      <c r="B821" s="25"/>
      <c r="D821" s="26"/>
      <c r="F821" s="14" t="s">
        <v>1386</v>
      </c>
      <c r="G821" s="47"/>
      <c r="H821" s="39"/>
      <c r="I821" s="39"/>
      <c r="J821" s="40"/>
    </row>
    <row r="822" spans="2:10" x14ac:dyDescent="0.3">
      <c r="B822" s="25" t="s">
        <v>9</v>
      </c>
      <c r="D822" s="26"/>
      <c r="F822" s="14" t="s">
        <v>1133</v>
      </c>
      <c r="G822" s="47"/>
      <c r="H822" s="39"/>
      <c r="I822" s="39"/>
      <c r="J822" s="40"/>
    </row>
    <row r="823" spans="2:10" x14ac:dyDescent="0.3">
      <c r="B823" s="25"/>
      <c r="D823" s="26"/>
      <c r="F823" s="14" t="s">
        <v>1256</v>
      </c>
      <c r="G823" s="47"/>
      <c r="H823" s="39"/>
      <c r="I823" s="39"/>
      <c r="J823" s="40"/>
    </row>
    <row r="824" spans="2:10" x14ac:dyDescent="0.3">
      <c r="B824" s="25"/>
      <c r="D824" s="26"/>
      <c r="F824" s="14" t="s">
        <v>1134</v>
      </c>
      <c r="G824" s="47"/>
      <c r="H824" s="39"/>
      <c r="I824" s="39"/>
      <c r="J824" s="40"/>
    </row>
    <row r="825" spans="2:10" x14ac:dyDescent="0.3">
      <c r="B825" s="25"/>
      <c r="D825" s="26"/>
      <c r="F825" s="14" t="s">
        <v>1135</v>
      </c>
      <c r="G825" s="47"/>
      <c r="H825" s="39"/>
      <c r="I825" s="39"/>
      <c r="J825" s="40"/>
    </row>
    <row r="826" spans="2:10" x14ac:dyDescent="0.3">
      <c r="B826" s="25"/>
      <c r="D826" s="26"/>
      <c r="F826" s="14" t="s">
        <v>1136</v>
      </c>
      <c r="G826" s="47"/>
      <c r="H826" s="39"/>
      <c r="I826" s="39"/>
      <c r="J826" s="40"/>
    </row>
    <row r="827" spans="2:10" x14ac:dyDescent="0.3">
      <c r="B827" s="25"/>
      <c r="D827" s="26"/>
      <c r="F827" s="14" t="s">
        <v>1387</v>
      </c>
      <c r="G827" s="47"/>
      <c r="H827" s="39"/>
      <c r="I827" s="39"/>
      <c r="J827" s="40"/>
    </row>
    <row r="828" spans="2:10" x14ac:dyDescent="0.3">
      <c r="B828" s="25"/>
      <c r="D828" s="26"/>
      <c r="F828" s="14"/>
      <c r="G828" s="47"/>
      <c r="H828" s="39"/>
      <c r="I828" s="39"/>
      <c r="J828" s="40"/>
    </row>
    <row r="829" spans="2:10" x14ac:dyDescent="0.3">
      <c r="B829" s="145"/>
      <c r="C829" s="146"/>
      <c r="D829" s="147"/>
      <c r="E829" s="148"/>
      <c r="F829" s="149" t="s">
        <v>1122</v>
      </c>
      <c r="G829" s="150"/>
      <c r="H829" s="39"/>
      <c r="I829" s="39"/>
      <c r="J829" s="40"/>
    </row>
    <row r="830" spans="2:10" x14ac:dyDescent="0.3">
      <c r="B830" s="145"/>
      <c r="C830" s="146"/>
      <c r="D830" s="147"/>
      <c r="E830" s="148"/>
      <c r="F830" s="151" t="s">
        <v>1125</v>
      </c>
      <c r="G830" s="150"/>
      <c r="H830" s="39"/>
      <c r="I830" s="39"/>
      <c r="J830" s="40"/>
    </row>
    <row r="831" spans="2:10" x14ac:dyDescent="0.3">
      <c r="B831" s="145"/>
      <c r="C831" s="146"/>
      <c r="D831" s="147"/>
      <c r="E831" s="148"/>
      <c r="F831" s="151" t="s">
        <v>1896</v>
      </c>
      <c r="G831" s="150"/>
      <c r="H831" s="39"/>
      <c r="I831" s="39"/>
      <c r="J831" s="40"/>
    </row>
    <row r="832" spans="2:10" x14ac:dyDescent="0.3">
      <c r="B832" s="25"/>
      <c r="D832" s="26"/>
      <c r="F832" s="14"/>
      <c r="G832" s="47"/>
      <c r="H832" s="39"/>
      <c r="I832" s="39"/>
      <c r="J832" s="40"/>
    </row>
    <row r="833" spans="2:10" x14ac:dyDescent="0.3">
      <c r="B833" s="25"/>
      <c r="D833" s="26"/>
      <c r="F833" s="138"/>
      <c r="G833" s="47"/>
      <c r="H833" s="39"/>
      <c r="I833" s="39"/>
      <c r="J833" s="40"/>
    </row>
    <row r="834" spans="2:10" x14ac:dyDescent="0.3">
      <c r="B834" s="25"/>
      <c r="D834" s="26" t="s">
        <v>8</v>
      </c>
      <c r="F834" s="14" t="s">
        <v>760</v>
      </c>
      <c r="G834" s="47"/>
      <c r="H834" s="39"/>
      <c r="I834" s="39"/>
      <c r="J834" s="40"/>
    </row>
    <row r="835" spans="2:10" x14ac:dyDescent="0.3">
      <c r="B835" s="25"/>
      <c r="D835" s="26"/>
      <c r="F835" s="14" t="s">
        <v>2889</v>
      </c>
      <c r="G835" s="47"/>
      <c r="H835" s="39"/>
      <c r="I835" s="39"/>
      <c r="J835" s="40"/>
    </row>
    <row r="836" spans="2:10" x14ac:dyDescent="0.3">
      <c r="B836" s="25" t="s">
        <v>9</v>
      </c>
      <c r="D836" s="26"/>
      <c r="F836" s="14" t="s">
        <v>2885</v>
      </c>
      <c r="G836" s="47"/>
      <c r="H836" s="39"/>
      <c r="I836" s="39"/>
      <c r="J836" s="40"/>
    </row>
    <row r="837" spans="2:10" x14ac:dyDescent="0.3">
      <c r="B837" s="25"/>
      <c r="D837" s="26"/>
      <c r="F837" s="14" t="s">
        <v>2884</v>
      </c>
      <c r="G837" s="47"/>
      <c r="H837" s="39"/>
      <c r="I837" s="39"/>
      <c r="J837" s="40"/>
    </row>
    <row r="838" spans="2:10" x14ac:dyDescent="0.3">
      <c r="B838" s="25"/>
      <c r="D838" s="26"/>
      <c r="F838" s="14" t="s">
        <v>1941</v>
      </c>
      <c r="G838" s="47"/>
      <c r="H838" s="39"/>
      <c r="I838" s="39"/>
      <c r="J838" s="40"/>
    </row>
    <row r="839" spans="2:10" x14ac:dyDescent="0.3">
      <c r="B839" s="25"/>
      <c r="D839" s="26"/>
      <c r="F839" s="14" t="s">
        <v>762</v>
      </c>
      <c r="G839" s="47"/>
      <c r="H839" s="39"/>
      <c r="I839" s="39"/>
      <c r="J839" s="40"/>
    </row>
    <row r="840" spans="2:10" x14ac:dyDescent="0.3">
      <c r="B840" s="25" t="s">
        <v>891</v>
      </c>
      <c r="D840" s="26"/>
      <c r="F840" s="14"/>
      <c r="G840" s="47"/>
      <c r="H840" s="39"/>
      <c r="I840" s="39"/>
      <c r="J840" s="40"/>
    </row>
    <row r="841" spans="2:10" x14ac:dyDescent="0.3">
      <c r="B841" s="25"/>
      <c r="D841" s="26"/>
      <c r="F841" s="14" t="s">
        <v>1093</v>
      </c>
      <c r="G841" s="47"/>
      <c r="H841" s="39"/>
      <c r="I841" s="39"/>
      <c r="J841" s="40"/>
    </row>
    <row r="842" spans="2:10" x14ac:dyDescent="0.3">
      <c r="B842" s="25"/>
      <c r="D842" s="26" t="s">
        <v>892</v>
      </c>
      <c r="F842" s="14" t="s">
        <v>764</v>
      </c>
      <c r="G842" s="47"/>
      <c r="H842" s="39"/>
      <c r="I842" s="39"/>
      <c r="J842" s="40"/>
    </row>
    <row r="843" spans="2:10" x14ac:dyDescent="0.3">
      <c r="B843" s="25"/>
      <c r="D843" s="26"/>
      <c r="F843" s="14"/>
      <c r="G843" s="47"/>
      <c r="H843" s="39"/>
      <c r="I843" s="39"/>
      <c r="J843" s="40"/>
    </row>
    <row r="844" spans="2:10" x14ac:dyDescent="0.3">
      <c r="B844" s="25"/>
      <c r="D844" s="26"/>
      <c r="F844" s="139"/>
      <c r="G844" s="47"/>
      <c r="H844" s="39"/>
      <c r="I844" s="39"/>
      <c r="J844" s="40"/>
    </row>
    <row r="845" spans="2:10" x14ac:dyDescent="0.3">
      <c r="B845" s="391" t="s">
        <v>1150</v>
      </c>
      <c r="C845" s="392"/>
      <c r="D845" s="393"/>
      <c r="F845" s="14" t="s">
        <v>2890</v>
      </c>
      <c r="G845" s="47"/>
      <c r="H845" s="39"/>
      <c r="I845" s="39"/>
      <c r="J845" s="40"/>
    </row>
    <row r="846" spans="2:10" x14ac:dyDescent="0.3">
      <c r="B846" s="25"/>
      <c r="D846" s="26"/>
      <c r="F846" s="14"/>
      <c r="G846" s="47"/>
      <c r="H846" s="39"/>
      <c r="I846" s="39"/>
      <c r="J846" s="40"/>
    </row>
    <row r="847" spans="2:10" x14ac:dyDescent="0.3">
      <c r="B847" s="25"/>
      <c r="D847" s="26"/>
      <c r="F847" s="138"/>
      <c r="G847" s="47"/>
      <c r="H847" s="39"/>
      <c r="I847" s="39"/>
      <c r="J847" s="40"/>
    </row>
    <row r="848" spans="2:10" x14ac:dyDescent="0.3">
      <c r="B848" s="25"/>
      <c r="D848" s="26" t="s">
        <v>8</v>
      </c>
      <c r="F848" s="14" t="s">
        <v>2887</v>
      </c>
      <c r="G848" s="47"/>
      <c r="H848" s="39"/>
      <c r="I848" s="39"/>
      <c r="J848" s="40"/>
    </row>
    <row r="849" spans="2:10" x14ac:dyDescent="0.3">
      <c r="B849" s="25"/>
      <c r="D849" s="26"/>
      <c r="F849" s="14" t="s">
        <v>2888</v>
      </c>
      <c r="G849" s="47"/>
      <c r="H849" s="39"/>
      <c r="I849" s="39"/>
      <c r="J849" s="40"/>
    </row>
    <row r="850" spans="2:10" x14ac:dyDescent="0.3">
      <c r="B850" s="25"/>
      <c r="D850" s="26"/>
      <c r="F850" s="14" t="s">
        <v>1149</v>
      </c>
      <c r="G850" s="47"/>
      <c r="H850" s="39"/>
      <c r="I850" s="39"/>
      <c r="J850" s="40"/>
    </row>
    <row r="851" spans="2:10" x14ac:dyDescent="0.3">
      <c r="B851" s="25" t="s">
        <v>9</v>
      </c>
      <c r="D851" s="26"/>
      <c r="F851" s="14" t="s">
        <v>2891</v>
      </c>
      <c r="G851" s="47"/>
      <c r="H851" s="39"/>
      <c r="I851" s="39"/>
      <c r="J851" s="40"/>
    </row>
    <row r="852" spans="2:10" x14ac:dyDescent="0.3">
      <c r="B852" s="25"/>
      <c r="D852" s="26"/>
      <c r="F852" s="14"/>
      <c r="G852" s="47"/>
      <c r="H852" s="39"/>
      <c r="I852" s="39"/>
      <c r="J852" s="40"/>
    </row>
    <row r="853" spans="2:10" x14ac:dyDescent="0.3">
      <c r="B853" s="25"/>
      <c r="D853" s="26"/>
      <c r="F853" s="14"/>
      <c r="G853" s="47"/>
      <c r="H853" s="39"/>
      <c r="I853" s="39"/>
      <c r="J853" s="40"/>
    </row>
    <row r="854" spans="2:10" x14ac:dyDescent="0.3">
      <c r="B854" s="25"/>
      <c r="D854" s="26"/>
      <c r="F854" s="14"/>
      <c r="G854" s="47"/>
      <c r="H854" s="39"/>
      <c r="I854" s="39"/>
      <c r="J854" s="40"/>
    </row>
    <row r="855" spans="2:10" x14ac:dyDescent="0.3">
      <c r="B855" s="25" t="s">
        <v>891</v>
      </c>
      <c r="D855" s="26"/>
      <c r="F855" s="14" t="s">
        <v>2895</v>
      </c>
      <c r="G855" s="47"/>
      <c r="H855" s="39"/>
      <c r="I855" s="39"/>
      <c r="J855" s="40"/>
    </row>
    <row r="856" spans="2:10" x14ac:dyDescent="0.3">
      <c r="B856" s="25"/>
      <c r="D856" s="26"/>
      <c r="F856" s="14" t="s">
        <v>2893</v>
      </c>
      <c r="G856" s="47"/>
      <c r="H856" s="39"/>
      <c r="I856" s="39"/>
      <c r="J856" s="40"/>
    </row>
    <row r="857" spans="2:10" x14ac:dyDescent="0.3">
      <c r="B857" s="25"/>
      <c r="D857" s="26"/>
      <c r="F857" s="14" t="s">
        <v>2892</v>
      </c>
      <c r="G857" s="47"/>
      <c r="H857" s="39"/>
      <c r="I857" s="39"/>
      <c r="J857" s="40"/>
    </row>
    <row r="858" spans="2:10" x14ac:dyDescent="0.3">
      <c r="B858" s="25"/>
      <c r="D858" s="26"/>
      <c r="F858" s="14"/>
      <c r="G858" s="47"/>
      <c r="I858" s="39"/>
      <c r="J858" s="40"/>
    </row>
    <row r="859" spans="2:10" x14ac:dyDescent="0.3">
      <c r="B859" s="25"/>
      <c r="D859" s="26" t="s">
        <v>892</v>
      </c>
      <c r="F859" s="138" t="s">
        <v>2894</v>
      </c>
      <c r="G859" s="47"/>
      <c r="H859" s="39"/>
      <c r="I859" s="39"/>
      <c r="J859" s="40"/>
    </row>
    <row r="860" spans="2:10" x14ac:dyDescent="0.3">
      <c r="B860" s="25"/>
      <c r="D860" s="26"/>
      <c r="F860" s="14"/>
      <c r="G860" s="47"/>
      <c r="H860" s="39"/>
      <c r="I860" s="39"/>
      <c r="J860" s="40"/>
    </row>
    <row r="861" spans="2:10" x14ac:dyDescent="0.3">
      <c r="B861" s="25"/>
      <c r="D861" s="26"/>
      <c r="F861" s="14"/>
      <c r="G861" s="47"/>
      <c r="H861" s="39"/>
      <c r="I861" s="39"/>
      <c r="J861" s="40"/>
    </row>
    <row r="862" spans="2:10" x14ac:dyDescent="0.3">
      <c r="B862" s="145" t="s">
        <v>891</v>
      </c>
      <c r="C862" s="146"/>
      <c r="D862" s="147"/>
      <c r="E862" s="148"/>
      <c r="F862" s="148" t="s">
        <v>2896</v>
      </c>
      <c r="G862" s="150"/>
      <c r="H862" s="39"/>
      <c r="I862" s="39"/>
      <c r="J862" s="40"/>
    </row>
    <row r="863" spans="2:10" x14ac:dyDescent="0.3">
      <c r="B863" s="145"/>
      <c r="C863" s="146"/>
      <c r="D863" s="147"/>
      <c r="E863" s="148"/>
      <c r="F863" s="151" t="s">
        <v>2898</v>
      </c>
      <c r="G863" s="150"/>
      <c r="H863" s="39"/>
      <c r="I863" s="39"/>
      <c r="J863" s="40"/>
    </row>
    <row r="864" spans="2:10" x14ac:dyDescent="0.3">
      <c r="B864" s="145"/>
      <c r="C864" s="146"/>
      <c r="D864" s="147"/>
      <c r="E864" s="148"/>
      <c r="F864" s="148" t="s">
        <v>2899</v>
      </c>
      <c r="G864" s="150"/>
      <c r="H864" s="39"/>
      <c r="I864" s="39"/>
      <c r="J864" s="40"/>
    </row>
    <row r="865" spans="2:10" x14ac:dyDescent="0.3">
      <c r="B865" s="145"/>
      <c r="C865" s="146"/>
      <c r="D865" s="147" t="s">
        <v>892</v>
      </c>
      <c r="E865" s="148"/>
      <c r="F865" s="151" t="s">
        <v>2897</v>
      </c>
      <c r="G865" s="150"/>
      <c r="H865" s="39"/>
      <c r="I865" s="39"/>
      <c r="J865" s="40"/>
    </row>
    <row r="866" spans="2:10" x14ac:dyDescent="0.3">
      <c r="B866" s="25"/>
      <c r="D866" s="26"/>
      <c r="F866" s="14"/>
      <c r="G866" s="47"/>
      <c r="H866" s="39"/>
      <c r="I866" s="39"/>
      <c r="J866" s="40"/>
    </row>
    <row r="867" spans="2:10" x14ac:dyDescent="0.3">
      <c r="B867" s="25"/>
      <c r="D867" s="26"/>
      <c r="F867" s="14"/>
      <c r="G867" s="47"/>
      <c r="H867" s="39"/>
      <c r="I867" s="39"/>
      <c r="J867" s="40"/>
    </row>
    <row r="868" spans="2:10" x14ac:dyDescent="0.3">
      <c r="B868" s="25"/>
      <c r="D868" s="26"/>
      <c r="F868" s="14"/>
      <c r="G868" s="47"/>
      <c r="H868" s="39"/>
      <c r="I868" s="39"/>
      <c r="J868" s="40"/>
    </row>
    <row r="869" spans="2:10" x14ac:dyDescent="0.3">
      <c r="B869" s="25"/>
      <c r="D869" s="26" t="s">
        <v>8</v>
      </c>
      <c r="F869" s="34" t="s">
        <v>2900</v>
      </c>
      <c r="G869" s="47"/>
      <c r="H869" s="39"/>
      <c r="I869" s="39"/>
      <c r="J869" s="40"/>
    </row>
    <row r="870" spans="2:10" x14ac:dyDescent="0.3">
      <c r="B870" s="25"/>
      <c r="D870" s="26"/>
      <c r="F870" s="14" t="s">
        <v>792</v>
      </c>
      <c r="G870" s="47"/>
      <c r="H870" s="39"/>
      <c r="I870" s="39"/>
      <c r="J870" s="40"/>
    </row>
    <row r="871" spans="2:10" x14ac:dyDescent="0.3">
      <c r="B871" s="25" t="s">
        <v>9</v>
      </c>
      <c r="D871" s="26"/>
      <c r="F871" s="14" t="s">
        <v>1959</v>
      </c>
      <c r="G871" s="47"/>
      <c r="H871" s="39"/>
      <c r="I871" s="39"/>
      <c r="J871" s="40"/>
    </row>
    <row r="872" spans="2:10" x14ac:dyDescent="0.3">
      <c r="B872" s="25"/>
      <c r="D872" s="26"/>
      <c r="F872" s="14" t="s">
        <v>1133</v>
      </c>
      <c r="G872" s="47"/>
      <c r="H872" s="39"/>
      <c r="I872" s="39"/>
      <c r="J872" s="40"/>
    </row>
    <row r="873" spans="2:10" x14ac:dyDescent="0.3">
      <c r="B873" s="25"/>
      <c r="D873" s="26"/>
      <c r="F873" s="14" t="s">
        <v>1923</v>
      </c>
      <c r="G873" s="47"/>
      <c r="H873" s="39"/>
      <c r="I873" s="39"/>
      <c r="J873" s="40"/>
    </row>
    <row r="874" spans="2:10" x14ac:dyDescent="0.3">
      <c r="B874" s="25"/>
      <c r="D874" s="26"/>
      <c r="F874" s="14" t="s">
        <v>1956</v>
      </c>
      <c r="G874" s="47"/>
      <c r="H874" s="39"/>
      <c r="I874" s="39"/>
      <c r="J874" s="40"/>
    </row>
    <row r="875" spans="2:10" x14ac:dyDescent="0.3">
      <c r="B875" s="25"/>
      <c r="D875" s="26"/>
      <c r="F875" s="14" t="s">
        <v>1957</v>
      </c>
      <c r="G875" s="47"/>
      <c r="H875" s="39"/>
      <c r="I875" s="39"/>
      <c r="J875" s="40"/>
    </row>
    <row r="876" spans="2:10" x14ac:dyDescent="0.3">
      <c r="B876" s="25"/>
      <c r="D876" s="26"/>
      <c r="F876" s="14" t="s">
        <v>1967</v>
      </c>
      <c r="G876" s="47"/>
      <c r="H876" s="39"/>
      <c r="I876" s="39"/>
      <c r="J876" s="40"/>
    </row>
    <row r="877" spans="2:10" x14ac:dyDescent="0.3">
      <c r="B877" s="25"/>
      <c r="D877" s="26"/>
      <c r="F877" s="14" t="s">
        <v>1155</v>
      </c>
      <c r="G877" s="47"/>
      <c r="H877" s="39"/>
      <c r="I877" s="39"/>
      <c r="J877" s="40"/>
    </row>
    <row r="878" spans="2:10" x14ac:dyDescent="0.3">
      <c r="B878" s="25"/>
      <c r="D878" s="26"/>
      <c r="F878" s="14"/>
      <c r="G878" s="47"/>
      <c r="H878" s="39"/>
      <c r="I878" s="39"/>
      <c r="J878" s="40"/>
    </row>
    <row r="879" spans="2:10" x14ac:dyDescent="0.3">
      <c r="B879" s="25"/>
      <c r="D879" s="26"/>
      <c r="F879" s="34" t="s">
        <v>1901</v>
      </c>
      <c r="G879" s="47"/>
      <c r="H879" s="39"/>
      <c r="I879" s="39"/>
      <c r="J879" s="40"/>
    </row>
    <row r="880" spans="2:10" x14ac:dyDescent="0.3">
      <c r="B880" s="25"/>
      <c r="D880" s="26"/>
      <c r="F880" s="34" t="s">
        <v>1132</v>
      </c>
      <c r="G880" s="47"/>
      <c r="H880" s="39"/>
      <c r="I880" s="39"/>
      <c r="J880" s="40"/>
    </row>
    <row r="881" spans="2:10" x14ac:dyDescent="0.3">
      <c r="B881" s="25"/>
      <c r="D881" s="26"/>
      <c r="F881" s="14"/>
      <c r="G881" s="47"/>
      <c r="H881" s="39"/>
      <c r="I881" s="39"/>
      <c r="J881" s="40"/>
    </row>
    <row r="882" spans="2:10" x14ac:dyDescent="0.3">
      <c r="B882" s="25"/>
      <c r="D882" s="26"/>
      <c r="F882" s="34" t="s">
        <v>1191</v>
      </c>
      <c r="G882" s="47"/>
      <c r="H882" s="39"/>
      <c r="I882" s="39"/>
      <c r="J882" s="40"/>
    </row>
    <row r="883" spans="2:10" x14ac:dyDescent="0.3">
      <c r="B883" s="25"/>
      <c r="D883" s="26" t="s">
        <v>8</v>
      </c>
      <c r="F883" s="14" t="s">
        <v>793</v>
      </c>
      <c r="G883" s="47"/>
      <c r="H883" s="39"/>
      <c r="I883" s="39"/>
      <c r="J883" s="40"/>
    </row>
    <row r="884" spans="2:10" x14ac:dyDescent="0.3">
      <c r="B884" s="25"/>
      <c r="D884" s="26"/>
      <c r="F884" s="14" t="s">
        <v>1959</v>
      </c>
      <c r="G884" s="47"/>
      <c r="H884" s="39"/>
      <c r="I884" s="39"/>
      <c r="J884" s="40"/>
    </row>
    <row r="885" spans="2:10" x14ac:dyDescent="0.3">
      <c r="B885" s="25"/>
      <c r="D885" s="26"/>
      <c r="F885" s="14" t="s">
        <v>1133</v>
      </c>
      <c r="G885" s="47"/>
      <c r="H885" s="39"/>
      <c r="I885" s="39"/>
      <c r="J885" s="40"/>
    </row>
    <row r="886" spans="2:10" x14ac:dyDescent="0.3">
      <c r="B886" s="25"/>
      <c r="D886" s="26"/>
      <c r="F886" s="14" t="s">
        <v>1923</v>
      </c>
      <c r="G886" s="47"/>
      <c r="H886" s="39"/>
      <c r="I886" s="39"/>
      <c r="J886" s="40"/>
    </row>
    <row r="887" spans="2:10" x14ac:dyDescent="0.3">
      <c r="B887" s="25"/>
      <c r="D887" s="26"/>
      <c r="F887" s="14" t="s">
        <v>1970</v>
      </c>
      <c r="G887" s="47"/>
      <c r="H887" s="39"/>
      <c r="I887" s="39"/>
      <c r="J887" s="40"/>
    </row>
    <row r="888" spans="2:10" x14ac:dyDescent="0.3">
      <c r="B888" s="25"/>
      <c r="D888" s="26"/>
      <c r="F888" s="14" t="s">
        <v>1183</v>
      </c>
      <c r="G888" s="47"/>
      <c r="H888" s="39"/>
      <c r="I888" s="39"/>
      <c r="J888" s="40"/>
    </row>
    <row r="889" spans="2:10" x14ac:dyDescent="0.3">
      <c r="B889" s="25" t="s">
        <v>9</v>
      </c>
      <c r="D889" s="26"/>
      <c r="F889" s="14" t="s">
        <v>1967</v>
      </c>
      <c r="G889" s="47"/>
      <c r="H889" s="39"/>
      <c r="I889" s="39"/>
      <c r="J889" s="40"/>
    </row>
    <row r="890" spans="2:10" x14ac:dyDescent="0.3">
      <c r="B890" s="25"/>
      <c r="D890" s="26"/>
      <c r="F890" s="14" t="s">
        <v>1155</v>
      </c>
      <c r="G890" s="47"/>
      <c r="H890" s="39"/>
      <c r="I890" s="39"/>
      <c r="J890" s="40"/>
    </row>
    <row r="891" spans="2:10" x14ac:dyDescent="0.3">
      <c r="B891" s="25"/>
      <c r="D891" s="26"/>
      <c r="F891" s="14"/>
      <c r="G891" s="47"/>
      <c r="H891" s="39"/>
      <c r="I891" s="39"/>
      <c r="J891" s="40"/>
    </row>
    <row r="892" spans="2:10" x14ac:dyDescent="0.3">
      <c r="B892" s="25"/>
      <c r="D892" s="26"/>
      <c r="F892" s="14"/>
      <c r="G892" s="47"/>
      <c r="H892" s="39"/>
      <c r="I892" s="39"/>
      <c r="J892" s="40"/>
    </row>
    <row r="893" spans="2:10" x14ac:dyDescent="0.3">
      <c r="B893" s="25"/>
      <c r="D893" s="26"/>
      <c r="F893" s="14"/>
      <c r="G893" s="47"/>
      <c r="H893" s="39"/>
      <c r="I893" s="39"/>
      <c r="J893" s="40"/>
    </row>
    <row r="894" spans="2:10" x14ac:dyDescent="0.3">
      <c r="B894" s="25"/>
      <c r="D894" s="26"/>
      <c r="F894" s="14"/>
      <c r="G894" s="47"/>
      <c r="H894" s="39"/>
      <c r="I894" s="39"/>
      <c r="J894" s="40"/>
    </row>
    <row r="895" spans="2:10" x14ac:dyDescent="0.3">
      <c r="B895" s="25"/>
      <c r="D895" s="26"/>
      <c r="F895" s="14"/>
      <c r="G895" s="47"/>
      <c r="H895" s="39"/>
      <c r="I895" s="39"/>
      <c r="J895" s="40"/>
    </row>
    <row r="896" spans="2:10" x14ac:dyDescent="0.3">
      <c r="B896" s="25"/>
      <c r="D896" s="26"/>
      <c r="F896" s="14"/>
      <c r="G896" s="47"/>
      <c r="H896" s="39"/>
      <c r="I896" s="39"/>
      <c r="J896" s="40"/>
    </row>
    <row r="897" spans="2:10" x14ac:dyDescent="0.3">
      <c r="B897" s="404" t="s">
        <v>1178</v>
      </c>
      <c r="C897" s="405"/>
      <c r="D897" s="406"/>
      <c r="F897" s="14"/>
      <c r="G897" s="47"/>
      <c r="H897" s="53"/>
      <c r="I897" s="53"/>
      <c r="J897" s="53"/>
    </row>
    <row r="898" spans="2:10" x14ac:dyDescent="0.3">
      <c r="B898" s="25"/>
      <c r="D898" s="26"/>
      <c r="F898" s="14"/>
      <c r="G898" s="47"/>
      <c r="H898" s="39"/>
      <c r="I898" s="39"/>
      <c r="J898" s="40"/>
    </row>
    <row r="899" spans="2:10" x14ac:dyDescent="0.3">
      <c r="B899" s="25"/>
      <c r="D899" s="26"/>
      <c r="F899" s="14"/>
      <c r="G899" s="47"/>
      <c r="H899" s="39"/>
      <c r="I899" s="39"/>
      <c r="J899" s="40"/>
    </row>
    <row r="900" spans="2:10" x14ac:dyDescent="0.3">
      <c r="B900" s="391" t="s">
        <v>1884</v>
      </c>
      <c r="C900" s="392"/>
      <c r="D900" s="393"/>
      <c r="F900" s="14" t="s">
        <v>1885</v>
      </c>
      <c r="G900" s="47"/>
      <c r="H900" s="39"/>
      <c r="I900" s="39"/>
      <c r="J900" s="40"/>
    </row>
    <row r="901" spans="2:10" x14ac:dyDescent="0.3">
      <c r="B901" s="25"/>
      <c r="D901" s="26"/>
      <c r="F901" s="14" t="s">
        <v>1886</v>
      </c>
      <c r="G901" s="47"/>
      <c r="H901" s="39"/>
      <c r="I901" s="39"/>
      <c r="J901" s="40"/>
    </row>
    <row r="902" spans="2:10" x14ac:dyDescent="0.3">
      <c r="B902" s="25"/>
      <c r="D902" s="26"/>
      <c r="F902" s="14"/>
      <c r="G902" s="47"/>
      <c r="H902" s="39"/>
      <c r="I902" s="39"/>
      <c r="J902" s="40"/>
    </row>
    <row r="903" spans="2:10" x14ac:dyDescent="0.3">
      <c r="B903" s="25"/>
      <c r="D903" s="26"/>
      <c r="F903" s="34" t="s">
        <v>1138</v>
      </c>
      <c r="G903" s="47"/>
      <c r="H903" s="39"/>
      <c r="I903" s="39"/>
      <c r="J903" s="40"/>
    </row>
    <row r="904" spans="2:10" x14ac:dyDescent="0.3">
      <c r="B904" s="25"/>
      <c r="D904" s="26"/>
      <c r="F904" s="34" t="s">
        <v>1888</v>
      </c>
      <c r="G904" s="47"/>
      <c r="H904" s="39"/>
      <c r="I904" s="39"/>
      <c r="J904" s="40"/>
    </row>
    <row r="905" spans="2:10" x14ac:dyDescent="0.3">
      <c r="B905" s="25"/>
      <c r="D905" s="26"/>
      <c r="F905" s="34" t="s">
        <v>1139</v>
      </c>
      <c r="G905" s="47"/>
      <c r="H905" s="39"/>
      <c r="I905" s="39"/>
      <c r="J905" s="40"/>
    </row>
    <row r="906" spans="2:10" x14ac:dyDescent="0.3">
      <c r="B906" s="25"/>
      <c r="D906" s="26"/>
      <c r="F906" s="34" t="s">
        <v>1140</v>
      </c>
      <c r="G906" s="47"/>
      <c r="H906" s="39"/>
      <c r="I906" s="39"/>
      <c r="J906" s="40"/>
    </row>
    <row r="907" spans="2:10" x14ac:dyDescent="0.3">
      <c r="B907" s="25"/>
      <c r="D907" s="26"/>
      <c r="F907" s="34"/>
      <c r="G907" s="47"/>
      <c r="H907" s="39"/>
      <c r="I907" s="39"/>
      <c r="J907" s="40"/>
    </row>
    <row r="908" spans="2:10" x14ac:dyDescent="0.3">
      <c r="B908" s="25"/>
      <c r="D908" s="26"/>
      <c r="F908" s="14"/>
      <c r="G908" s="47"/>
      <c r="H908" s="39"/>
      <c r="I908" s="39"/>
      <c r="J908" s="40"/>
    </row>
    <row r="909" spans="2:10" x14ac:dyDescent="0.3">
      <c r="B909" s="25"/>
      <c r="D909" s="26"/>
      <c r="F909" s="144"/>
      <c r="G909" s="47"/>
      <c r="H909" s="39"/>
      <c r="I909" s="39"/>
      <c r="J909" s="40"/>
    </row>
    <row r="910" spans="2:10" x14ac:dyDescent="0.3">
      <c r="B910" s="25"/>
      <c r="D910" s="26"/>
      <c r="F910" s="14"/>
      <c r="G910" s="47"/>
      <c r="H910" s="39"/>
      <c r="I910" s="39"/>
      <c r="J910" s="40"/>
    </row>
    <row r="911" spans="2:10" x14ac:dyDescent="0.3">
      <c r="B911" s="25"/>
      <c r="D911" s="26"/>
      <c r="F911" s="14"/>
      <c r="G911" s="47"/>
      <c r="H911" s="39"/>
      <c r="I911" s="39"/>
      <c r="J911" s="40"/>
    </row>
    <row r="912" spans="2:10" x14ac:dyDescent="0.3">
      <c r="B912" s="25"/>
      <c r="D912" s="26"/>
      <c r="F912" s="14"/>
      <c r="G912" s="47"/>
      <c r="H912" s="39"/>
      <c r="I912" s="39"/>
      <c r="J912" s="40"/>
    </row>
    <row r="913" spans="2:10" x14ac:dyDescent="0.3">
      <c r="B913" s="25"/>
      <c r="D913" s="26"/>
      <c r="F913" s="34"/>
      <c r="G913" s="47"/>
      <c r="H913" s="39"/>
      <c r="I913" s="39"/>
      <c r="J913" s="40"/>
    </row>
    <row r="914" spans="2:10" x14ac:dyDescent="0.3">
      <c r="B914" s="25"/>
      <c r="D914" s="26"/>
      <c r="F914" s="34" t="s">
        <v>1887</v>
      </c>
      <c r="G914" s="47"/>
      <c r="H914" s="39"/>
      <c r="I914" s="39"/>
      <c r="J914" s="40"/>
    </row>
    <row r="915" spans="2:10" x14ac:dyDescent="0.3">
      <c r="B915" s="25"/>
      <c r="D915" s="26"/>
      <c r="F915" s="34" t="s">
        <v>1881</v>
      </c>
      <c r="G915" s="47"/>
      <c r="H915" s="39"/>
      <c r="I915" s="39"/>
      <c r="J915" s="40"/>
    </row>
    <row r="916" spans="2:10" x14ac:dyDescent="0.3">
      <c r="B916" s="25"/>
      <c r="D916" s="26"/>
      <c r="F916" s="34"/>
      <c r="G916" s="47"/>
      <c r="H916" s="39"/>
      <c r="I916" s="39"/>
      <c r="J916" s="40"/>
    </row>
    <row r="917" spans="2:10" x14ac:dyDescent="0.3">
      <c r="B917" s="25"/>
      <c r="D917" s="26" t="s">
        <v>8</v>
      </c>
      <c r="F917" s="34" t="s">
        <v>1882</v>
      </c>
      <c r="G917" s="47"/>
      <c r="H917" s="39"/>
      <c r="I917" s="39"/>
      <c r="J917" s="40"/>
    </row>
    <row r="918" spans="2:10" x14ac:dyDescent="0.3">
      <c r="B918" s="25"/>
      <c r="D918" s="26"/>
      <c r="F918" s="14" t="s">
        <v>1891</v>
      </c>
      <c r="G918" s="47"/>
      <c r="H918" s="39"/>
      <c r="I918" s="39"/>
      <c r="J918" s="40"/>
    </row>
    <row r="919" spans="2:10" x14ac:dyDescent="0.3">
      <c r="B919" s="25" t="s">
        <v>9</v>
      </c>
      <c r="D919" s="26"/>
      <c r="F919" s="14" t="s">
        <v>1921</v>
      </c>
      <c r="G919" s="47"/>
      <c r="H919" s="39"/>
      <c r="I919" s="39"/>
      <c r="J919" s="40"/>
    </row>
    <row r="920" spans="2:10" x14ac:dyDescent="0.3">
      <c r="B920" s="25"/>
      <c r="D920" s="26"/>
      <c r="F920" s="14" t="s">
        <v>1133</v>
      </c>
      <c r="G920" s="47"/>
      <c r="H920" s="39"/>
      <c r="I920" s="39"/>
      <c r="J920" s="40"/>
    </row>
    <row r="921" spans="2:10" x14ac:dyDescent="0.3">
      <c r="B921" s="25"/>
      <c r="D921" s="26"/>
      <c r="F921" s="14" t="s">
        <v>2042</v>
      </c>
      <c r="G921" s="47"/>
      <c r="H921" s="39"/>
      <c r="I921" s="39"/>
      <c r="J921" s="40"/>
    </row>
    <row r="922" spans="2:10" x14ac:dyDescent="0.3">
      <c r="B922" s="25"/>
      <c r="D922" s="26"/>
      <c r="F922" s="14" t="s">
        <v>1924</v>
      </c>
      <c r="G922" s="47"/>
      <c r="H922" s="39"/>
      <c r="I922" s="39"/>
      <c r="J922" s="40"/>
    </row>
    <row r="923" spans="2:10" x14ac:dyDescent="0.3">
      <c r="B923" s="25"/>
      <c r="D923" s="26"/>
      <c r="F923" s="14" t="s">
        <v>1183</v>
      </c>
      <c r="G923" s="47"/>
      <c r="H923" s="39"/>
      <c r="I923" s="39"/>
      <c r="J923" s="40"/>
    </row>
    <row r="924" spans="2:10" x14ac:dyDescent="0.3">
      <c r="B924" s="25"/>
      <c r="D924" s="26"/>
      <c r="F924" s="14" t="s">
        <v>1184</v>
      </c>
      <c r="G924" s="47"/>
      <c r="H924" s="39"/>
      <c r="I924" s="39"/>
      <c r="J924" s="40"/>
    </row>
    <row r="925" spans="2:10" x14ac:dyDescent="0.3">
      <c r="B925" s="25"/>
      <c r="D925" s="26"/>
      <c r="F925" s="14" t="s">
        <v>1927</v>
      </c>
      <c r="G925" s="47"/>
      <c r="H925" s="39"/>
      <c r="I925" s="39"/>
      <c r="J925" s="40"/>
    </row>
    <row r="926" spans="2:10" x14ac:dyDescent="0.3">
      <c r="B926" s="25"/>
      <c r="D926" s="26"/>
      <c r="F926" s="14"/>
      <c r="G926" s="47"/>
      <c r="H926" s="39"/>
      <c r="I926" s="39"/>
      <c r="J926" s="40"/>
    </row>
    <row r="927" spans="2:10" x14ac:dyDescent="0.3">
      <c r="B927" s="25"/>
      <c r="D927" s="26"/>
      <c r="F927" s="34"/>
      <c r="G927" s="47"/>
      <c r="H927" s="39"/>
      <c r="I927" s="39"/>
      <c r="J927" s="40"/>
    </row>
    <row r="928" spans="2:10" x14ac:dyDescent="0.3">
      <c r="B928" s="391" t="s">
        <v>1889</v>
      </c>
      <c r="C928" s="392"/>
      <c r="D928" s="393"/>
      <c r="F928" s="14" t="s">
        <v>1890</v>
      </c>
      <c r="G928" s="47"/>
      <c r="H928" s="39"/>
      <c r="I928" s="39"/>
      <c r="J928" s="40"/>
    </row>
    <row r="929" spans="2:10" x14ac:dyDescent="0.3">
      <c r="B929" s="25"/>
      <c r="D929" s="26"/>
      <c r="F929" s="14"/>
      <c r="G929" s="47"/>
      <c r="H929" s="39"/>
      <c r="I929" s="39"/>
      <c r="J929" s="40"/>
    </row>
    <row r="930" spans="2:10" x14ac:dyDescent="0.3">
      <c r="B930" s="25"/>
      <c r="D930" s="26"/>
      <c r="F930" s="34" t="s">
        <v>1137</v>
      </c>
      <c r="G930" s="47"/>
      <c r="H930" s="39"/>
      <c r="I930" s="39"/>
      <c r="J930" s="40"/>
    </row>
    <row r="931" spans="2:10" x14ac:dyDescent="0.3">
      <c r="B931" s="25"/>
      <c r="D931" s="26"/>
      <c r="F931" s="34" t="s">
        <v>1892</v>
      </c>
      <c r="G931" s="47"/>
      <c r="H931" s="39"/>
      <c r="I931" s="39"/>
      <c r="J931" s="40"/>
    </row>
    <row r="932" spans="2:10" x14ac:dyDescent="0.3">
      <c r="B932" s="25"/>
      <c r="D932" s="26"/>
      <c r="F932" s="34" t="s">
        <v>1143</v>
      </c>
      <c r="G932" s="47"/>
      <c r="H932" s="39"/>
      <c r="I932" s="39"/>
      <c r="J932" s="40"/>
    </row>
    <row r="933" spans="2:10" x14ac:dyDescent="0.3">
      <c r="B933" s="25"/>
      <c r="D933" s="26"/>
      <c r="F933" s="34" t="s">
        <v>1903</v>
      </c>
      <c r="G933" s="47"/>
      <c r="H933" s="39"/>
      <c r="I933" s="39"/>
      <c r="J933" s="40"/>
    </row>
    <row r="934" spans="2:10" x14ac:dyDescent="0.3">
      <c r="B934" s="25"/>
      <c r="D934" s="26"/>
      <c r="F934" s="14"/>
      <c r="G934" s="47"/>
      <c r="H934" s="39"/>
      <c r="I934" s="39"/>
      <c r="J934" s="40"/>
    </row>
    <row r="935" spans="2:10" x14ac:dyDescent="0.3">
      <c r="B935" s="25"/>
      <c r="D935" s="26"/>
      <c r="F935" s="34" t="s">
        <v>1883</v>
      </c>
      <c r="G935" s="47"/>
      <c r="H935" s="39"/>
      <c r="I935" s="39"/>
      <c r="J935" s="40"/>
    </row>
    <row r="936" spans="2:10" x14ac:dyDescent="0.3">
      <c r="B936" s="25"/>
      <c r="D936" s="26"/>
      <c r="F936" s="34" t="s">
        <v>1881</v>
      </c>
      <c r="G936" s="47"/>
      <c r="H936" s="39"/>
      <c r="I936" s="39"/>
      <c r="J936" s="40"/>
    </row>
    <row r="937" spans="2:10" x14ac:dyDescent="0.3">
      <c r="B937" s="25"/>
      <c r="D937" s="26"/>
      <c r="F937" s="144"/>
      <c r="G937" s="47"/>
      <c r="H937" s="39"/>
      <c r="I937" s="39"/>
      <c r="J937" s="40"/>
    </row>
    <row r="938" spans="2:10" x14ac:dyDescent="0.3">
      <c r="B938" s="25"/>
      <c r="D938" s="26" t="s">
        <v>8</v>
      </c>
      <c r="F938" s="34" t="s">
        <v>1882</v>
      </c>
      <c r="G938" s="47"/>
      <c r="H938" s="39"/>
      <c r="I938" s="39"/>
      <c r="J938" s="40"/>
    </row>
    <row r="939" spans="2:10" x14ac:dyDescent="0.3">
      <c r="B939" s="25"/>
      <c r="D939" s="26"/>
      <c r="F939" s="14" t="s">
        <v>1891</v>
      </c>
      <c r="G939" s="47"/>
      <c r="H939" s="39"/>
      <c r="I939" s="39"/>
      <c r="J939" s="40"/>
    </row>
    <row r="940" spans="2:10" x14ac:dyDescent="0.3">
      <c r="B940" s="25" t="s">
        <v>9</v>
      </c>
      <c r="D940" s="26"/>
      <c r="F940" s="14" t="s">
        <v>1921</v>
      </c>
      <c r="G940" s="47"/>
      <c r="H940" s="39"/>
      <c r="I940" s="39"/>
      <c r="J940" s="40"/>
    </row>
    <row r="941" spans="2:10" x14ac:dyDescent="0.3">
      <c r="B941" s="25"/>
      <c r="D941" s="26"/>
      <c r="F941" s="14" t="s">
        <v>1133</v>
      </c>
      <c r="G941" s="47"/>
      <c r="H941" s="39"/>
      <c r="I941" s="39"/>
      <c r="J941" s="40"/>
    </row>
    <row r="942" spans="2:10" x14ac:dyDescent="0.3">
      <c r="B942" s="25"/>
      <c r="D942" s="26"/>
      <c r="F942" s="14" t="s">
        <v>2042</v>
      </c>
      <c r="G942" s="47"/>
      <c r="H942" s="39"/>
      <c r="I942" s="39"/>
      <c r="J942" s="40"/>
    </row>
    <row r="943" spans="2:10" x14ac:dyDescent="0.3">
      <c r="B943" s="25"/>
      <c r="D943" s="26"/>
      <c r="F943" s="14" t="s">
        <v>1924</v>
      </c>
      <c r="G943" s="47"/>
      <c r="H943" s="39"/>
      <c r="I943" s="39"/>
      <c r="J943" s="40"/>
    </row>
    <row r="944" spans="2:10" x14ac:dyDescent="0.3">
      <c r="B944" s="25"/>
      <c r="D944" s="26"/>
      <c r="F944" s="14" t="s">
        <v>1183</v>
      </c>
      <c r="G944" s="47"/>
      <c r="H944" s="39"/>
      <c r="I944" s="39"/>
      <c r="J944" s="40"/>
    </row>
    <row r="945" spans="2:10" x14ac:dyDescent="0.3">
      <c r="B945" s="25"/>
      <c r="D945" s="26"/>
      <c r="F945" s="14" t="s">
        <v>1184</v>
      </c>
      <c r="G945" s="47"/>
      <c r="H945" s="39"/>
      <c r="I945" s="39"/>
      <c r="J945" s="40"/>
    </row>
    <row r="946" spans="2:10" x14ac:dyDescent="0.3">
      <c r="B946" s="25"/>
      <c r="D946" s="26"/>
      <c r="F946" s="14" t="s">
        <v>1927</v>
      </c>
      <c r="G946" s="47"/>
      <c r="H946" s="39"/>
      <c r="I946" s="39"/>
      <c r="J946" s="40"/>
    </row>
    <row r="947" spans="2:10" x14ac:dyDescent="0.3">
      <c r="B947" s="25"/>
      <c r="D947" s="26"/>
      <c r="F947" s="14"/>
      <c r="G947" s="47"/>
      <c r="H947" s="39"/>
      <c r="I947" s="39"/>
      <c r="J947" s="40"/>
    </row>
    <row r="948" spans="2:10" x14ac:dyDescent="0.3">
      <c r="G948" s="15"/>
      <c r="J948" s="38"/>
    </row>
    <row r="949" spans="2:10" ht="17.25" thickBot="1" x14ac:dyDescent="0.35">
      <c r="B949" s="18" t="s">
        <v>2908</v>
      </c>
    </row>
    <row r="950" spans="2:10" x14ac:dyDescent="0.3">
      <c r="F950" s="14"/>
      <c r="H950" s="415" t="s">
        <v>71</v>
      </c>
      <c r="I950" s="413" t="s">
        <v>74</v>
      </c>
      <c r="J950" s="414"/>
    </row>
    <row r="951" spans="2:10" x14ac:dyDescent="0.3">
      <c r="E951" s="15"/>
      <c r="F951" s="14"/>
      <c r="H951" s="416"/>
      <c r="I951" s="79" t="s">
        <v>348</v>
      </c>
      <c r="J951" s="80" t="s">
        <v>1</v>
      </c>
    </row>
    <row r="952" spans="2:10" ht="12.75" thickBot="1" x14ac:dyDescent="0.35">
      <c r="E952" s="15"/>
      <c r="F952" s="14"/>
      <c r="H952" s="81">
        <f>COUNTIF(H955:H1290, "O")</f>
        <v>0</v>
      </c>
      <c r="I952" s="77">
        <f>COUNTIF(I955:I1290, "O")</f>
        <v>0</v>
      </c>
      <c r="J952" s="82">
        <f>COUNTIF(J955:J1290, "O")</f>
        <v>0</v>
      </c>
    </row>
    <row r="954" spans="2:10" x14ac:dyDescent="0.3">
      <c r="B954" s="19" t="s">
        <v>12</v>
      </c>
      <c r="C954" s="20"/>
      <c r="D954" s="21" t="s">
        <v>13</v>
      </c>
      <c r="E954" s="16"/>
      <c r="F954" s="27" t="s">
        <v>831</v>
      </c>
      <c r="G954" s="27"/>
      <c r="H954" s="30" t="s">
        <v>71</v>
      </c>
      <c r="I954" s="29" t="s">
        <v>348</v>
      </c>
      <c r="J954" s="29" t="s">
        <v>1</v>
      </c>
    </row>
    <row r="955" spans="2:10" x14ac:dyDescent="0.3">
      <c r="B955" s="391" t="s">
        <v>114</v>
      </c>
      <c r="C955" s="392"/>
      <c r="D955" s="393"/>
      <c r="F955" s="55"/>
      <c r="G955" s="47"/>
      <c r="H955" s="39"/>
      <c r="I955" s="39"/>
      <c r="J955" s="40"/>
    </row>
    <row r="956" spans="2:10" x14ac:dyDescent="0.3">
      <c r="B956" s="25"/>
      <c r="D956" s="26"/>
      <c r="F956" s="34" t="s">
        <v>1096</v>
      </c>
      <c r="G956" s="47"/>
      <c r="H956" s="39"/>
      <c r="I956" s="39"/>
      <c r="J956" s="40"/>
    </row>
    <row r="957" spans="2:10" x14ac:dyDescent="0.3">
      <c r="B957" s="25"/>
      <c r="D957" s="26"/>
      <c r="F957" s="34" t="s">
        <v>1097</v>
      </c>
      <c r="G957" s="47"/>
      <c r="H957" s="39"/>
      <c r="I957" s="39"/>
      <c r="J957" s="40"/>
    </row>
    <row r="958" spans="2:10" x14ac:dyDescent="0.3">
      <c r="B958" s="25"/>
      <c r="D958" s="26"/>
      <c r="F958" s="34" t="s">
        <v>1098</v>
      </c>
      <c r="G958" s="47"/>
      <c r="H958" s="39"/>
      <c r="I958" s="39"/>
      <c r="J958" s="40"/>
    </row>
    <row r="959" spans="2:10" x14ac:dyDescent="0.3">
      <c r="B959" s="25"/>
      <c r="D959" s="26"/>
      <c r="F959" s="14"/>
      <c r="G959" s="47"/>
      <c r="H959" s="39"/>
      <c r="I959" s="39"/>
      <c r="J959" s="40"/>
    </row>
    <row r="960" spans="2:10" x14ac:dyDescent="0.3">
      <c r="B960" s="394" t="s">
        <v>888</v>
      </c>
      <c r="C960" s="395"/>
      <c r="D960" s="396"/>
      <c r="F960" s="14" t="s">
        <v>1311</v>
      </c>
      <c r="G960" s="47"/>
      <c r="H960" s="53"/>
      <c r="I960" s="53"/>
      <c r="J960" s="53"/>
    </row>
    <row r="961" spans="2:10" x14ac:dyDescent="0.3">
      <c r="B961" s="25"/>
      <c r="D961" s="26"/>
      <c r="F961" s="14"/>
      <c r="G961" s="47"/>
      <c r="H961" s="39"/>
      <c r="I961" s="39"/>
      <c r="J961" s="40"/>
    </row>
    <row r="962" spans="2:10" x14ac:dyDescent="0.3">
      <c r="B962" s="25"/>
      <c r="D962" s="26"/>
      <c r="F962" s="138" t="s">
        <v>1121</v>
      </c>
      <c r="G962" s="47"/>
      <c r="H962" s="39"/>
      <c r="I962" s="39"/>
      <c r="J962" s="40"/>
    </row>
    <row r="963" spans="2:10" x14ac:dyDescent="0.3">
      <c r="B963" s="25"/>
      <c r="D963" s="26" t="s">
        <v>8</v>
      </c>
      <c r="F963" s="14" t="s">
        <v>1255</v>
      </c>
      <c r="G963" s="47"/>
      <c r="H963" s="39"/>
      <c r="I963" s="39"/>
      <c r="J963" s="40"/>
    </row>
    <row r="964" spans="2:10" x14ac:dyDescent="0.3">
      <c r="B964" s="25"/>
      <c r="D964" s="26"/>
      <c r="F964" s="14" t="s">
        <v>1386</v>
      </c>
      <c r="G964" s="47"/>
      <c r="H964" s="39"/>
      <c r="I964" s="39"/>
      <c r="J964" s="40"/>
    </row>
    <row r="965" spans="2:10" x14ac:dyDescent="0.3">
      <c r="B965" s="25" t="s">
        <v>9</v>
      </c>
      <c r="D965" s="26"/>
      <c r="F965" s="14" t="s">
        <v>1133</v>
      </c>
      <c r="G965" s="47"/>
      <c r="H965" s="39"/>
      <c r="I965" s="39"/>
      <c r="J965" s="40"/>
    </row>
    <row r="966" spans="2:10" x14ac:dyDescent="0.3">
      <c r="B966" s="25"/>
      <c r="D966" s="26"/>
      <c r="F966" s="14" t="s">
        <v>1256</v>
      </c>
      <c r="G966" s="47"/>
      <c r="H966" s="39"/>
      <c r="I966" s="39"/>
      <c r="J966" s="40"/>
    </row>
    <row r="967" spans="2:10" x14ac:dyDescent="0.3">
      <c r="B967" s="25"/>
      <c r="D967" s="26"/>
      <c r="F967" s="14" t="s">
        <v>1134</v>
      </c>
      <c r="G967" s="47"/>
      <c r="H967" s="39"/>
      <c r="I967" s="39"/>
      <c r="J967" s="40"/>
    </row>
    <row r="968" spans="2:10" x14ac:dyDescent="0.3">
      <c r="B968" s="25"/>
      <c r="D968" s="26"/>
      <c r="F968" s="14" t="s">
        <v>1135</v>
      </c>
      <c r="G968" s="47"/>
      <c r="H968" s="39"/>
      <c r="I968" s="39"/>
      <c r="J968" s="40"/>
    </row>
    <row r="969" spans="2:10" x14ac:dyDescent="0.3">
      <c r="B969" s="25"/>
      <c r="D969" s="26"/>
      <c r="F969" s="14" t="s">
        <v>1136</v>
      </c>
      <c r="G969" s="47"/>
      <c r="H969" s="39"/>
      <c r="I969" s="39"/>
      <c r="J969" s="40"/>
    </row>
    <row r="970" spans="2:10" x14ac:dyDescent="0.3">
      <c r="B970" s="25"/>
      <c r="D970" s="26"/>
      <c r="F970" s="14" t="s">
        <v>1387</v>
      </c>
      <c r="G970" s="47"/>
      <c r="H970" s="39"/>
      <c r="I970" s="39"/>
      <c r="J970" s="40"/>
    </row>
    <row r="971" spans="2:10" x14ac:dyDescent="0.3">
      <c r="B971" s="25"/>
      <c r="D971" s="26"/>
      <c r="F971" s="14"/>
      <c r="G971" s="47"/>
      <c r="H971" s="39"/>
      <c r="I971" s="39"/>
      <c r="J971" s="40"/>
    </row>
    <row r="972" spans="2:10" x14ac:dyDescent="0.3">
      <c r="B972" s="145"/>
      <c r="C972" s="146"/>
      <c r="D972" s="147"/>
      <c r="E972" s="148"/>
      <c r="F972" s="149" t="s">
        <v>1122</v>
      </c>
      <c r="G972" s="150"/>
      <c r="H972" s="39"/>
      <c r="I972" s="39"/>
      <c r="J972" s="40"/>
    </row>
    <row r="973" spans="2:10" x14ac:dyDescent="0.3">
      <c r="B973" s="145"/>
      <c r="C973" s="146"/>
      <c r="D973" s="147"/>
      <c r="E973" s="148"/>
      <c r="F973" s="151" t="s">
        <v>1125</v>
      </c>
      <c r="G973" s="150"/>
      <c r="H973" s="39"/>
      <c r="I973" s="39"/>
      <c r="J973" s="40"/>
    </row>
    <row r="974" spans="2:10" x14ac:dyDescent="0.3">
      <c r="B974" s="145"/>
      <c r="C974" s="146"/>
      <c r="D974" s="147"/>
      <c r="E974" s="148"/>
      <c r="F974" s="151" t="s">
        <v>1896</v>
      </c>
      <c r="G974" s="150"/>
      <c r="H974" s="39"/>
      <c r="I974" s="39"/>
      <c r="J974" s="40"/>
    </row>
    <row r="975" spans="2:10" x14ac:dyDescent="0.3">
      <c r="B975" s="25"/>
      <c r="D975" s="26"/>
      <c r="F975" s="14"/>
      <c r="G975" s="47"/>
      <c r="H975" s="39"/>
      <c r="I975" s="39"/>
      <c r="J975" s="40"/>
    </row>
    <row r="976" spans="2:10" x14ac:dyDescent="0.3">
      <c r="B976" s="25"/>
      <c r="D976" s="26"/>
      <c r="F976" s="14"/>
      <c r="G976" s="47"/>
      <c r="H976" s="39"/>
      <c r="I976" s="39"/>
      <c r="J976" s="40"/>
    </row>
    <row r="977" spans="2:10" x14ac:dyDescent="0.3">
      <c r="B977" s="391" t="s">
        <v>1126</v>
      </c>
      <c r="C977" s="392"/>
      <c r="D977" s="393"/>
      <c r="F977" s="14" t="s">
        <v>1141</v>
      </c>
      <c r="G977" s="47"/>
      <c r="H977" s="39"/>
      <c r="I977" s="39"/>
      <c r="J977" s="40"/>
    </row>
    <row r="978" spans="2:10" x14ac:dyDescent="0.3">
      <c r="B978" s="25"/>
      <c r="D978" s="26"/>
      <c r="F978" s="14"/>
      <c r="G978" s="47"/>
      <c r="H978" s="39"/>
      <c r="I978" s="39"/>
      <c r="J978" s="40"/>
    </row>
    <row r="979" spans="2:10" x14ac:dyDescent="0.3">
      <c r="B979" s="25"/>
      <c r="D979" s="26" t="s">
        <v>8</v>
      </c>
      <c r="F979" s="14" t="s">
        <v>1526</v>
      </c>
      <c r="G979" s="47"/>
      <c r="H979" s="39"/>
      <c r="I979" s="39"/>
      <c r="J979" s="40"/>
    </row>
    <row r="980" spans="2:10" x14ac:dyDescent="0.3">
      <c r="B980" s="25"/>
      <c r="D980" s="26"/>
      <c r="F980" s="14" t="s">
        <v>1123</v>
      </c>
      <c r="G980" s="47"/>
      <c r="H980" s="39"/>
      <c r="I980" s="39"/>
      <c r="J980" s="40"/>
    </row>
    <row r="981" spans="2:10" x14ac:dyDescent="0.3">
      <c r="B981" s="25" t="s">
        <v>9</v>
      </c>
      <c r="D981" s="26"/>
      <c r="F981" s="14"/>
      <c r="G981" s="47"/>
      <c r="H981" s="39"/>
      <c r="I981" s="39"/>
      <c r="J981" s="40"/>
    </row>
    <row r="982" spans="2:10" x14ac:dyDescent="0.3">
      <c r="B982" s="25"/>
      <c r="D982" s="26"/>
      <c r="F982" s="14"/>
      <c r="G982" s="47"/>
      <c r="H982" s="39"/>
      <c r="I982" s="39"/>
      <c r="J982" s="40"/>
    </row>
    <row r="983" spans="2:10" x14ac:dyDescent="0.3">
      <c r="B983" s="25"/>
      <c r="D983" s="26"/>
      <c r="F983" s="14"/>
      <c r="G983" s="47"/>
      <c r="H983" s="39"/>
      <c r="I983" s="39"/>
      <c r="J983" s="40"/>
    </row>
    <row r="984" spans="2:10" x14ac:dyDescent="0.3">
      <c r="B984" s="25"/>
      <c r="D984" s="26"/>
      <c r="F984" s="14"/>
      <c r="G984" s="47"/>
      <c r="H984" s="39"/>
      <c r="I984" s="39"/>
      <c r="J984" s="40"/>
    </row>
    <row r="985" spans="2:10" x14ac:dyDescent="0.3">
      <c r="B985" s="25"/>
      <c r="D985" s="26"/>
      <c r="F985" s="14"/>
      <c r="G985" s="47"/>
      <c r="H985" s="39"/>
      <c r="I985" s="39"/>
      <c r="J985" s="40"/>
    </row>
    <row r="986" spans="2:10" x14ac:dyDescent="0.3">
      <c r="B986" s="25"/>
      <c r="D986" s="26"/>
      <c r="F986" s="14"/>
      <c r="G986" s="47"/>
      <c r="H986" s="39"/>
      <c r="I986" s="39"/>
      <c r="J986" s="40"/>
    </row>
    <row r="987" spans="2:10" x14ac:dyDescent="0.3">
      <c r="B987" s="25" t="s">
        <v>891</v>
      </c>
      <c r="D987" s="26"/>
      <c r="F987" s="14" t="s">
        <v>1089</v>
      </c>
      <c r="G987" s="47"/>
      <c r="H987" s="39"/>
      <c r="I987" s="39"/>
      <c r="J987" s="40"/>
    </row>
    <row r="988" spans="2:10" x14ac:dyDescent="0.3">
      <c r="B988" s="25"/>
      <c r="D988" s="26"/>
      <c r="F988" s="14" t="s">
        <v>1093</v>
      </c>
      <c r="G988" s="47"/>
      <c r="H988" s="39"/>
      <c r="I988" s="39"/>
      <c r="J988" s="40"/>
    </row>
    <row r="989" spans="2:10" x14ac:dyDescent="0.3">
      <c r="B989" s="25"/>
      <c r="D989" s="26" t="s">
        <v>892</v>
      </c>
      <c r="F989" s="138"/>
      <c r="G989" s="47"/>
      <c r="H989" s="39"/>
      <c r="I989" s="39"/>
      <c r="J989" s="40"/>
    </row>
    <row r="990" spans="2:10" x14ac:dyDescent="0.3">
      <c r="B990" s="25"/>
      <c r="D990" s="26"/>
      <c r="F990" s="33" t="s">
        <v>1094</v>
      </c>
      <c r="G990" s="47"/>
      <c r="H990" s="39"/>
      <c r="I990" s="39"/>
      <c r="J990" s="40"/>
    </row>
    <row r="991" spans="2:10" x14ac:dyDescent="0.3">
      <c r="B991" s="25"/>
      <c r="D991" s="26"/>
      <c r="F991" s="33" t="s">
        <v>1100</v>
      </c>
      <c r="G991" s="47"/>
      <c r="H991" s="39"/>
      <c r="I991" s="39"/>
      <c r="J991" s="40"/>
    </row>
    <row r="992" spans="2:10" x14ac:dyDescent="0.3">
      <c r="B992" s="25"/>
      <c r="D992" s="26"/>
      <c r="F992" s="33" t="s">
        <v>1101</v>
      </c>
      <c r="G992" s="47"/>
      <c r="H992" s="39"/>
      <c r="I992" s="39"/>
      <c r="J992" s="40"/>
    </row>
    <row r="993" spans="2:10" x14ac:dyDescent="0.3">
      <c r="B993" s="25"/>
      <c r="D993" s="26"/>
      <c r="F993" s="35"/>
      <c r="G993" s="47"/>
      <c r="H993" s="39"/>
      <c r="I993" s="39"/>
      <c r="J993" s="40"/>
    </row>
    <row r="994" spans="2:10" x14ac:dyDescent="0.3">
      <c r="B994" s="25"/>
      <c r="D994" s="26" t="s">
        <v>8</v>
      </c>
      <c r="F994" s="33" t="s">
        <v>1102</v>
      </c>
      <c r="G994" s="47"/>
      <c r="H994" s="39"/>
      <c r="I994" s="39"/>
      <c r="J994" s="40"/>
    </row>
    <row r="995" spans="2:10" x14ac:dyDescent="0.3">
      <c r="B995" s="25"/>
      <c r="D995" s="26"/>
      <c r="F995" s="14" t="s">
        <v>1095</v>
      </c>
      <c r="G995" s="47"/>
      <c r="H995" s="39"/>
      <c r="I995" s="39"/>
      <c r="J995" s="40"/>
    </row>
    <row r="996" spans="2:10" x14ac:dyDescent="0.3">
      <c r="B996" s="25" t="s">
        <v>9</v>
      </c>
      <c r="D996" s="26"/>
      <c r="F996" s="14" t="s">
        <v>1921</v>
      </c>
      <c r="G996" s="47"/>
      <c r="H996" s="39"/>
      <c r="I996" s="39"/>
      <c r="J996" s="40"/>
    </row>
    <row r="997" spans="2:10" x14ac:dyDescent="0.3">
      <c r="B997" s="25"/>
      <c r="D997" s="26"/>
      <c r="F997" s="14" t="s">
        <v>1133</v>
      </c>
      <c r="G997" s="47"/>
      <c r="H997" s="39"/>
      <c r="I997" s="39"/>
      <c r="J997" s="40"/>
    </row>
    <row r="998" spans="2:10" x14ac:dyDescent="0.3">
      <c r="B998" s="25"/>
      <c r="D998" s="26"/>
      <c r="F998" s="14" t="s">
        <v>1923</v>
      </c>
      <c r="G998" s="47"/>
      <c r="H998" s="39"/>
      <c r="I998" s="39"/>
      <c r="J998" s="40"/>
    </row>
    <row r="999" spans="2:10" x14ac:dyDescent="0.3">
      <c r="B999" s="25"/>
      <c r="D999" s="26"/>
      <c r="F999" s="14" t="s">
        <v>1924</v>
      </c>
      <c r="G999" s="47"/>
      <c r="H999" s="39"/>
      <c r="I999" s="39"/>
      <c r="J999" s="40"/>
    </row>
    <row r="1000" spans="2:10" x14ac:dyDescent="0.3">
      <c r="B1000" s="25"/>
      <c r="D1000" s="26"/>
      <c r="F1000" s="14" t="s">
        <v>1183</v>
      </c>
      <c r="G1000" s="47"/>
      <c r="H1000" s="39"/>
      <c r="I1000" s="39"/>
      <c r="J1000" s="40"/>
    </row>
    <row r="1001" spans="2:10" x14ac:dyDescent="0.3">
      <c r="B1001" s="25"/>
      <c r="D1001" s="26"/>
      <c r="F1001" s="14" t="s">
        <v>1184</v>
      </c>
      <c r="G1001" s="47"/>
      <c r="H1001" s="39"/>
      <c r="I1001" s="39"/>
      <c r="J1001" s="40"/>
    </row>
    <row r="1002" spans="2:10" x14ac:dyDescent="0.3">
      <c r="B1002" s="25"/>
      <c r="D1002" s="26"/>
      <c r="F1002" s="14" t="s">
        <v>1927</v>
      </c>
      <c r="G1002" s="47"/>
      <c r="H1002" s="39"/>
      <c r="I1002" s="39"/>
      <c r="J1002" s="40"/>
    </row>
    <row r="1003" spans="2:10" x14ac:dyDescent="0.3">
      <c r="B1003" s="25"/>
      <c r="D1003" s="26"/>
      <c r="F1003" s="14"/>
      <c r="G1003" s="47"/>
      <c r="H1003" s="39"/>
      <c r="I1003" s="39"/>
      <c r="J1003" s="40"/>
    </row>
    <row r="1004" spans="2:10" x14ac:dyDescent="0.3">
      <c r="B1004" s="25"/>
      <c r="D1004" s="26" t="s">
        <v>8</v>
      </c>
      <c r="F1004" s="33" t="s">
        <v>1099</v>
      </c>
      <c r="G1004" s="47"/>
      <c r="H1004" s="39"/>
      <c r="I1004" s="39"/>
      <c r="J1004" s="40"/>
    </row>
    <row r="1005" spans="2:10" x14ac:dyDescent="0.3">
      <c r="B1005" s="25"/>
      <c r="D1005" s="26"/>
      <c r="F1005" s="33" t="s">
        <v>1090</v>
      </c>
      <c r="G1005" s="47"/>
      <c r="H1005" s="39"/>
      <c r="I1005" s="39"/>
      <c r="J1005" s="40"/>
    </row>
    <row r="1006" spans="2:10" x14ac:dyDescent="0.3">
      <c r="B1006" s="25" t="s">
        <v>9</v>
      </c>
      <c r="D1006" s="26"/>
      <c r="F1006" s="144" t="s">
        <v>1928</v>
      </c>
      <c r="G1006" s="47"/>
      <c r="H1006" s="39"/>
      <c r="I1006" s="39"/>
      <c r="J1006" s="40"/>
    </row>
    <row r="1007" spans="2:10" x14ac:dyDescent="0.3">
      <c r="B1007" s="25"/>
      <c r="D1007" s="26"/>
      <c r="F1007" s="14" t="s">
        <v>1133</v>
      </c>
      <c r="G1007" s="47"/>
      <c r="H1007" s="39"/>
      <c r="I1007" s="39"/>
      <c r="J1007" s="40"/>
    </row>
    <row r="1008" spans="2:10" x14ac:dyDescent="0.3">
      <c r="B1008" s="25"/>
      <c r="D1008" s="26"/>
      <c r="F1008" s="144" t="s">
        <v>1923</v>
      </c>
      <c r="G1008" s="47"/>
      <c r="H1008" s="39"/>
      <c r="I1008" s="39"/>
      <c r="J1008" s="40"/>
    </row>
    <row r="1009" spans="2:10" x14ac:dyDescent="0.3">
      <c r="B1009" s="25"/>
      <c r="D1009" s="26"/>
      <c r="F1009" s="14" t="s">
        <v>1134</v>
      </c>
      <c r="G1009" s="47"/>
      <c r="H1009" s="39"/>
      <c r="I1009" s="39"/>
      <c r="J1009" s="40"/>
    </row>
    <row r="1010" spans="2:10" x14ac:dyDescent="0.3">
      <c r="B1010" s="25"/>
      <c r="D1010" s="26"/>
      <c r="F1010" s="14" t="s">
        <v>1135</v>
      </c>
      <c r="G1010" s="47"/>
      <c r="H1010" s="39"/>
      <c r="I1010" s="39"/>
      <c r="J1010" s="40"/>
    </row>
    <row r="1011" spans="2:10" x14ac:dyDescent="0.3">
      <c r="B1011" s="25"/>
      <c r="D1011" s="26"/>
      <c r="F1011" s="144" t="s">
        <v>1932</v>
      </c>
      <c r="G1011" s="47"/>
      <c r="H1011" s="39"/>
      <c r="I1011" s="39"/>
      <c r="J1011" s="40"/>
    </row>
    <row r="1012" spans="2:10" x14ac:dyDescent="0.3">
      <c r="B1012" s="25"/>
      <c r="D1012" s="26"/>
      <c r="F1012" s="144" t="s">
        <v>1927</v>
      </c>
      <c r="G1012" s="47"/>
      <c r="H1012" s="39"/>
      <c r="I1012" s="39"/>
      <c r="J1012" s="40"/>
    </row>
    <row r="1013" spans="2:10" x14ac:dyDescent="0.3">
      <c r="B1013" s="25"/>
      <c r="D1013" s="26"/>
      <c r="F1013" s="144"/>
      <c r="G1013" s="47"/>
      <c r="H1013" s="39"/>
      <c r="I1013" s="39"/>
      <c r="J1013" s="40"/>
    </row>
    <row r="1014" spans="2:10" x14ac:dyDescent="0.3">
      <c r="B1014" s="145" t="s">
        <v>891</v>
      </c>
      <c r="C1014" s="146"/>
      <c r="D1014" s="147"/>
      <c r="E1014" s="148"/>
      <c r="F1014" s="148" t="s">
        <v>1089</v>
      </c>
      <c r="G1014" s="150"/>
      <c r="H1014" s="39"/>
      <c r="I1014" s="39"/>
      <c r="J1014" s="40"/>
    </row>
    <row r="1015" spans="2:10" x14ac:dyDescent="0.3">
      <c r="B1015" s="145"/>
      <c r="C1015" s="146"/>
      <c r="D1015" s="147"/>
      <c r="E1015" s="148"/>
      <c r="F1015" s="148" t="s">
        <v>1124</v>
      </c>
      <c r="G1015" s="150"/>
      <c r="H1015" s="39"/>
      <c r="I1015" s="39"/>
      <c r="J1015" s="40"/>
    </row>
    <row r="1016" spans="2:10" x14ac:dyDescent="0.3">
      <c r="B1016" s="145"/>
      <c r="C1016" s="146"/>
      <c r="D1016" s="147" t="s">
        <v>892</v>
      </c>
      <c r="E1016" s="148"/>
      <c r="F1016" s="151"/>
      <c r="G1016" s="150"/>
      <c r="H1016" s="39"/>
      <c r="I1016" s="39"/>
      <c r="J1016" s="40"/>
    </row>
    <row r="1017" spans="2:10" x14ac:dyDescent="0.3">
      <c r="B1017" s="145"/>
      <c r="C1017" s="146"/>
      <c r="D1017" s="147"/>
      <c r="E1017" s="148"/>
      <c r="F1017" s="151"/>
      <c r="G1017" s="150"/>
      <c r="H1017" s="39"/>
      <c r="I1017" s="39"/>
      <c r="J1017" s="40"/>
    </row>
    <row r="1018" spans="2:10" x14ac:dyDescent="0.3">
      <c r="B1018" s="145"/>
      <c r="C1018" s="146"/>
      <c r="D1018" s="147"/>
      <c r="E1018" s="148"/>
      <c r="F1018" s="151" t="s">
        <v>1125</v>
      </c>
      <c r="G1018" s="150"/>
      <c r="H1018" s="39"/>
      <c r="I1018" s="39"/>
      <c r="J1018" s="40"/>
    </row>
    <row r="1019" spans="2:10" x14ac:dyDescent="0.3">
      <c r="B1019" s="145"/>
      <c r="C1019" s="146"/>
      <c r="D1019" s="147"/>
      <c r="E1019" s="148"/>
      <c r="F1019" s="151" t="s">
        <v>1896</v>
      </c>
      <c r="G1019" s="150"/>
      <c r="H1019" s="39"/>
      <c r="I1019" s="39"/>
      <c r="J1019" s="40"/>
    </row>
    <row r="1020" spans="2:10" x14ac:dyDescent="0.3">
      <c r="B1020" s="25"/>
      <c r="D1020" s="26"/>
      <c r="F1020" s="33"/>
      <c r="G1020" s="47"/>
      <c r="H1020" s="39"/>
      <c r="I1020" s="39"/>
      <c r="J1020" s="40"/>
    </row>
    <row r="1021" spans="2:10" x14ac:dyDescent="0.3">
      <c r="B1021" s="25"/>
      <c r="D1021" s="26"/>
      <c r="F1021" s="33"/>
      <c r="G1021" s="47"/>
      <c r="H1021" s="39"/>
      <c r="I1021" s="39"/>
      <c r="J1021" s="40"/>
    </row>
    <row r="1022" spans="2:10" x14ac:dyDescent="0.3">
      <c r="B1022" s="391" t="s">
        <v>1127</v>
      </c>
      <c r="C1022" s="392"/>
      <c r="D1022" s="393"/>
      <c r="F1022" s="14" t="s">
        <v>1103</v>
      </c>
      <c r="G1022" s="47"/>
      <c r="H1022" s="39"/>
      <c r="I1022" s="39"/>
      <c r="J1022" s="40"/>
    </row>
    <row r="1023" spans="2:10" x14ac:dyDescent="0.3">
      <c r="B1023" s="25"/>
      <c r="D1023" s="26"/>
      <c r="F1023" s="14" t="s">
        <v>1104</v>
      </c>
      <c r="G1023" s="47"/>
      <c r="H1023" s="39"/>
      <c r="I1023" s="39"/>
      <c r="J1023" s="40"/>
    </row>
    <row r="1024" spans="2:10" x14ac:dyDescent="0.3">
      <c r="B1024" s="25"/>
      <c r="D1024" s="26"/>
      <c r="F1024" s="14"/>
      <c r="G1024" s="47"/>
      <c r="H1024" s="39"/>
      <c r="I1024" s="39"/>
      <c r="J1024" s="40"/>
    </row>
    <row r="1025" spans="2:10" x14ac:dyDescent="0.3">
      <c r="B1025" s="145"/>
      <c r="C1025" s="146"/>
      <c r="D1025" s="147"/>
      <c r="E1025" s="148"/>
      <c r="F1025" s="149" t="s">
        <v>1122</v>
      </c>
      <c r="G1025" s="150"/>
      <c r="H1025" s="39"/>
      <c r="I1025" s="39"/>
      <c r="J1025" s="40"/>
    </row>
    <row r="1026" spans="2:10" x14ac:dyDescent="0.3">
      <c r="B1026" s="145"/>
      <c r="C1026" s="146"/>
      <c r="D1026" s="147"/>
      <c r="E1026" s="148"/>
      <c r="F1026" s="151" t="s">
        <v>1125</v>
      </c>
      <c r="G1026" s="150"/>
      <c r="H1026" s="39"/>
      <c r="I1026" s="39"/>
      <c r="J1026" s="40"/>
    </row>
    <row r="1027" spans="2:10" x14ac:dyDescent="0.3">
      <c r="B1027" s="145"/>
      <c r="C1027" s="146"/>
      <c r="D1027" s="147"/>
      <c r="E1027" s="148"/>
      <c r="F1027" s="151" t="s">
        <v>1909</v>
      </c>
      <c r="G1027" s="150"/>
      <c r="H1027" s="39"/>
      <c r="I1027" s="39"/>
      <c r="J1027" s="40"/>
    </row>
    <row r="1028" spans="2:10" x14ac:dyDescent="0.3">
      <c r="B1028" s="25"/>
      <c r="D1028" s="26"/>
      <c r="F1028" s="34"/>
      <c r="G1028" s="47"/>
      <c r="H1028" s="39"/>
      <c r="I1028" s="39"/>
      <c r="J1028" s="40"/>
    </row>
    <row r="1029" spans="2:10" x14ac:dyDescent="0.3">
      <c r="B1029" s="25"/>
      <c r="D1029" s="26"/>
      <c r="F1029" s="138" t="s">
        <v>1121</v>
      </c>
      <c r="G1029" s="47"/>
      <c r="H1029" s="39"/>
      <c r="I1029" s="39"/>
      <c r="J1029" s="40"/>
    </row>
    <row r="1030" spans="2:10" x14ac:dyDescent="0.3">
      <c r="B1030" s="25"/>
      <c r="D1030" s="26" t="s">
        <v>8</v>
      </c>
      <c r="F1030" s="33" t="s">
        <v>1099</v>
      </c>
      <c r="G1030" s="47"/>
      <c r="H1030" s="39"/>
      <c r="I1030" s="39"/>
      <c r="J1030" s="40"/>
    </row>
    <row r="1031" spans="2:10" x14ac:dyDescent="0.3">
      <c r="B1031" s="25"/>
      <c r="D1031" s="26"/>
      <c r="F1031" s="33" t="s">
        <v>1090</v>
      </c>
      <c r="G1031" s="47"/>
      <c r="H1031" s="39"/>
      <c r="I1031" s="39"/>
      <c r="J1031" s="40"/>
    </row>
    <row r="1032" spans="2:10" x14ac:dyDescent="0.3">
      <c r="B1032" s="25" t="s">
        <v>9</v>
      </c>
      <c r="D1032" s="26"/>
      <c r="F1032" s="144" t="s">
        <v>1928</v>
      </c>
      <c r="G1032" s="47"/>
      <c r="H1032" s="39"/>
      <c r="I1032" s="39"/>
      <c r="J1032" s="40"/>
    </row>
    <row r="1033" spans="2:10" x14ac:dyDescent="0.3">
      <c r="B1033" s="25"/>
      <c r="D1033" s="26"/>
      <c r="F1033" s="14" t="s">
        <v>1133</v>
      </c>
      <c r="G1033" s="47"/>
      <c r="H1033" s="39"/>
      <c r="I1033" s="39"/>
      <c r="J1033" s="40"/>
    </row>
    <row r="1034" spans="2:10" x14ac:dyDescent="0.3">
      <c r="B1034" s="25"/>
      <c r="D1034" s="26"/>
      <c r="F1034" s="144" t="s">
        <v>1923</v>
      </c>
      <c r="G1034" s="47"/>
      <c r="H1034" s="39"/>
      <c r="I1034" s="39"/>
      <c r="J1034" s="40"/>
    </row>
    <row r="1035" spans="2:10" x14ac:dyDescent="0.3">
      <c r="B1035" s="25"/>
      <c r="D1035" s="26"/>
      <c r="F1035" s="14" t="s">
        <v>1134</v>
      </c>
      <c r="G1035" s="47"/>
      <c r="H1035" s="39"/>
      <c r="I1035" s="39"/>
      <c r="J1035" s="40"/>
    </row>
    <row r="1036" spans="2:10" x14ac:dyDescent="0.3">
      <c r="B1036" s="25"/>
      <c r="D1036" s="26"/>
      <c r="F1036" s="14" t="s">
        <v>1135</v>
      </c>
      <c r="G1036" s="47"/>
      <c r="H1036" s="39"/>
      <c r="I1036" s="39"/>
      <c r="J1036" s="40"/>
    </row>
    <row r="1037" spans="2:10" x14ac:dyDescent="0.3">
      <c r="B1037" s="25"/>
      <c r="D1037" s="26"/>
      <c r="F1037" s="144" t="s">
        <v>1932</v>
      </c>
      <c r="G1037" s="47"/>
      <c r="H1037" s="39"/>
      <c r="I1037" s="39"/>
      <c r="J1037" s="40"/>
    </row>
    <row r="1038" spans="2:10" x14ac:dyDescent="0.3">
      <c r="B1038" s="25"/>
      <c r="D1038" s="26"/>
      <c r="F1038" s="144" t="s">
        <v>1927</v>
      </c>
      <c r="G1038" s="47"/>
      <c r="H1038" s="39"/>
      <c r="I1038" s="39"/>
      <c r="J1038" s="40"/>
    </row>
    <row r="1039" spans="2:10" x14ac:dyDescent="0.3">
      <c r="B1039" s="25"/>
      <c r="D1039" s="26"/>
      <c r="F1039" s="138"/>
      <c r="G1039" s="47"/>
      <c r="H1039" s="39"/>
      <c r="I1039" s="39"/>
      <c r="J1039" s="40"/>
    </row>
    <row r="1040" spans="2:10" x14ac:dyDescent="0.3">
      <c r="B1040" s="25"/>
      <c r="D1040" s="26" t="s">
        <v>8</v>
      </c>
      <c r="F1040" s="14" t="s">
        <v>2901</v>
      </c>
      <c r="G1040" s="47"/>
      <c r="H1040" s="39"/>
      <c r="I1040" s="39"/>
      <c r="J1040" s="40"/>
    </row>
    <row r="1041" spans="2:10" x14ac:dyDescent="0.3">
      <c r="B1041" s="25"/>
      <c r="D1041" s="26"/>
      <c r="F1041" s="14" t="s">
        <v>761</v>
      </c>
      <c r="G1041" s="47"/>
      <c r="H1041" s="39"/>
      <c r="I1041" s="39"/>
      <c r="J1041" s="40"/>
    </row>
    <row r="1042" spans="2:10" x14ac:dyDescent="0.3">
      <c r="B1042" s="25" t="s">
        <v>9</v>
      </c>
      <c r="D1042" s="26"/>
      <c r="F1042" s="14" t="s">
        <v>1939</v>
      </c>
      <c r="G1042" s="47"/>
      <c r="H1042" s="39"/>
      <c r="I1042" s="39"/>
      <c r="J1042" s="40"/>
    </row>
    <row r="1043" spans="2:10" x14ac:dyDescent="0.3">
      <c r="B1043" s="25"/>
      <c r="D1043" s="26"/>
      <c r="F1043" s="14" t="s">
        <v>1940</v>
      </c>
      <c r="G1043" s="47"/>
      <c r="H1043" s="39"/>
      <c r="I1043" s="39"/>
      <c r="J1043" s="40"/>
    </row>
    <row r="1044" spans="2:10" x14ac:dyDescent="0.3">
      <c r="B1044" s="25"/>
      <c r="D1044" s="26"/>
      <c r="F1044" s="14" t="s">
        <v>1941</v>
      </c>
      <c r="G1044" s="47"/>
      <c r="H1044" s="39"/>
      <c r="I1044" s="39"/>
      <c r="J1044" s="40"/>
    </row>
    <row r="1045" spans="2:10" x14ac:dyDescent="0.3">
      <c r="B1045" s="25"/>
      <c r="D1045" s="26"/>
      <c r="F1045" s="14" t="s">
        <v>762</v>
      </c>
      <c r="G1045" s="47"/>
      <c r="H1045" s="39"/>
      <c r="I1045" s="39"/>
      <c r="J1045" s="40"/>
    </row>
    <row r="1046" spans="2:10" x14ac:dyDescent="0.3">
      <c r="B1046" s="25" t="s">
        <v>2902</v>
      </c>
      <c r="D1046" s="26"/>
      <c r="F1046" s="14"/>
      <c r="G1046" s="47"/>
      <c r="H1046" s="39"/>
      <c r="I1046" s="39"/>
      <c r="J1046" s="40"/>
    </row>
    <row r="1047" spans="2:10" x14ac:dyDescent="0.3">
      <c r="B1047" s="25"/>
      <c r="D1047" s="26"/>
      <c r="F1047" s="14" t="s">
        <v>1093</v>
      </c>
      <c r="G1047" s="47"/>
      <c r="H1047" s="39"/>
      <c r="I1047" s="39"/>
      <c r="J1047" s="40"/>
    </row>
    <row r="1048" spans="2:10" x14ac:dyDescent="0.3">
      <c r="B1048" s="25"/>
      <c r="D1048" s="26" t="s">
        <v>2903</v>
      </c>
      <c r="F1048" s="14" t="s">
        <v>2904</v>
      </c>
      <c r="G1048" s="47"/>
      <c r="H1048" s="39"/>
      <c r="I1048" s="39"/>
      <c r="J1048" s="40"/>
    </row>
    <row r="1049" spans="2:10" x14ac:dyDescent="0.3">
      <c r="B1049" s="25"/>
      <c r="D1049" s="26"/>
      <c r="F1049" s="155" t="s">
        <v>2905</v>
      </c>
      <c r="G1049" s="47"/>
      <c r="H1049" s="39"/>
      <c r="I1049" s="39"/>
      <c r="J1049" s="40"/>
    </row>
    <row r="1050" spans="2:10" x14ac:dyDescent="0.3">
      <c r="B1050" s="25"/>
      <c r="D1050" s="26"/>
      <c r="F1050" s="14"/>
      <c r="G1050" s="47"/>
      <c r="H1050" s="39"/>
      <c r="I1050" s="39"/>
      <c r="J1050" s="40"/>
    </row>
    <row r="1051" spans="2:10" x14ac:dyDescent="0.3">
      <c r="B1051" s="25"/>
      <c r="D1051" s="26"/>
      <c r="F1051" s="14"/>
      <c r="G1051" s="47"/>
      <c r="H1051" s="39"/>
      <c r="I1051" s="39"/>
      <c r="J1051" s="40"/>
    </row>
    <row r="1052" spans="2:10" x14ac:dyDescent="0.3">
      <c r="B1052" s="25"/>
      <c r="D1052" s="26"/>
      <c r="F1052" s="14"/>
      <c r="G1052" s="47"/>
      <c r="H1052" s="39"/>
      <c r="I1052" s="39"/>
      <c r="J1052" s="40"/>
    </row>
    <row r="1053" spans="2:10" x14ac:dyDescent="0.3">
      <c r="F1053" s="34" t="s">
        <v>1144</v>
      </c>
      <c r="G1053" s="47"/>
      <c r="H1053" s="39"/>
      <c r="I1053" s="39"/>
      <c r="J1053" s="40"/>
    </row>
    <row r="1054" spans="2:10" x14ac:dyDescent="0.3">
      <c r="B1054" s="391" t="s">
        <v>1105</v>
      </c>
      <c r="C1054" s="392"/>
      <c r="D1054" s="393"/>
      <c r="F1054" s="14" t="s">
        <v>1147</v>
      </c>
      <c r="G1054" s="47"/>
      <c r="H1054" s="39"/>
      <c r="I1054" s="39"/>
      <c r="J1054" s="40"/>
    </row>
    <row r="1055" spans="2:10" x14ac:dyDescent="0.3">
      <c r="B1055" s="25"/>
      <c r="D1055" s="26"/>
      <c r="F1055" s="34"/>
      <c r="G1055" s="47"/>
      <c r="H1055" s="39"/>
      <c r="I1055" s="39"/>
      <c r="J1055" s="40"/>
    </row>
    <row r="1056" spans="2:10" x14ac:dyDescent="0.3">
      <c r="B1056" s="25" t="s">
        <v>350</v>
      </c>
      <c r="D1056" s="26"/>
      <c r="F1056" s="14" t="s">
        <v>766</v>
      </c>
      <c r="G1056" s="47"/>
      <c r="H1056" s="39"/>
      <c r="I1056" s="39"/>
      <c r="J1056" s="40"/>
    </row>
    <row r="1057" spans="2:10" x14ac:dyDescent="0.3">
      <c r="B1057" s="25"/>
      <c r="D1057" s="26"/>
      <c r="F1057" s="14" t="s">
        <v>767</v>
      </c>
      <c r="G1057" s="47"/>
      <c r="H1057" s="39"/>
      <c r="I1057" s="39"/>
      <c r="J1057" s="40"/>
    </row>
    <row r="1058" spans="2:10" x14ac:dyDescent="0.3">
      <c r="B1058" s="25"/>
      <c r="D1058" s="26"/>
      <c r="F1058" s="14" t="s">
        <v>768</v>
      </c>
      <c r="G1058" s="47"/>
      <c r="H1058" s="39"/>
      <c r="I1058" s="39"/>
      <c r="J1058" s="40"/>
    </row>
    <row r="1059" spans="2:10" x14ac:dyDescent="0.3">
      <c r="B1059" s="25"/>
      <c r="D1059" s="26" t="s">
        <v>351</v>
      </c>
      <c r="F1059" s="14"/>
      <c r="G1059" s="47"/>
      <c r="H1059" s="39"/>
      <c r="I1059" s="39"/>
      <c r="J1059" s="40"/>
    </row>
    <row r="1060" spans="2:10" x14ac:dyDescent="0.3">
      <c r="B1060" s="25"/>
      <c r="D1060" s="26"/>
      <c r="F1060" s="14"/>
      <c r="G1060" s="47"/>
      <c r="H1060" s="39"/>
      <c r="I1060" s="39"/>
      <c r="J1060" s="40"/>
    </row>
    <row r="1061" spans="2:10" x14ac:dyDescent="0.3">
      <c r="B1061" s="25"/>
      <c r="D1061" s="26"/>
      <c r="F1061" s="14"/>
      <c r="G1061" s="47"/>
      <c r="H1061" s="39"/>
      <c r="I1061" s="39"/>
      <c r="J1061" s="40"/>
    </row>
    <row r="1062" spans="2:10" x14ac:dyDescent="0.3">
      <c r="B1062" s="25"/>
      <c r="D1062" s="26"/>
      <c r="F1062" s="14" t="s">
        <v>1146</v>
      </c>
      <c r="G1062" s="47"/>
      <c r="H1062" s="39"/>
      <c r="I1062" s="39"/>
      <c r="J1062" s="40"/>
    </row>
    <row r="1063" spans="2:10" x14ac:dyDescent="0.3">
      <c r="B1063" s="25"/>
      <c r="D1063" s="26"/>
      <c r="F1063" s="14"/>
      <c r="G1063" s="47"/>
      <c r="H1063" s="39"/>
      <c r="I1063" s="39"/>
      <c r="J1063" s="40"/>
    </row>
    <row r="1064" spans="2:10" x14ac:dyDescent="0.3">
      <c r="B1064" s="25"/>
      <c r="D1064" s="26"/>
      <c r="F1064" s="14"/>
      <c r="G1064" s="47"/>
      <c r="H1064" s="39"/>
      <c r="I1064" s="39"/>
      <c r="J1064" s="40"/>
    </row>
    <row r="1065" spans="2:10" x14ac:dyDescent="0.3">
      <c r="B1065" s="145" t="s">
        <v>891</v>
      </c>
      <c r="C1065" s="146"/>
      <c r="D1065" s="147"/>
      <c r="E1065" s="148"/>
      <c r="F1065" s="148" t="s">
        <v>1124</v>
      </c>
      <c r="G1065" s="150"/>
      <c r="H1065" s="39"/>
      <c r="I1065" s="39"/>
      <c r="J1065" s="40"/>
    </row>
    <row r="1066" spans="2:10" x14ac:dyDescent="0.3">
      <c r="B1066" s="145"/>
      <c r="C1066" s="146"/>
      <c r="D1066" s="147"/>
      <c r="E1066" s="148"/>
      <c r="F1066" s="148" t="s">
        <v>981</v>
      </c>
      <c r="G1066" s="150"/>
      <c r="H1066" s="39"/>
      <c r="I1066" s="39"/>
      <c r="J1066" s="40"/>
    </row>
    <row r="1067" spans="2:10" x14ac:dyDescent="0.3">
      <c r="B1067" s="145"/>
      <c r="C1067" s="146"/>
      <c r="D1067" s="147" t="s">
        <v>892</v>
      </c>
      <c r="E1067" s="148"/>
      <c r="F1067" s="148"/>
      <c r="G1067" s="150"/>
      <c r="H1067" s="39"/>
      <c r="I1067" s="39"/>
      <c r="J1067" s="40"/>
    </row>
    <row r="1068" spans="2:10" x14ac:dyDescent="0.3">
      <c r="B1068" s="145"/>
      <c r="C1068" s="146"/>
      <c r="D1068" s="147"/>
      <c r="E1068" s="148"/>
      <c r="F1068" s="148"/>
      <c r="G1068" s="150"/>
      <c r="H1068" s="39"/>
      <c r="I1068" s="39"/>
      <c r="J1068" s="40"/>
    </row>
    <row r="1069" spans="2:10" x14ac:dyDescent="0.3">
      <c r="B1069" s="145"/>
      <c r="C1069" s="146"/>
      <c r="D1069" s="147"/>
      <c r="E1069" s="148"/>
      <c r="F1069" s="151" t="s">
        <v>1142</v>
      </c>
      <c r="G1069" s="150"/>
      <c r="H1069" s="39"/>
      <c r="I1069" s="39"/>
      <c r="J1069" s="40"/>
    </row>
    <row r="1070" spans="2:10" x14ac:dyDescent="0.3">
      <c r="B1070" s="145"/>
      <c r="C1070" s="146"/>
      <c r="D1070" s="147"/>
      <c r="E1070" s="148"/>
      <c r="F1070" s="148" t="s">
        <v>1945</v>
      </c>
      <c r="G1070" s="150"/>
      <c r="H1070" s="39"/>
      <c r="I1070" s="39"/>
      <c r="J1070" s="40"/>
    </row>
    <row r="1071" spans="2:10" x14ac:dyDescent="0.3">
      <c r="B1071" s="145"/>
      <c r="C1071" s="146"/>
      <c r="D1071" s="147"/>
      <c r="E1071" s="148"/>
      <c r="F1071" s="148"/>
      <c r="G1071" s="150"/>
      <c r="H1071" s="39"/>
      <c r="I1071" s="39"/>
      <c r="J1071" s="40"/>
    </row>
    <row r="1072" spans="2:10" x14ac:dyDescent="0.3">
      <c r="B1072" s="145"/>
      <c r="C1072" s="146"/>
      <c r="D1072" s="147"/>
      <c r="E1072" s="148"/>
      <c r="F1072" s="151"/>
      <c r="G1072" s="150"/>
      <c r="H1072" s="39"/>
      <c r="I1072" s="39"/>
      <c r="J1072" s="40"/>
    </row>
    <row r="1073" spans="2:10" x14ac:dyDescent="0.3">
      <c r="B1073" s="152"/>
      <c r="C1073" s="146"/>
      <c r="D1073" s="153"/>
      <c r="E1073" s="148"/>
      <c r="F1073" s="151" t="s">
        <v>1144</v>
      </c>
      <c r="G1073" s="150"/>
      <c r="H1073" s="39"/>
      <c r="I1073" s="39"/>
      <c r="J1073" s="40"/>
    </row>
    <row r="1074" spans="2:10" x14ac:dyDescent="0.3">
      <c r="B1074" s="391" t="s">
        <v>1145</v>
      </c>
      <c r="C1074" s="392"/>
      <c r="D1074" s="393"/>
      <c r="E1074" s="148"/>
      <c r="F1074" s="148" t="s">
        <v>1148</v>
      </c>
      <c r="G1074" s="150"/>
      <c r="H1074" s="39"/>
      <c r="I1074" s="39"/>
      <c r="J1074" s="40"/>
    </row>
    <row r="1075" spans="2:10" x14ac:dyDescent="0.3">
      <c r="B1075" s="145"/>
      <c r="C1075" s="146"/>
      <c r="D1075" s="147"/>
      <c r="E1075" s="148"/>
      <c r="F1075" s="151"/>
      <c r="G1075" s="150"/>
      <c r="H1075" s="39"/>
      <c r="I1075" s="39"/>
      <c r="J1075" s="40"/>
    </row>
    <row r="1076" spans="2:10" x14ac:dyDescent="0.3">
      <c r="B1076" s="145" t="s">
        <v>350</v>
      </c>
      <c r="C1076" s="146"/>
      <c r="D1076" s="147"/>
      <c r="E1076" s="148"/>
      <c r="F1076" s="148" t="s">
        <v>769</v>
      </c>
      <c r="G1076" s="150"/>
      <c r="H1076" s="39"/>
      <c r="I1076" s="39"/>
      <c r="J1076" s="40"/>
    </row>
    <row r="1077" spans="2:10" x14ac:dyDescent="0.3">
      <c r="B1077" s="145"/>
      <c r="C1077" s="146"/>
      <c r="D1077" s="147"/>
      <c r="E1077" s="148"/>
      <c r="F1077" s="151"/>
      <c r="G1077" s="150"/>
      <c r="H1077" s="39"/>
      <c r="I1077" s="39"/>
      <c r="J1077" s="40"/>
    </row>
    <row r="1078" spans="2:10" x14ac:dyDescent="0.3">
      <c r="B1078" s="145"/>
      <c r="C1078" s="146"/>
      <c r="D1078" s="147"/>
      <c r="E1078" s="148"/>
      <c r="F1078" s="148"/>
      <c r="G1078" s="150"/>
      <c r="H1078" s="39"/>
      <c r="I1078" s="39"/>
      <c r="J1078" s="40"/>
    </row>
    <row r="1079" spans="2:10" x14ac:dyDescent="0.3">
      <c r="B1079" s="145"/>
      <c r="C1079" s="146"/>
      <c r="D1079" s="147" t="s">
        <v>351</v>
      </c>
      <c r="E1079" s="148"/>
      <c r="F1079" s="148"/>
      <c r="G1079" s="150"/>
      <c r="H1079" s="39"/>
      <c r="I1079" s="39"/>
      <c r="J1079" s="40"/>
    </row>
    <row r="1080" spans="2:10" x14ac:dyDescent="0.3">
      <c r="B1080" s="145"/>
      <c r="C1080" s="146"/>
      <c r="D1080" s="147"/>
      <c r="E1080" s="148"/>
      <c r="F1080" s="151"/>
      <c r="G1080" s="150"/>
      <c r="H1080" s="39"/>
      <c r="I1080" s="39"/>
      <c r="J1080" s="40"/>
    </row>
    <row r="1081" spans="2:10" x14ac:dyDescent="0.3">
      <c r="B1081" s="145"/>
      <c r="C1081" s="146"/>
      <c r="D1081" s="147"/>
      <c r="E1081" s="148"/>
      <c r="F1081" s="151"/>
      <c r="G1081" s="150"/>
      <c r="H1081" s="39"/>
      <c r="I1081" s="39"/>
      <c r="J1081" s="40"/>
    </row>
    <row r="1082" spans="2:10" x14ac:dyDescent="0.3">
      <c r="B1082" s="145"/>
      <c r="C1082" s="146"/>
      <c r="D1082" s="147"/>
      <c r="E1082" s="148"/>
      <c r="F1082" s="151" t="s">
        <v>1898</v>
      </c>
      <c r="G1082" s="150"/>
      <c r="H1082" s="39"/>
      <c r="I1082" s="39"/>
      <c r="J1082" s="40"/>
    </row>
    <row r="1083" spans="2:10" x14ac:dyDescent="0.3">
      <c r="B1083" s="25"/>
      <c r="D1083" s="26"/>
      <c r="F1083" s="14"/>
      <c r="G1083" s="47"/>
      <c r="H1083" s="39"/>
      <c r="I1083" s="39"/>
      <c r="J1083" s="40"/>
    </row>
    <row r="1084" spans="2:10" x14ac:dyDescent="0.3">
      <c r="B1084" s="25"/>
      <c r="D1084" s="26"/>
      <c r="F1084" s="139"/>
      <c r="G1084" s="47"/>
      <c r="H1084" s="39"/>
      <c r="I1084" s="39"/>
      <c r="J1084" s="40"/>
    </row>
    <row r="1085" spans="2:10" x14ac:dyDescent="0.3">
      <c r="B1085" s="391" t="s">
        <v>1150</v>
      </c>
      <c r="C1085" s="392"/>
      <c r="D1085" s="393"/>
      <c r="F1085" s="14" t="s">
        <v>1151</v>
      </c>
      <c r="G1085" s="47"/>
      <c r="H1085" s="39"/>
      <c r="I1085" s="39"/>
      <c r="J1085" s="40"/>
    </row>
    <row r="1086" spans="2:10" x14ac:dyDescent="0.3">
      <c r="B1086" s="25"/>
      <c r="D1086" s="26"/>
      <c r="F1086" s="14"/>
      <c r="G1086" s="47"/>
      <c r="H1086" s="39"/>
      <c r="I1086" s="39"/>
      <c r="J1086" s="40"/>
    </row>
    <row r="1087" spans="2:10" x14ac:dyDescent="0.3">
      <c r="B1087" s="145"/>
      <c r="C1087" s="146"/>
      <c r="D1087" s="147"/>
      <c r="E1087" s="148"/>
      <c r="F1087" s="149" t="s">
        <v>1122</v>
      </c>
      <c r="G1087" s="150"/>
      <c r="H1087" s="39"/>
      <c r="I1087" s="39"/>
      <c r="J1087" s="40"/>
    </row>
    <row r="1088" spans="2:10" x14ac:dyDescent="0.3">
      <c r="B1088" s="145"/>
      <c r="C1088" s="146"/>
      <c r="D1088" s="147"/>
      <c r="E1088" s="148"/>
      <c r="F1088" s="151" t="s">
        <v>1899</v>
      </c>
      <c r="G1088" s="150"/>
      <c r="H1088" s="39"/>
      <c r="I1088" s="39"/>
      <c r="J1088" s="40"/>
    </row>
    <row r="1089" spans="2:10" x14ac:dyDescent="0.3">
      <c r="B1089" s="145"/>
      <c r="C1089" s="146"/>
      <c r="D1089" s="147"/>
      <c r="E1089" s="148"/>
      <c r="F1089" s="148" t="s">
        <v>1943</v>
      </c>
      <c r="G1089" s="150"/>
      <c r="H1089" s="39"/>
      <c r="I1089" s="39"/>
      <c r="J1089" s="40"/>
    </row>
    <row r="1090" spans="2:10" x14ac:dyDescent="0.3">
      <c r="B1090" s="145"/>
      <c r="C1090" s="146"/>
      <c r="D1090" s="147"/>
      <c r="E1090" s="148"/>
      <c r="F1090" s="151" t="s">
        <v>782</v>
      </c>
      <c r="G1090" s="150"/>
      <c r="H1090" s="39"/>
      <c r="I1090" s="39"/>
      <c r="J1090" s="40"/>
    </row>
    <row r="1091" spans="2:10" x14ac:dyDescent="0.3">
      <c r="B1091" s="25"/>
      <c r="D1091" s="26"/>
      <c r="F1091" s="14"/>
      <c r="G1091" s="47"/>
      <c r="H1091" s="39"/>
      <c r="I1091" s="39"/>
      <c r="J1091" s="40"/>
    </row>
    <row r="1092" spans="2:10" x14ac:dyDescent="0.3">
      <c r="B1092" s="25"/>
      <c r="D1092" s="26"/>
      <c r="F1092" s="138" t="s">
        <v>1121</v>
      </c>
      <c r="G1092" s="47"/>
      <c r="H1092" s="39"/>
      <c r="I1092" s="39"/>
      <c r="J1092" s="40"/>
    </row>
    <row r="1093" spans="2:10" x14ac:dyDescent="0.3">
      <c r="B1093" s="25"/>
      <c r="D1093" s="26" t="s">
        <v>8</v>
      </c>
      <c r="F1093" s="14" t="s">
        <v>773</v>
      </c>
      <c r="G1093" s="47"/>
      <c r="H1093" s="39"/>
      <c r="I1093" s="39"/>
      <c r="J1093" s="40"/>
    </row>
    <row r="1094" spans="2:10" x14ac:dyDescent="0.3">
      <c r="B1094" s="25"/>
      <c r="D1094" s="26"/>
      <c r="F1094" s="14" t="s">
        <v>774</v>
      </c>
      <c r="G1094" s="47"/>
      <c r="H1094" s="39"/>
      <c r="I1094" s="39"/>
      <c r="J1094" s="40"/>
    </row>
    <row r="1095" spans="2:10" x14ac:dyDescent="0.3">
      <c r="B1095" s="25"/>
      <c r="D1095" s="26"/>
      <c r="F1095" s="14" t="s">
        <v>1149</v>
      </c>
      <c r="G1095" s="47"/>
      <c r="H1095" s="39"/>
      <c r="I1095" s="39"/>
      <c r="J1095" s="40"/>
    </row>
    <row r="1096" spans="2:10" x14ac:dyDescent="0.3">
      <c r="B1096" s="25" t="s">
        <v>9</v>
      </c>
      <c r="D1096" s="26"/>
      <c r="F1096" s="14" t="s">
        <v>1152</v>
      </c>
      <c r="G1096" s="47"/>
      <c r="H1096" s="39"/>
      <c r="I1096" s="39"/>
      <c r="J1096" s="40"/>
    </row>
    <row r="1097" spans="2:10" x14ac:dyDescent="0.3">
      <c r="B1097" s="25"/>
      <c r="D1097" s="26"/>
      <c r="F1097" s="14"/>
      <c r="G1097" s="47"/>
      <c r="H1097" s="39"/>
      <c r="I1097" s="39"/>
      <c r="J1097" s="40"/>
    </row>
    <row r="1098" spans="2:10" x14ac:dyDescent="0.3">
      <c r="B1098" s="25"/>
      <c r="D1098" s="26"/>
      <c r="F1098" s="14"/>
      <c r="G1098" s="47"/>
      <c r="H1098" s="39"/>
      <c r="I1098" s="39"/>
      <c r="J1098" s="40"/>
    </row>
    <row r="1099" spans="2:10" x14ac:dyDescent="0.3">
      <c r="B1099" s="25"/>
      <c r="D1099" s="26"/>
      <c r="F1099" s="14"/>
      <c r="G1099" s="47"/>
      <c r="H1099" s="39"/>
      <c r="I1099" s="39"/>
      <c r="J1099" s="40"/>
    </row>
    <row r="1100" spans="2:10" x14ac:dyDescent="0.3">
      <c r="B1100" s="25" t="s">
        <v>891</v>
      </c>
      <c r="D1100" s="26"/>
      <c r="F1100" s="14" t="s">
        <v>775</v>
      </c>
      <c r="G1100" s="47"/>
      <c r="H1100" s="39"/>
      <c r="I1100" s="39"/>
      <c r="J1100" s="40"/>
    </row>
    <row r="1101" spans="2:10" x14ac:dyDescent="0.3">
      <c r="B1101" s="25"/>
      <c r="D1101" s="26"/>
      <c r="F1101" s="14" t="s">
        <v>776</v>
      </c>
      <c r="G1101" s="47"/>
      <c r="H1101" s="39"/>
      <c r="I1101" s="39"/>
      <c r="J1101" s="40"/>
    </row>
    <row r="1102" spans="2:10" x14ac:dyDescent="0.3">
      <c r="B1102" s="25"/>
      <c r="D1102" s="26"/>
      <c r="F1102" s="14" t="s">
        <v>777</v>
      </c>
      <c r="G1102" s="47"/>
      <c r="H1102" s="39"/>
      <c r="I1102" s="39"/>
      <c r="J1102" s="40"/>
    </row>
    <row r="1103" spans="2:10" x14ac:dyDescent="0.3">
      <c r="B1103" s="25"/>
      <c r="D1103" s="26"/>
      <c r="F1103" s="14"/>
      <c r="G1103" s="47"/>
      <c r="H1103" s="39"/>
      <c r="I1103" s="39"/>
      <c r="J1103" s="40"/>
    </row>
    <row r="1104" spans="2:10" x14ac:dyDescent="0.3">
      <c r="B1104" s="25"/>
      <c r="D1104" s="26"/>
      <c r="F1104" s="14" t="s">
        <v>778</v>
      </c>
      <c r="G1104" s="47"/>
      <c r="H1104" s="39"/>
      <c r="I1104" s="39"/>
      <c r="J1104" s="40"/>
    </row>
    <row r="1105" spans="2:10" x14ac:dyDescent="0.3">
      <c r="B1105" s="25"/>
      <c r="D1105" s="26"/>
      <c r="F1105" s="14" t="s">
        <v>779</v>
      </c>
      <c r="G1105" s="47"/>
      <c r="H1105" s="39"/>
      <c r="I1105" s="39"/>
      <c r="J1105" s="40"/>
    </row>
    <row r="1106" spans="2:10" x14ac:dyDescent="0.3">
      <c r="B1106" s="25"/>
      <c r="D1106" s="26"/>
      <c r="F1106" s="14" t="s">
        <v>780</v>
      </c>
      <c r="G1106" s="47"/>
      <c r="H1106" s="39"/>
      <c r="I1106" s="39"/>
      <c r="J1106" s="40"/>
    </row>
    <row r="1107" spans="2:10" x14ac:dyDescent="0.3">
      <c r="B1107" s="25"/>
      <c r="D1107" s="26"/>
      <c r="F1107" s="14" t="s">
        <v>781</v>
      </c>
      <c r="G1107" s="47"/>
      <c r="H1107" s="39"/>
      <c r="I1107" s="39"/>
      <c r="J1107" s="40"/>
    </row>
    <row r="1108" spans="2:10" x14ac:dyDescent="0.3">
      <c r="B1108" s="25"/>
      <c r="D1108" s="26"/>
      <c r="F1108" s="14" t="s">
        <v>1942</v>
      </c>
      <c r="G1108" s="47"/>
      <c r="H1108" s="39"/>
      <c r="I1108" s="39"/>
      <c r="J1108" s="40"/>
    </row>
    <row r="1109" spans="2:10" x14ac:dyDescent="0.3">
      <c r="B1109" s="25"/>
      <c r="D1109" s="26" t="s">
        <v>892</v>
      </c>
      <c r="F1109" s="138" t="s">
        <v>1112</v>
      </c>
      <c r="G1109" s="47"/>
      <c r="H1109" s="39"/>
      <c r="I1109" s="39"/>
      <c r="J1109" s="40"/>
    </row>
    <row r="1110" spans="2:10" x14ac:dyDescent="0.3">
      <c r="B1110" s="25"/>
      <c r="D1110" s="26"/>
      <c r="F1110" s="14"/>
      <c r="G1110" s="47"/>
      <c r="H1110" s="39"/>
      <c r="I1110" s="39"/>
      <c r="J1110" s="40"/>
    </row>
    <row r="1111" spans="2:10" x14ac:dyDescent="0.3">
      <c r="B1111" s="25"/>
      <c r="D1111" s="26"/>
      <c r="F1111" s="14"/>
      <c r="G1111" s="47"/>
      <c r="H1111" s="39"/>
      <c r="I1111" s="39"/>
      <c r="J1111" s="40"/>
    </row>
    <row r="1112" spans="2:10" x14ac:dyDescent="0.3">
      <c r="B1112" s="145" t="s">
        <v>891</v>
      </c>
      <c r="C1112" s="146"/>
      <c r="D1112" s="147"/>
      <c r="E1112" s="148"/>
      <c r="F1112" s="148" t="s">
        <v>1113</v>
      </c>
      <c r="G1112" s="150"/>
      <c r="H1112" s="39"/>
      <c r="I1112" s="39"/>
      <c r="J1112" s="40"/>
    </row>
    <row r="1113" spans="2:10" x14ac:dyDescent="0.3">
      <c r="B1113" s="145"/>
      <c r="C1113" s="146"/>
      <c r="D1113" s="147"/>
      <c r="E1113" s="148"/>
      <c r="F1113" s="151" t="s">
        <v>1899</v>
      </c>
      <c r="G1113" s="150"/>
      <c r="H1113" s="39"/>
      <c r="I1113" s="39"/>
      <c r="J1113" s="40"/>
    </row>
    <row r="1114" spans="2:10" x14ac:dyDescent="0.3">
      <c r="B1114" s="145"/>
      <c r="C1114" s="146"/>
      <c r="D1114" s="147"/>
      <c r="E1114" s="148"/>
      <c r="F1114" s="148" t="s">
        <v>1943</v>
      </c>
      <c r="G1114" s="150"/>
      <c r="H1114" s="39"/>
      <c r="I1114" s="39"/>
      <c r="J1114" s="40"/>
    </row>
    <row r="1115" spans="2:10" x14ac:dyDescent="0.3">
      <c r="B1115" s="145"/>
      <c r="C1115" s="146"/>
      <c r="D1115" s="147" t="s">
        <v>892</v>
      </c>
      <c r="E1115" s="148"/>
      <c r="F1115" s="151" t="s">
        <v>782</v>
      </c>
      <c r="G1115" s="150"/>
      <c r="H1115" s="39"/>
      <c r="I1115" s="39"/>
      <c r="J1115" s="40"/>
    </row>
    <row r="1116" spans="2:10" x14ac:dyDescent="0.3">
      <c r="B1116" s="25"/>
      <c r="D1116" s="26"/>
      <c r="F1116" s="14"/>
      <c r="G1116" s="47"/>
      <c r="H1116" s="39"/>
      <c r="I1116" s="39"/>
      <c r="J1116" s="40"/>
    </row>
    <row r="1117" spans="2:10" x14ac:dyDescent="0.3">
      <c r="B1117" s="25"/>
      <c r="D1117" s="26"/>
      <c r="F1117" s="14"/>
      <c r="G1117" s="47"/>
      <c r="H1117" s="39"/>
      <c r="I1117" s="39"/>
      <c r="J1117" s="40"/>
    </row>
    <row r="1118" spans="2:10" x14ac:dyDescent="0.3">
      <c r="B1118" s="25"/>
      <c r="D1118" s="26"/>
      <c r="F1118" s="14"/>
      <c r="G1118" s="47"/>
      <c r="H1118" s="39"/>
      <c r="I1118" s="39"/>
      <c r="J1118" s="40"/>
    </row>
    <row r="1119" spans="2:10" x14ac:dyDescent="0.3">
      <c r="B1119" s="25"/>
      <c r="D1119" s="26" t="s">
        <v>8</v>
      </c>
      <c r="F1119" s="14" t="s">
        <v>783</v>
      </c>
      <c r="G1119" s="47"/>
      <c r="H1119" s="39"/>
      <c r="I1119" s="39"/>
      <c r="J1119" s="40"/>
    </row>
    <row r="1120" spans="2:10" x14ac:dyDescent="0.3">
      <c r="B1120" s="25"/>
      <c r="D1120" s="26"/>
      <c r="F1120" s="14" t="s">
        <v>784</v>
      </c>
      <c r="G1120" s="47"/>
      <c r="H1120" s="39"/>
      <c r="I1120" s="39"/>
      <c r="J1120" s="40"/>
    </row>
    <row r="1121" spans="2:10" x14ac:dyDescent="0.3">
      <c r="B1121" s="25" t="s">
        <v>9</v>
      </c>
      <c r="D1121" s="26"/>
      <c r="F1121" s="14" t="s">
        <v>1946</v>
      </c>
      <c r="G1121" s="47"/>
      <c r="H1121" s="39"/>
      <c r="I1121" s="39"/>
      <c r="J1121" s="40"/>
    </row>
    <row r="1122" spans="2:10" x14ac:dyDescent="0.3">
      <c r="B1122" s="25"/>
      <c r="D1122" s="26"/>
      <c r="F1122" s="14"/>
      <c r="G1122" s="47"/>
      <c r="H1122" s="39"/>
      <c r="I1122" s="39"/>
      <c r="J1122" s="40"/>
    </row>
    <row r="1123" spans="2:10" x14ac:dyDescent="0.3">
      <c r="B1123" s="25"/>
      <c r="D1123" s="26"/>
      <c r="F1123" s="35"/>
      <c r="G1123" s="47"/>
      <c r="H1123" s="39"/>
      <c r="I1123" s="39"/>
      <c r="J1123" s="40"/>
    </row>
    <row r="1124" spans="2:10" x14ac:dyDescent="0.3">
      <c r="B1124" s="25"/>
      <c r="D1124" s="26" t="s">
        <v>8</v>
      </c>
      <c r="F1124" s="14" t="s">
        <v>1114</v>
      </c>
      <c r="G1124" s="47"/>
      <c r="H1124" s="39"/>
      <c r="I1124" s="39"/>
      <c r="J1124" s="40"/>
    </row>
    <row r="1125" spans="2:10" x14ac:dyDescent="0.3">
      <c r="B1125" s="25"/>
      <c r="D1125" s="26"/>
      <c r="F1125" s="14" t="s">
        <v>791</v>
      </c>
      <c r="G1125" s="47"/>
      <c r="H1125" s="39"/>
      <c r="I1125" s="39"/>
      <c r="J1125" s="40"/>
    </row>
    <row r="1126" spans="2:10" x14ac:dyDescent="0.3">
      <c r="B1126" s="25" t="s">
        <v>9</v>
      </c>
      <c r="D1126" s="26"/>
      <c r="F1126" s="14" t="s">
        <v>1946</v>
      </c>
      <c r="G1126" s="47"/>
      <c r="H1126" s="39"/>
      <c r="I1126" s="39"/>
      <c r="J1126" s="40"/>
    </row>
    <row r="1127" spans="2:10" x14ac:dyDescent="0.3">
      <c r="B1127" s="25"/>
      <c r="D1127" s="26"/>
      <c r="F1127" s="14"/>
      <c r="G1127" s="47"/>
      <c r="H1127" s="39"/>
      <c r="I1127" s="39"/>
      <c r="J1127" s="40"/>
    </row>
    <row r="1128" spans="2:10" x14ac:dyDescent="0.3">
      <c r="B1128" s="25"/>
      <c r="D1128" s="26"/>
      <c r="F1128" s="35" t="s">
        <v>785</v>
      </c>
      <c r="G1128" s="47"/>
      <c r="H1128" s="39"/>
      <c r="I1128" s="39"/>
      <c r="J1128" s="40"/>
    </row>
    <row r="1129" spans="2:10" x14ac:dyDescent="0.3">
      <c r="B1129" s="25"/>
      <c r="D1129" s="26"/>
      <c r="F1129" s="35"/>
      <c r="G1129" s="47"/>
      <c r="H1129" s="39"/>
      <c r="I1129" s="39"/>
      <c r="J1129" s="40"/>
    </row>
    <row r="1130" spans="2:10" x14ac:dyDescent="0.3">
      <c r="B1130" s="25"/>
      <c r="D1130" s="26"/>
      <c r="F1130" s="35"/>
      <c r="G1130" s="47"/>
      <c r="H1130" s="39"/>
      <c r="I1130" s="39"/>
      <c r="J1130" s="40"/>
    </row>
    <row r="1131" spans="2:10" x14ac:dyDescent="0.3">
      <c r="B1131" s="411"/>
      <c r="C1131" s="411"/>
      <c r="D1131" s="412"/>
      <c r="E1131" s="148"/>
      <c r="F1131" s="148" t="s">
        <v>1551</v>
      </c>
      <c r="G1131" s="150"/>
      <c r="H1131" s="39"/>
      <c r="I1131" s="39"/>
      <c r="J1131" s="40"/>
    </row>
    <row r="1132" spans="2:10" ht="16.5" x14ac:dyDescent="0.3">
      <c r="B1132" s="145"/>
      <c r="C1132" s="146"/>
      <c r="D1132" s="147"/>
      <c r="E1132" s="148"/>
      <c r="F1132" s="176"/>
      <c r="G1132" s="150"/>
      <c r="H1132" s="39"/>
      <c r="I1132" s="39"/>
      <c r="J1132" s="40"/>
    </row>
    <row r="1133" spans="2:10" x14ac:dyDescent="0.3">
      <c r="B1133" s="145"/>
      <c r="C1133" s="146"/>
      <c r="D1133" s="147"/>
      <c r="E1133" s="148"/>
      <c r="F1133" s="148" t="s">
        <v>1553</v>
      </c>
      <c r="G1133" s="150"/>
      <c r="H1133" s="39"/>
      <c r="I1133" s="39"/>
      <c r="J1133" s="40"/>
    </row>
    <row r="1134" spans="2:10" x14ac:dyDescent="0.3">
      <c r="B1134" s="145"/>
      <c r="C1134" s="146"/>
      <c r="D1134" s="147"/>
      <c r="E1134" s="148"/>
      <c r="F1134" s="148" t="s">
        <v>1552</v>
      </c>
      <c r="G1134" s="150"/>
      <c r="H1134" s="39"/>
      <c r="I1134" s="39"/>
      <c r="J1134" s="40"/>
    </row>
    <row r="1135" spans="2:10" x14ac:dyDescent="0.3">
      <c r="B1135" s="25"/>
      <c r="D1135" s="26"/>
      <c r="F1135" s="14"/>
      <c r="G1135" s="47"/>
      <c r="H1135" s="39"/>
      <c r="I1135" s="39"/>
      <c r="J1135" s="40"/>
    </row>
    <row r="1136" spans="2:10" x14ac:dyDescent="0.3">
      <c r="B1136" s="25"/>
      <c r="D1136" s="26"/>
      <c r="F1136" s="14"/>
      <c r="G1136" s="47"/>
      <c r="H1136" s="39"/>
      <c r="I1136" s="39"/>
      <c r="J1136" s="40"/>
    </row>
    <row r="1137" spans="2:10" x14ac:dyDescent="0.3">
      <c r="B1137" s="394" t="s">
        <v>1115</v>
      </c>
      <c r="C1137" s="395"/>
      <c r="D1137" s="396"/>
      <c r="F1137" s="14" t="s">
        <v>1550</v>
      </c>
      <c r="G1137" s="47"/>
      <c r="H1137" s="53"/>
      <c r="I1137" s="53"/>
      <c r="J1137" s="53"/>
    </row>
    <row r="1138" spans="2:10" x14ac:dyDescent="0.3">
      <c r="B1138" s="25"/>
      <c r="D1138" s="26"/>
      <c r="F1138" s="14" t="s">
        <v>786</v>
      </c>
      <c r="G1138" s="47"/>
      <c r="H1138" s="39"/>
      <c r="I1138" s="39"/>
      <c r="J1138" s="40"/>
    </row>
    <row r="1139" spans="2:10" x14ac:dyDescent="0.3">
      <c r="B1139" s="25"/>
      <c r="D1139" s="26"/>
      <c r="F1139" s="14"/>
      <c r="G1139" s="47"/>
      <c r="H1139" s="39"/>
      <c r="I1139" s="39"/>
      <c r="J1139" s="40"/>
    </row>
    <row r="1140" spans="2:10" x14ac:dyDescent="0.3">
      <c r="B1140" s="391" t="s">
        <v>893</v>
      </c>
      <c r="C1140" s="392"/>
      <c r="D1140" s="393"/>
      <c r="F1140" s="14" t="s">
        <v>1549</v>
      </c>
      <c r="G1140" s="47"/>
      <c r="H1140" s="39"/>
      <c r="I1140" s="39"/>
      <c r="J1140" s="40"/>
    </row>
    <row r="1141" spans="2:10" x14ac:dyDescent="0.3">
      <c r="B1141" s="25"/>
      <c r="D1141" s="26"/>
      <c r="F1141" s="14"/>
      <c r="G1141" s="47"/>
      <c r="H1141" s="39"/>
      <c r="I1141" s="39"/>
      <c r="J1141" s="40"/>
    </row>
    <row r="1142" spans="2:10" x14ac:dyDescent="0.3">
      <c r="B1142" s="25"/>
      <c r="D1142" s="26"/>
      <c r="F1142" s="14"/>
      <c r="G1142" s="47"/>
      <c r="H1142" s="39"/>
      <c r="I1142" s="39"/>
      <c r="J1142" s="40"/>
    </row>
    <row r="1143" spans="2:10" x14ac:dyDescent="0.3">
      <c r="B1143" s="25"/>
      <c r="D1143" s="26" t="s">
        <v>8</v>
      </c>
      <c r="F1143" s="14" t="s">
        <v>1312</v>
      </c>
      <c r="G1143" s="47"/>
      <c r="H1143" s="39"/>
      <c r="I1143" s="39"/>
      <c r="J1143" s="40"/>
    </row>
    <row r="1144" spans="2:10" x14ac:dyDescent="0.3">
      <c r="B1144" s="25"/>
      <c r="D1144" s="26"/>
      <c r="F1144" s="14" t="s">
        <v>788</v>
      </c>
      <c r="G1144" s="47"/>
      <c r="H1144" s="39"/>
      <c r="I1144" s="39"/>
      <c r="J1144" s="40"/>
    </row>
    <row r="1145" spans="2:10" x14ac:dyDescent="0.3">
      <c r="B1145" s="25" t="s">
        <v>9</v>
      </c>
      <c r="D1145" s="26"/>
      <c r="F1145" s="14" t="s">
        <v>1948</v>
      </c>
      <c r="G1145" s="47"/>
      <c r="H1145" s="39"/>
      <c r="I1145" s="39"/>
      <c r="J1145" s="40"/>
    </row>
    <row r="1146" spans="2:10" x14ac:dyDescent="0.3">
      <c r="B1146" s="25"/>
      <c r="D1146" s="26"/>
      <c r="F1146" s="14" t="s">
        <v>1940</v>
      </c>
      <c r="G1146" s="47"/>
      <c r="H1146" s="39"/>
      <c r="I1146" s="39"/>
      <c r="J1146" s="40"/>
    </row>
    <row r="1147" spans="2:10" x14ac:dyDescent="0.3">
      <c r="B1147" s="25"/>
      <c r="D1147" s="26"/>
      <c r="F1147" s="14" t="s">
        <v>1950</v>
      </c>
      <c r="G1147" s="47"/>
      <c r="H1147" s="39"/>
      <c r="I1147" s="39"/>
      <c r="J1147" s="40"/>
    </row>
    <row r="1148" spans="2:10" x14ac:dyDescent="0.3">
      <c r="B1148" s="25"/>
      <c r="D1148" s="26"/>
      <c r="F1148" s="14"/>
      <c r="G1148" s="47"/>
      <c r="H1148" s="39"/>
      <c r="I1148" s="39"/>
      <c r="J1148" s="40"/>
    </row>
    <row r="1149" spans="2:10" x14ac:dyDescent="0.3">
      <c r="B1149" s="25"/>
      <c r="D1149" s="26"/>
      <c r="F1149" s="14"/>
      <c r="G1149" s="47"/>
      <c r="H1149" s="39"/>
      <c r="I1149" s="39"/>
      <c r="J1149" s="40"/>
    </row>
    <row r="1150" spans="2:10" x14ac:dyDescent="0.3">
      <c r="B1150" s="25" t="s">
        <v>891</v>
      </c>
      <c r="D1150" s="26"/>
      <c r="F1150" s="14"/>
      <c r="G1150" s="47"/>
      <c r="H1150" s="39"/>
      <c r="I1150" s="39"/>
      <c r="J1150" s="40"/>
    </row>
    <row r="1151" spans="2:10" x14ac:dyDescent="0.3">
      <c r="B1151" s="25"/>
      <c r="D1151" s="26"/>
      <c r="F1151" s="14" t="s">
        <v>763</v>
      </c>
      <c r="G1151" s="47"/>
      <c r="H1151" s="39"/>
      <c r="I1151" s="39"/>
      <c r="J1151" s="40"/>
    </row>
    <row r="1152" spans="2:10" x14ac:dyDescent="0.3">
      <c r="B1152" s="25"/>
      <c r="D1152" s="26" t="s">
        <v>892</v>
      </c>
      <c r="F1152" s="14" t="s">
        <v>789</v>
      </c>
      <c r="G1152" s="47"/>
      <c r="H1152" s="39"/>
      <c r="I1152" s="39"/>
      <c r="J1152" s="40"/>
    </row>
    <row r="1153" spans="2:10" x14ac:dyDescent="0.3">
      <c r="B1153" s="25"/>
      <c r="D1153" s="26"/>
      <c r="F1153" s="34" t="s">
        <v>790</v>
      </c>
      <c r="G1153" s="47"/>
      <c r="H1153" s="39"/>
      <c r="I1153" s="39"/>
      <c r="J1153" s="40"/>
    </row>
    <row r="1154" spans="2:10" x14ac:dyDescent="0.3">
      <c r="B1154" s="25"/>
      <c r="D1154" s="26"/>
      <c r="F1154" s="14"/>
      <c r="G1154" s="47"/>
      <c r="H1154" s="39"/>
      <c r="I1154" s="39"/>
      <c r="J1154" s="40"/>
    </row>
    <row r="1155" spans="2:10" x14ac:dyDescent="0.3">
      <c r="B1155" s="145" t="s">
        <v>891</v>
      </c>
      <c r="C1155" s="146"/>
      <c r="D1155" s="147"/>
      <c r="E1155" s="148"/>
      <c r="F1155" s="148"/>
      <c r="G1155" s="150"/>
      <c r="H1155" s="39"/>
      <c r="I1155" s="39"/>
      <c r="J1155" s="40"/>
    </row>
    <row r="1156" spans="2:10" x14ac:dyDescent="0.3">
      <c r="B1156" s="145"/>
      <c r="C1156" s="146"/>
      <c r="D1156" s="147"/>
      <c r="E1156" s="148"/>
      <c r="F1156" s="148" t="s">
        <v>1117</v>
      </c>
      <c r="G1156" s="150"/>
      <c r="H1156" s="39"/>
      <c r="I1156" s="39"/>
      <c r="J1156" s="40"/>
    </row>
    <row r="1157" spans="2:10" x14ac:dyDescent="0.3">
      <c r="B1157" s="145"/>
      <c r="C1157" s="146"/>
      <c r="D1157" s="147" t="s">
        <v>892</v>
      </c>
      <c r="E1157" s="148"/>
      <c r="F1157" s="148" t="s">
        <v>982</v>
      </c>
      <c r="G1157" s="150"/>
      <c r="H1157" s="39"/>
      <c r="I1157" s="39"/>
      <c r="J1157" s="40"/>
    </row>
    <row r="1158" spans="2:10" x14ac:dyDescent="0.3">
      <c r="B1158" s="145"/>
      <c r="C1158" s="146"/>
      <c r="D1158" s="147"/>
      <c r="E1158" s="148"/>
      <c r="F1158" s="151" t="s">
        <v>790</v>
      </c>
      <c r="G1158" s="150"/>
      <c r="H1158" s="39"/>
      <c r="I1158" s="39"/>
      <c r="J1158" s="40"/>
    </row>
    <row r="1159" spans="2:10" x14ac:dyDescent="0.3">
      <c r="B1159" s="25"/>
      <c r="D1159" s="26"/>
      <c r="F1159" s="14"/>
      <c r="G1159" s="47"/>
      <c r="H1159" s="39"/>
      <c r="I1159" s="39"/>
      <c r="J1159" s="40"/>
    </row>
    <row r="1160" spans="2:10" x14ac:dyDescent="0.3">
      <c r="B1160" s="25"/>
      <c r="D1160" s="26"/>
      <c r="F1160" s="14"/>
      <c r="G1160" s="47"/>
      <c r="H1160" s="39"/>
      <c r="I1160" s="39"/>
      <c r="J1160" s="40"/>
    </row>
    <row r="1161" spans="2:10" x14ac:dyDescent="0.3">
      <c r="B1161" s="25"/>
      <c r="D1161" s="26"/>
      <c r="F1161" s="14"/>
      <c r="G1161" s="47"/>
      <c r="H1161" s="39"/>
      <c r="I1161" s="39"/>
      <c r="J1161" s="40"/>
    </row>
    <row r="1162" spans="2:10" x14ac:dyDescent="0.3">
      <c r="B1162" s="25"/>
      <c r="D1162" s="26"/>
      <c r="F1162" s="14"/>
      <c r="G1162" s="47"/>
      <c r="H1162" s="39"/>
      <c r="I1162" s="39"/>
      <c r="J1162" s="40"/>
    </row>
    <row r="1163" spans="2:10" x14ac:dyDescent="0.3">
      <c r="B1163" s="25"/>
      <c r="D1163" s="26"/>
      <c r="F1163" s="14"/>
      <c r="G1163" s="47"/>
      <c r="H1163" s="39"/>
      <c r="I1163" s="39"/>
      <c r="J1163" s="40"/>
    </row>
    <row r="1164" spans="2:10" x14ac:dyDescent="0.3">
      <c r="B1164" s="25"/>
      <c r="D1164" s="26"/>
      <c r="F1164" s="14"/>
      <c r="G1164" s="47"/>
      <c r="H1164" s="39"/>
      <c r="I1164" s="39"/>
      <c r="J1164" s="40"/>
    </row>
    <row r="1165" spans="2:10" x14ac:dyDescent="0.3">
      <c r="B1165" s="391" t="s">
        <v>894</v>
      </c>
      <c r="C1165" s="392"/>
      <c r="D1165" s="393"/>
      <c r="F1165" s="14" t="s">
        <v>1548</v>
      </c>
      <c r="G1165" s="47"/>
      <c r="H1165" s="39"/>
      <c r="I1165" s="39"/>
      <c r="J1165" s="40"/>
    </row>
    <row r="1166" spans="2:10" x14ac:dyDescent="0.3">
      <c r="B1166" s="25"/>
      <c r="D1166" s="26"/>
      <c r="F1166" s="14" t="s">
        <v>786</v>
      </c>
      <c r="G1166" s="47"/>
      <c r="H1166" s="39"/>
      <c r="I1166" s="39"/>
      <c r="J1166" s="40"/>
    </row>
    <row r="1167" spans="2:10" x14ac:dyDescent="0.3">
      <c r="B1167" s="25"/>
      <c r="D1167" s="26"/>
      <c r="F1167" s="14"/>
      <c r="G1167" s="47"/>
      <c r="H1167" s="39"/>
      <c r="I1167" s="39"/>
      <c r="J1167" s="40"/>
    </row>
    <row r="1168" spans="2:10" x14ac:dyDescent="0.3">
      <c r="B1168" s="25"/>
      <c r="D1168" s="26" t="s">
        <v>8</v>
      </c>
      <c r="F1168" s="14" t="s">
        <v>1128</v>
      </c>
      <c r="G1168" s="47"/>
      <c r="H1168" s="39"/>
      <c r="I1168" s="39"/>
      <c r="J1168" s="40"/>
    </row>
    <row r="1169" spans="2:10" x14ac:dyDescent="0.3">
      <c r="B1169" s="25"/>
      <c r="D1169" s="26"/>
      <c r="F1169" s="14" t="s">
        <v>788</v>
      </c>
      <c r="G1169" s="47"/>
      <c r="H1169" s="39"/>
      <c r="I1169" s="39"/>
      <c r="J1169" s="40"/>
    </row>
    <row r="1170" spans="2:10" x14ac:dyDescent="0.3">
      <c r="B1170" s="25" t="s">
        <v>9</v>
      </c>
      <c r="D1170" s="26"/>
      <c r="F1170" s="14" t="s">
        <v>1948</v>
      </c>
      <c r="G1170" s="47"/>
      <c r="H1170" s="39"/>
      <c r="I1170" s="39"/>
      <c r="J1170" s="40"/>
    </row>
    <row r="1171" spans="2:10" x14ac:dyDescent="0.3">
      <c r="B1171" s="25"/>
      <c r="D1171" s="26"/>
      <c r="F1171" s="14" t="s">
        <v>1952</v>
      </c>
      <c r="G1171" s="47"/>
      <c r="H1171" s="39"/>
      <c r="I1171" s="39"/>
      <c r="J1171" s="40"/>
    </row>
    <row r="1172" spans="2:10" x14ac:dyDescent="0.3">
      <c r="B1172" s="25"/>
      <c r="D1172" s="26"/>
      <c r="F1172" s="14" t="s">
        <v>1950</v>
      </c>
      <c r="G1172" s="47"/>
      <c r="H1172" s="39"/>
      <c r="I1172" s="39"/>
      <c r="J1172" s="40"/>
    </row>
    <row r="1173" spans="2:10" x14ac:dyDescent="0.3">
      <c r="B1173" s="25"/>
      <c r="D1173" s="26"/>
      <c r="F1173" s="14"/>
      <c r="G1173" s="47"/>
      <c r="H1173" s="39"/>
      <c r="I1173" s="39"/>
      <c r="J1173" s="40"/>
    </row>
    <row r="1174" spans="2:10" x14ac:dyDescent="0.3">
      <c r="B1174" s="25"/>
      <c r="D1174" s="26"/>
      <c r="F1174" s="14"/>
      <c r="G1174" s="47"/>
      <c r="H1174" s="39"/>
      <c r="I1174" s="39"/>
      <c r="J1174" s="40"/>
    </row>
    <row r="1175" spans="2:10" x14ac:dyDescent="0.3">
      <c r="B1175" s="25" t="s">
        <v>891</v>
      </c>
      <c r="D1175" s="26"/>
      <c r="F1175" s="14"/>
      <c r="G1175" s="47"/>
      <c r="H1175" s="39"/>
      <c r="I1175" s="39"/>
      <c r="J1175" s="40"/>
    </row>
    <row r="1176" spans="2:10" x14ac:dyDescent="0.3">
      <c r="B1176" s="25"/>
      <c r="D1176" s="26"/>
      <c r="F1176" s="14" t="s">
        <v>763</v>
      </c>
      <c r="G1176" s="47"/>
      <c r="H1176" s="39"/>
      <c r="I1176" s="39"/>
      <c r="J1176" s="40"/>
    </row>
    <row r="1177" spans="2:10" x14ac:dyDescent="0.3">
      <c r="B1177" s="25"/>
      <c r="D1177" s="26" t="s">
        <v>892</v>
      </c>
      <c r="F1177" s="14" t="s">
        <v>789</v>
      </c>
      <c r="G1177" s="47"/>
      <c r="H1177" s="39"/>
      <c r="I1177" s="39"/>
      <c r="J1177" s="40"/>
    </row>
    <row r="1178" spans="2:10" x14ac:dyDescent="0.3">
      <c r="B1178" s="25"/>
      <c r="D1178" s="26"/>
      <c r="F1178" s="34" t="s">
        <v>790</v>
      </c>
      <c r="G1178" s="47"/>
      <c r="H1178" s="39"/>
      <c r="I1178" s="39"/>
      <c r="J1178" s="40"/>
    </row>
    <row r="1179" spans="2:10" x14ac:dyDescent="0.3">
      <c r="B1179" s="25"/>
      <c r="D1179" s="26"/>
      <c r="F1179" s="14"/>
      <c r="G1179" s="47"/>
      <c r="H1179" s="39"/>
      <c r="I1179" s="39"/>
      <c r="J1179" s="40"/>
    </row>
    <row r="1180" spans="2:10" x14ac:dyDescent="0.3">
      <c r="B1180" s="145" t="s">
        <v>891</v>
      </c>
      <c r="C1180" s="146"/>
      <c r="D1180" s="147"/>
      <c r="E1180" s="148"/>
      <c r="F1180" s="148"/>
      <c r="G1180" s="150"/>
      <c r="H1180" s="39"/>
      <c r="I1180" s="39"/>
      <c r="J1180" s="40"/>
    </row>
    <row r="1181" spans="2:10" x14ac:dyDescent="0.3">
      <c r="B1181" s="145"/>
      <c r="C1181" s="146"/>
      <c r="D1181" s="147"/>
      <c r="E1181" s="148"/>
      <c r="F1181" s="148" t="s">
        <v>1117</v>
      </c>
      <c r="G1181" s="150"/>
      <c r="H1181" s="39"/>
      <c r="I1181" s="39"/>
      <c r="J1181" s="40"/>
    </row>
    <row r="1182" spans="2:10" x14ac:dyDescent="0.3">
      <c r="B1182" s="145"/>
      <c r="C1182" s="146"/>
      <c r="D1182" s="147" t="s">
        <v>892</v>
      </c>
      <c r="E1182" s="148"/>
      <c r="F1182" s="148" t="s">
        <v>1313</v>
      </c>
      <c r="G1182" s="150"/>
      <c r="H1182" s="39"/>
      <c r="I1182" s="39"/>
      <c r="J1182" s="40"/>
    </row>
    <row r="1183" spans="2:10" x14ac:dyDescent="0.3">
      <c r="B1183" s="145"/>
      <c r="C1183" s="146"/>
      <c r="D1183" s="147"/>
      <c r="E1183" s="148"/>
      <c r="F1183" s="151" t="s">
        <v>790</v>
      </c>
      <c r="G1183" s="150"/>
      <c r="H1183" s="39"/>
      <c r="I1183" s="39"/>
      <c r="J1183" s="40"/>
    </row>
    <row r="1184" spans="2:10" x14ac:dyDescent="0.3">
      <c r="B1184" s="145"/>
      <c r="C1184" s="146"/>
      <c r="D1184" s="147"/>
      <c r="E1184" s="148"/>
      <c r="F1184" s="148"/>
      <c r="G1184" s="150"/>
      <c r="H1184" s="39"/>
      <c r="I1184" s="39"/>
      <c r="J1184" s="40"/>
    </row>
    <row r="1185" spans="2:10" x14ac:dyDescent="0.3">
      <c r="B1185" s="25"/>
      <c r="D1185" s="26"/>
      <c r="F1185" s="14"/>
      <c r="G1185" s="47"/>
      <c r="H1185" s="39"/>
      <c r="I1185" s="39"/>
      <c r="J1185" s="40"/>
    </row>
    <row r="1186" spans="2:10" x14ac:dyDescent="0.3">
      <c r="B1186" s="25"/>
      <c r="D1186" s="26"/>
      <c r="F1186" s="14"/>
      <c r="G1186" s="47"/>
      <c r="H1186" s="39"/>
      <c r="I1186" s="39"/>
      <c r="J1186" s="40"/>
    </row>
    <row r="1187" spans="2:10" x14ac:dyDescent="0.3">
      <c r="B1187" s="25"/>
      <c r="D1187" s="26"/>
      <c r="F1187" s="14"/>
      <c r="G1187" s="47"/>
      <c r="H1187" s="39"/>
      <c r="I1187" s="39"/>
      <c r="J1187" s="40"/>
    </row>
    <row r="1188" spans="2:10" x14ac:dyDescent="0.3">
      <c r="B1188" s="391" t="s">
        <v>895</v>
      </c>
      <c r="C1188" s="392"/>
      <c r="D1188" s="393"/>
      <c r="F1188" s="14" t="s">
        <v>1129</v>
      </c>
      <c r="G1188" s="47"/>
      <c r="H1188" s="39"/>
      <c r="I1188" s="39"/>
      <c r="J1188" s="40"/>
    </row>
    <row r="1189" spans="2:10" x14ac:dyDescent="0.3">
      <c r="B1189" s="25"/>
      <c r="D1189" s="26"/>
      <c r="F1189" s="14"/>
      <c r="G1189" s="47"/>
      <c r="H1189" s="39"/>
      <c r="I1189" s="39"/>
      <c r="J1189" s="40"/>
    </row>
    <row r="1190" spans="2:10" x14ac:dyDescent="0.3">
      <c r="B1190" s="25"/>
      <c r="D1190" s="26"/>
      <c r="F1190" s="34" t="s">
        <v>1314</v>
      </c>
      <c r="G1190" s="47"/>
      <c r="H1190" s="39"/>
      <c r="I1190" s="39"/>
      <c r="J1190" s="40"/>
    </row>
    <row r="1191" spans="2:10" x14ac:dyDescent="0.3">
      <c r="B1191" s="25"/>
      <c r="D1191" s="26" t="s">
        <v>8</v>
      </c>
      <c r="F1191" s="14" t="s">
        <v>1130</v>
      </c>
      <c r="G1191" s="47"/>
      <c r="H1191" s="39"/>
      <c r="I1191" s="39"/>
      <c r="J1191" s="40"/>
    </row>
    <row r="1192" spans="2:10" x14ac:dyDescent="0.3">
      <c r="B1192" s="25"/>
      <c r="D1192" s="26"/>
      <c r="F1192" s="144" t="s">
        <v>1953</v>
      </c>
      <c r="G1192" s="47"/>
      <c r="H1192" s="39"/>
      <c r="I1192" s="39"/>
      <c r="J1192" s="40"/>
    </row>
    <row r="1193" spans="2:10" x14ac:dyDescent="0.3">
      <c r="B1193" s="25" t="s">
        <v>9</v>
      </c>
      <c r="D1193" s="26"/>
      <c r="F1193" s="14" t="s">
        <v>1133</v>
      </c>
      <c r="G1193" s="47"/>
      <c r="H1193" s="39"/>
      <c r="I1193" s="39"/>
      <c r="J1193" s="40"/>
    </row>
    <row r="1194" spans="2:10" x14ac:dyDescent="0.3">
      <c r="B1194" s="25"/>
      <c r="D1194" s="26"/>
      <c r="F1194" s="144" t="s">
        <v>1923</v>
      </c>
      <c r="G1194" s="47"/>
      <c r="H1194" s="39"/>
      <c r="I1194" s="39"/>
      <c r="J1194" s="40"/>
    </row>
    <row r="1195" spans="2:10" x14ac:dyDescent="0.3">
      <c r="B1195" s="25"/>
      <c r="D1195" s="26"/>
      <c r="F1195" s="14" t="s">
        <v>1956</v>
      </c>
      <c r="G1195" s="47"/>
      <c r="H1195" s="39"/>
      <c r="I1195" s="39"/>
      <c r="J1195" s="40"/>
    </row>
    <row r="1196" spans="2:10" x14ac:dyDescent="0.3">
      <c r="B1196" s="25"/>
      <c r="D1196" s="26"/>
      <c r="F1196" s="144" t="s">
        <v>1957</v>
      </c>
      <c r="G1196" s="47"/>
      <c r="H1196" s="39"/>
      <c r="I1196" s="39"/>
      <c r="J1196" s="40"/>
    </row>
    <row r="1197" spans="2:10" x14ac:dyDescent="0.3">
      <c r="B1197" s="25"/>
      <c r="D1197" s="26"/>
      <c r="F1197" s="144" t="s">
        <v>1932</v>
      </c>
      <c r="G1197" s="47"/>
      <c r="H1197" s="39"/>
      <c r="I1197" s="39"/>
      <c r="J1197" s="40"/>
    </row>
    <row r="1198" spans="2:10" x14ac:dyDescent="0.3">
      <c r="B1198" s="25"/>
      <c r="D1198" s="26"/>
      <c r="F1198" s="144" t="s">
        <v>1155</v>
      </c>
      <c r="G1198" s="47"/>
      <c r="H1198" s="39"/>
      <c r="I1198" s="39"/>
      <c r="J1198" s="40"/>
    </row>
    <row r="1199" spans="2:10" x14ac:dyDescent="0.3">
      <c r="B1199" s="25"/>
      <c r="D1199" s="26"/>
      <c r="F1199" s="14"/>
      <c r="G1199" s="47"/>
      <c r="H1199" s="39"/>
      <c r="I1199" s="39"/>
      <c r="J1199" s="40"/>
    </row>
    <row r="1200" spans="2:10" x14ac:dyDescent="0.3">
      <c r="B1200" s="25"/>
      <c r="D1200" s="26"/>
      <c r="F1200" s="14"/>
      <c r="G1200" s="47"/>
      <c r="H1200" s="39"/>
      <c r="I1200" s="39"/>
      <c r="J1200" s="40"/>
    </row>
    <row r="1201" spans="2:10" x14ac:dyDescent="0.3">
      <c r="B1201" s="25"/>
      <c r="D1201" s="26"/>
      <c r="F1201" s="14"/>
      <c r="G1201" s="47"/>
      <c r="H1201" s="39"/>
      <c r="I1201" s="39"/>
      <c r="J1201" s="40"/>
    </row>
    <row r="1202" spans="2:10" x14ac:dyDescent="0.3">
      <c r="B1202" s="25"/>
      <c r="D1202" s="26"/>
      <c r="F1202" s="34" t="s">
        <v>1914</v>
      </c>
      <c r="G1202" s="47"/>
      <c r="H1202" s="39"/>
      <c r="I1202" s="39"/>
      <c r="J1202" s="40"/>
    </row>
    <row r="1203" spans="2:10" x14ac:dyDescent="0.3">
      <c r="B1203" s="25"/>
      <c r="D1203" s="26" t="s">
        <v>8</v>
      </c>
      <c r="F1203" s="14" t="s">
        <v>1131</v>
      </c>
      <c r="G1203" s="47"/>
      <c r="H1203" s="39"/>
      <c r="I1203" s="39"/>
      <c r="J1203" s="40"/>
    </row>
    <row r="1204" spans="2:10" x14ac:dyDescent="0.3">
      <c r="B1204" s="25"/>
      <c r="D1204" s="26"/>
      <c r="F1204" s="144" t="s">
        <v>1959</v>
      </c>
      <c r="G1204" s="47"/>
      <c r="H1204" s="39"/>
      <c r="I1204" s="39"/>
      <c r="J1204" s="40"/>
    </row>
    <row r="1205" spans="2:10" x14ac:dyDescent="0.3">
      <c r="B1205" s="25" t="s">
        <v>9</v>
      </c>
      <c r="D1205" s="26"/>
      <c r="F1205" s="14" t="s">
        <v>1133</v>
      </c>
      <c r="G1205" s="47"/>
      <c r="H1205" s="39"/>
      <c r="I1205" s="39"/>
      <c r="J1205" s="40"/>
    </row>
    <row r="1206" spans="2:10" x14ac:dyDescent="0.3">
      <c r="B1206" s="25"/>
      <c r="D1206" s="26"/>
      <c r="F1206" s="144" t="s">
        <v>1923</v>
      </c>
      <c r="G1206" s="47"/>
      <c r="H1206" s="39"/>
      <c r="I1206" s="39"/>
      <c r="J1206" s="40"/>
    </row>
    <row r="1207" spans="2:10" x14ac:dyDescent="0.3">
      <c r="B1207" s="25"/>
      <c r="D1207" s="26"/>
      <c r="F1207" s="14" t="s">
        <v>1956</v>
      </c>
      <c r="G1207" s="47"/>
      <c r="H1207" s="39"/>
      <c r="I1207" s="39"/>
      <c r="J1207" s="40"/>
    </row>
    <row r="1208" spans="2:10" x14ac:dyDescent="0.3">
      <c r="B1208" s="25"/>
      <c r="D1208" s="26"/>
      <c r="F1208" s="144" t="s">
        <v>1957</v>
      </c>
      <c r="G1208" s="47"/>
      <c r="H1208" s="39"/>
      <c r="I1208" s="39"/>
      <c r="J1208" s="40"/>
    </row>
    <row r="1209" spans="2:10" x14ac:dyDescent="0.3">
      <c r="B1209" s="25"/>
      <c r="D1209" s="26"/>
      <c r="F1209" s="144" t="s">
        <v>1932</v>
      </c>
      <c r="G1209" s="47"/>
      <c r="H1209" s="39"/>
      <c r="I1209" s="39"/>
      <c r="J1209" s="40"/>
    </row>
    <row r="1210" spans="2:10" x14ac:dyDescent="0.3">
      <c r="B1210" s="25"/>
      <c r="D1210" s="26"/>
      <c r="F1210" s="144" t="s">
        <v>1155</v>
      </c>
      <c r="G1210" s="47"/>
      <c r="H1210" s="39"/>
      <c r="I1210" s="39"/>
      <c r="J1210" s="40"/>
    </row>
    <row r="1211" spans="2:10" x14ac:dyDescent="0.3">
      <c r="B1211" s="25"/>
      <c r="D1211" s="26"/>
      <c r="F1211" s="14"/>
      <c r="G1211" s="47"/>
      <c r="H1211" s="39"/>
      <c r="I1211" s="39"/>
      <c r="J1211" s="40"/>
    </row>
    <row r="1212" spans="2:10" x14ac:dyDescent="0.3">
      <c r="B1212" s="25"/>
      <c r="D1212" s="26" t="s">
        <v>8</v>
      </c>
      <c r="F1212" s="34" t="s">
        <v>1192</v>
      </c>
      <c r="G1212" s="47"/>
      <c r="H1212" s="39"/>
      <c r="I1212" s="39"/>
      <c r="J1212" s="40"/>
    </row>
    <row r="1213" spans="2:10" x14ac:dyDescent="0.3">
      <c r="B1213" s="25"/>
      <c r="D1213" s="26"/>
      <c r="F1213" s="14" t="s">
        <v>792</v>
      </c>
      <c r="G1213" s="47"/>
      <c r="H1213" s="39"/>
      <c r="I1213" s="39"/>
      <c r="J1213" s="40"/>
    </row>
    <row r="1214" spans="2:10" x14ac:dyDescent="0.3">
      <c r="B1214" s="25" t="s">
        <v>9</v>
      </c>
      <c r="D1214" s="26"/>
      <c r="F1214" s="14" t="s">
        <v>1959</v>
      </c>
      <c r="G1214" s="47"/>
      <c r="H1214" s="39"/>
      <c r="I1214" s="39"/>
      <c r="J1214" s="40"/>
    </row>
    <row r="1215" spans="2:10" x14ac:dyDescent="0.3">
      <c r="B1215" s="25"/>
      <c r="D1215" s="26"/>
      <c r="F1215" s="14" t="s">
        <v>1133</v>
      </c>
      <c r="G1215" s="47"/>
      <c r="H1215" s="39"/>
      <c r="I1215" s="39"/>
      <c r="J1215" s="40"/>
    </row>
    <row r="1216" spans="2:10" x14ac:dyDescent="0.3">
      <c r="B1216" s="25"/>
      <c r="D1216" s="26"/>
      <c r="F1216" s="14" t="s">
        <v>1923</v>
      </c>
      <c r="G1216" s="47"/>
      <c r="H1216" s="39"/>
      <c r="I1216" s="39"/>
      <c r="J1216" s="40"/>
    </row>
    <row r="1217" spans="2:10" x14ac:dyDescent="0.3">
      <c r="B1217" s="25"/>
      <c r="D1217" s="26"/>
      <c r="F1217" s="14" t="s">
        <v>1956</v>
      </c>
      <c r="G1217" s="47"/>
      <c r="H1217" s="39"/>
      <c r="I1217" s="39"/>
      <c r="J1217" s="40"/>
    </row>
    <row r="1218" spans="2:10" x14ac:dyDescent="0.3">
      <c r="B1218" s="25"/>
      <c r="D1218" s="26"/>
      <c r="F1218" s="14" t="s">
        <v>1957</v>
      </c>
      <c r="G1218" s="47"/>
      <c r="H1218" s="39"/>
      <c r="I1218" s="39"/>
      <c r="J1218" s="40"/>
    </row>
    <row r="1219" spans="2:10" x14ac:dyDescent="0.3">
      <c r="B1219" s="25"/>
      <c r="D1219" s="26"/>
      <c r="F1219" s="14" t="s">
        <v>1967</v>
      </c>
      <c r="G1219" s="47"/>
      <c r="H1219" s="39"/>
      <c r="I1219" s="39"/>
      <c r="J1219" s="40"/>
    </row>
    <row r="1220" spans="2:10" x14ac:dyDescent="0.3">
      <c r="B1220" s="25"/>
      <c r="D1220" s="26"/>
      <c r="F1220" s="14" t="s">
        <v>1155</v>
      </c>
      <c r="G1220" s="47"/>
      <c r="H1220" s="39"/>
      <c r="I1220" s="39"/>
      <c r="J1220" s="40"/>
    </row>
    <row r="1221" spans="2:10" x14ac:dyDescent="0.3">
      <c r="B1221" s="25"/>
      <c r="D1221" s="26"/>
      <c r="F1221" s="14"/>
      <c r="G1221" s="47"/>
      <c r="H1221" s="39"/>
      <c r="I1221" s="39"/>
      <c r="J1221" s="40"/>
    </row>
    <row r="1222" spans="2:10" x14ac:dyDescent="0.3">
      <c r="B1222" s="25"/>
      <c r="D1222" s="26"/>
      <c r="F1222" s="34" t="s">
        <v>1901</v>
      </c>
      <c r="G1222" s="47"/>
      <c r="H1222" s="39"/>
      <c r="I1222" s="39"/>
      <c r="J1222" s="40"/>
    </row>
    <row r="1223" spans="2:10" x14ac:dyDescent="0.3">
      <c r="B1223" s="25"/>
      <c r="D1223" s="26"/>
      <c r="F1223" s="34" t="s">
        <v>1132</v>
      </c>
      <c r="G1223" s="47"/>
      <c r="H1223" s="39"/>
      <c r="I1223" s="39"/>
      <c r="J1223" s="40"/>
    </row>
    <row r="1224" spans="2:10" x14ac:dyDescent="0.3">
      <c r="B1224" s="25"/>
      <c r="D1224" s="26"/>
      <c r="F1224" s="14"/>
      <c r="G1224" s="47"/>
      <c r="H1224" s="39"/>
      <c r="I1224" s="39"/>
      <c r="J1224" s="40"/>
    </row>
    <row r="1225" spans="2:10" x14ac:dyDescent="0.3">
      <c r="B1225" s="25"/>
      <c r="D1225" s="26"/>
      <c r="F1225" s="34" t="s">
        <v>1191</v>
      </c>
      <c r="G1225" s="47"/>
      <c r="H1225" s="39"/>
      <c r="I1225" s="39"/>
      <c r="J1225" s="40"/>
    </row>
    <row r="1226" spans="2:10" x14ac:dyDescent="0.3">
      <c r="B1226" s="25"/>
      <c r="D1226" s="26" t="s">
        <v>8</v>
      </c>
      <c r="F1226" s="14" t="s">
        <v>793</v>
      </c>
      <c r="G1226" s="47"/>
      <c r="H1226" s="39"/>
      <c r="I1226" s="39"/>
      <c r="J1226" s="40"/>
    </row>
    <row r="1227" spans="2:10" x14ac:dyDescent="0.3">
      <c r="B1227" s="25"/>
      <c r="D1227" s="26"/>
      <c r="F1227" s="14" t="s">
        <v>1959</v>
      </c>
      <c r="G1227" s="47"/>
      <c r="H1227" s="39"/>
      <c r="I1227" s="39"/>
      <c r="J1227" s="40"/>
    </row>
    <row r="1228" spans="2:10" x14ac:dyDescent="0.3">
      <c r="B1228" s="25"/>
      <c r="D1228" s="26"/>
      <c r="F1228" s="14" t="s">
        <v>1133</v>
      </c>
      <c r="G1228" s="47"/>
      <c r="H1228" s="39"/>
      <c r="I1228" s="39"/>
      <c r="J1228" s="40"/>
    </row>
    <row r="1229" spans="2:10" x14ac:dyDescent="0.3">
      <c r="B1229" s="25"/>
      <c r="D1229" s="26"/>
      <c r="F1229" s="14" t="s">
        <v>1923</v>
      </c>
      <c r="G1229" s="47"/>
      <c r="H1229" s="39"/>
      <c r="I1229" s="39"/>
      <c r="J1229" s="40"/>
    </row>
    <row r="1230" spans="2:10" x14ac:dyDescent="0.3">
      <c r="B1230" s="25"/>
      <c r="D1230" s="26"/>
      <c r="F1230" s="14" t="s">
        <v>1970</v>
      </c>
      <c r="G1230" s="47"/>
      <c r="H1230" s="39"/>
      <c r="I1230" s="39"/>
      <c r="J1230" s="40"/>
    </row>
    <row r="1231" spans="2:10" x14ac:dyDescent="0.3">
      <c r="B1231" s="25"/>
      <c r="D1231" s="26"/>
      <c r="F1231" s="14" t="s">
        <v>1183</v>
      </c>
      <c r="G1231" s="47"/>
      <c r="H1231" s="39"/>
      <c r="I1231" s="39"/>
      <c r="J1231" s="40"/>
    </row>
    <row r="1232" spans="2:10" x14ac:dyDescent="0.3">
      <c r="B1232" s="25" t="s">
        <v>9</v>
      </c>
      <c r="D1232" s="26"/>
      <c r="F1232" s="14" t="s">
        <v>1967</v>
      </c>
      <c r="G1232" s="47"/>
      <c r="H1232" s="39"/>
      <c r="I1232" s="39"/>
      <c r="J1232" s="40"/>
    </row>
    <row r="1233" spans="2:10" x14ac:dyDescent="0.3">
      <c r="B1233" s="25"/>
      <c r="D1233" s="26"/>
      <c r="F1233" s="14" t="s">
        <v>1155</v>
      </c>
      <c r="G1233" s="47"/>
      <c r="H1233" s="39"/>
      <c r="I1233" s="39"/>
      <c r="J1233" s="40"/>
    </row>
    <row r="1234" spans="2:10" x14ac:dyDescent="0.3">
      <c r="B1234" s="25"/>
      <c r="D1234" s="26"/>
      <c r="F1234" s="14"/>
      <c r="G1234" s="47"/>
      <c r="H1234" s="39"/>
      <c r="I1234" s="39"/>
      <c r="J1234" s="40"/>
    </row>
    <row r="1235" spans="2:10" x14ac:dyDescent="0.3">
      <c r="B1235" s="25"/>
      <c r="D1235" s="26"/>
      <c r="F1235" s="14"/>
      <c r="G1235" s="47"/>
      <c r="H1235" s="39"/>
      <c r="I1235" s="39"/>
      <c r="J1235" s="40"/>
    </row>
    <row r="1236" spans="2:10" x14ac:dyDescent="0.3">
      <c r="B1236" s="25"/>
      <c r="D1236" s="26"/>
      <c r="F1236" s="14"/>
      <c r="G1236" s="47"/>
      <c r="H1236" s="39"/>
      <c r="I1236" s="39"/>
      <c r="J1236" s="40"/>
    </row>
    <row r="1237" spans="2:10" x14ac:dyDescent="0.3">
      <c r="B1237" s="25"/>
      <c r="D1237" s="26"/>
      <c r="F1237" s="14"/>
      <c r="G1237" s="47"/>
      <c r="H1237" s="39"/>
      <c r="I1237" s="39"/>
      <c r="J1237" s="40"/>
    </row>
    <row r="1238" spans="2:10" x14ac:dyDescent="0.3">
      <c r="B1238" s="25"/>
      <c r="D1238" s="26"/>
      <c r="F1238" s="14"/>
      <c r="G1238" s="47"/>
      <c r="H1238" s="39"/>
      <c r="I1238" s="39"/>
      <c r="J1238" s="40"/>
    </row>
    <row r="1239" spans="2:10" x14ac:dyDescent="0.3">
      <c r="B1239" s="25"/>
      <c r="D1239" s="26"/>
      <c r="F1239" s="14"/>
      <c r="G1239" s="47"/>
      <c r="H1239" s="39"/>
      <c r="I1239" s="39"/>
      <c r="J1239" s="40"/>
    </row>
    <row r="1240" spans="2:10" x14ac:dyDescent="0.3">
      <c r="B1240" s="404" t="s">
        <v>1178</v>
      </c>
      <c r="C1240" s="405"/>
      <c r="D1240" s="406"/>
      <c r="F1240" s="14"/>
      <c r="G1240" s="47"/>
      <c r="H1240" s="53"/>
      <c r="I1240" s="53"/>
      <c r="J1240" s="53"/>
    </row>
    <row r="1241" spans="2:10" x14ac:dyDescent="0.3">
      <c r="B1241" s="25"/>
      <c r="D1241" s="26"/>
      <c r="F1241" s="14"/>
      <c r="G1241" s="47"/>
      <c r="H1241" s="39"/>
      <c r="I1241" s="39"/>
      <c r="J1241" s="40"/>
    </row>
    <row r="1242" spans="2:10" x14ac:dyDescent="0.3">
      <c r="B1242" s="25"/>
      <c r="D1242" s="26"/>
      <c r="F1242" s="14"/>
      <c r="G1242" s="47"/>
      <c r="H1242" s="39"/>
      <c r="I1242" s="39"/>
      <c r="J1242" s="40"/>
    </row>
    <row r="1243" spans="2:10" x14ac:dyDescent="0.3">
      <c r="B1243" s="391" t="s">
        <v>1884</v>
      </c>
      <c r="C1243" s="392"/>
      <c r="D1243" s="393"/>
      <c r="F1243" s="14" t="s">
        <v>1885</v>
      </c>
      <c r="G1243" s="47"/>
      <c r="H1243" s="39"/>
      <c r="I1243" s="39"/>
      <c r="J1243" s="40"/>
    </row>
    <row r="1244" spans="2:10" x14ac:dyDescent="0.3">
      <c r="B1244" s="25"/>
      <c r="D1244" s="26"/>
      <c r="F1244" s="14" t="s">
        <v>1886</v>
      </c>
      <c r="G1244" s="47"/>
      <c r="H1244" s="39"/>
      <c r="I1244" s="39"/>
      <c r="J1244" s="40"/>
    </row>
    <row r="1245" spans="2:10" x14ac:dyDescent="0.3">
      <c r="B1245" s="25"/>
      <c r="D1245" s="26"/>
      <c r="F1245" s="14"/>
      <c r="G1245" s="47"/>
      <c r="H1245" s="39"/>
      <c r="I1245" s="39"/>
      <c r="J1245" s="40"/>
    </row>
    <row r="1246" spans="2:10" x14ac:dyDescent="0.3">
      <c r="B1246" s="25"/>
      <c r="D1246" s="26"/>
      <c r="F1246" s="34" t="s">
        <v>1138</v>
      </c>
      <c r="G1246" s="47"/>
      <c r="H1246" s="39"/>
      <c r="I1246" s="39"/>
      <c r="J1246" s="40"/>
    </row>
    <row r="1247" spans="2:10" x14ac:dyDescent="0.3">
      <c r="B1247" s="25"/>
      <c r="D1247" s="26"/>
      <c r="F1247" s="34" t="s">
        <v>1888</v>
      </c>
      <c r="G1247" s="47"/>
      <c r="H1247" s="39"/>
      <c r="I1247" s="39"/>
      <c r="J1247" s="40"/>
    </row>
    <row r="1248" spans="2:10" x14ac:dyDescent="0.3">
      <c r="B1248" s="25"/>
      <c r="D1248" s="26"/>
      <c r="F1248" s="34" t="s">
        <v>1139</v>
      </c>
      <c r="G1248" s="47"/>
      <c r="H1248" s="39"/>
      <c r="I1248" s="39"/>
      <c r="J1248" s="40"/>
    </row>
    <row r="1249" spans="2:10" x14ac:dyDescent="0.3">
      <c r="B1249" s="25"/>
      <c r="D1249" s="26"/>
      <c r="F1249" s="34" t="s">
        <v>1140</v>
      </c>
      <c r="G1249" s="47"/>
      <c r="H1249" s="39"/>
      <c r="I1249" s="39"/>
      <c r="J1249" s="40"/>
    </row>
    <row r="1250" spans="2:10" x14ac:dyDescent="0.3">
      <c r="B1250" s="25"/>
      <c r="D1250" s="26"/>
      <c r="F1250" s="34"/>
      <c r="G1250" s="47"/>
      <c r="H1250" s="39"/>
      <c r="I1250" s="39"/>
      <c r="J1250" s="40"/>
    </row>
    <row r="1251" spans="2:10" x14ac:dyDescent="0.3">
      <c r="B1251" s="25"/>
      <c r="D1251" s="26"/>
      <c r="F1251" s="14"/>
      <c r="G1251" s="47"/>
      <c r="H1251" s="39"/>
      <c r="I1251" s="39"/>
      <c r="J1251" s="40"/>
    </row>
    <row r="1252" spans="2:10" x14ac:dyDescent="0.3">
      <c r="B1252" s="25"/>
      <c r="D1252" s="26"/>
      <c r="F1252" s="144"/>
      <c r="G1252" s="47"/>
      <c r="H1252" s="39"/>
      <c r="I1252" s="39"/>
      <c r="J1252" s="40"/>
    </row>
    <row r="1253" spans="2:10" x14ac:dyDescent="0.3">
      <c r="B1253" s="25"/>
      <c r="D1253" s="26"/>
      <c r="F1253" s="14"/>
      <c r="G1253" s="47"/>
      <c r="H1253" s="39"/>
      <c r="I1253" s="39"/>
      <c r="J1253" s="40"/>
    </row>
    <row r="1254" spans="2:10" x14ac:dyDescent="0.3">
      <c r="B1254" s="25"/>
      <c r="D1254" s="26"/>
      <c r="F1254" s="14"/>
      <c r="G1254" s="47"/>
      <c r="H1254" s="39"/>
      <c r="I1254" s="39"/>
      <c r="J1254" s="40"/>
    </row>
    <row r="1255" spans="2:10" x14ac:dyDescent="0.3">
      <c r="B1255" s="25"/>
      <c r="D1255" s="26"/>
      <c r="F1255" s="14"/>
      <c r="G1255" s="47"/>
      <c r="H1255" s="39"/>
      <c r="I1255" s="39"/>
      <c r="J1255" s="40"/>
    </row>
    <row r="1256" spans="2:10" x14ac:dyDescent="0.3">
      <c r="B1256" s="25"/>
      <c r="D1256" s="26"/>
      <c r="F1256" s="34"/>
      <c r="G1256" s="47"/>
      <c r="H1256" s="39"/>
      <c r="I1256" s="39"/>
      <c r="J1256" s="40"/>
    </row>
    <row r="1257" spans="2:10" x14ac:dyDescent="0.3">
      <c r="B1257" s="25"/>
      <c r="D1257" s="26"/>
      <c r="F1257" s="34" t="s">
        <v>1887</v>
      </c>
      <c r="G1257" s="47"/>
      <c r="H1257" s="39"/>
      <c r="I1257" s="39"/>
      <c r="J1257" s="40"/>
    </row>
    <row r="1258" spans="2:10" x14ac:dyDescent="0.3">
      <c r="B1258" s="25"/>
      <c r="D1258" s="26"/>
      <c r="F1258" s="34" t="s">
        <v>1881</v>
      </c>
      <c r="G1258" s="47"/>
      <c r="H1258" s="39"/>
      <c r="I1258" s="39"/>
      <c r="J1258" s="40"/>
    </row>
    <row r="1259" spans="2:10" x14ac:dyDescent="0.3">
      <c r="B1259" s="25"/>
      <c r="D1259" s="26"/>
      <c r="F1259" s="34"/>
      <c r="G1259" s="47"/>
      <c r="H1259" s="39"/>
      <c r="I1259" s="39"/>
      <c r="J1259" s="40"/>
    </row>
    <row r="1260" spans="2:10" x14ac:dyDescent="0.3">
      <c r="B1260" s="25"/>
      <c r="D1260" s="26" t="s">
        <v>8</v>
      </c>
      <c r="F1260" s="34" t="s">
        <v>1882</v>
      </c>
      <c r="G1260" s="47"/>
      <c r="H1260" s="39"/>
      <c r="I1260" s="39"/>
      <c r="J1260" s="40"/>
    </row>
    <row r="1261" spans="2:10" x14ac:dyDescent="0.3">
      <c r="B1261" s="25"/>
      <c r="D1261" s="26"/>
      <c r="F1261" s="14" t="s">
        <v>1891</v>
      </c>
      <c r="G1261" s="47"/>
      <c r="H1261" s="39"/>
      <c r="I1261" s="39"/>
      <c r="J1261" s="40"/>
    </row>
    <row r="1262" spans="2:10" x14ac:dyDescent="0.3">
      <c r="B1262" s="25" t="s">
        <v>9</v>
      </c>
      <c r="D1262" s="26"/>
      <c r="F1262" s="14" t="s">
        <v>1921</v>
      </c>
      <c r="G1262" s="47"/>
      <c r="H1262" s="39"/>
      <c r="I1262" s="39"/>
      <c r="J1262" s="40"/>
    </row>
    <row r="1263" spans="2:10" x14ac:dyDescent="0.3">
      <c r="B1263" s="25"/>
      <c r="D1263" s="26"/>
      <c r="F1263" s="14" t="s">
        <v>1133</v>
      </c>
      <c r="G1263" s="47"/>
      <c r="H1263" s="39"/>
      <c r="I1263" s="39"/>
      <c r="J1263" s="40"/>
    </row>
    <row r="1264" spans="2:10" x14ac:dyDescent="0.3">
      <c r="B1264" s="25"/>
      <c r="D1264" s="26"/>
      <c r="F1264" s="14" t="s">
        <v>2042</v>
      </c>
      <c r="G1264" s="47"/>
      <c r="H1264" s="39"/>
      <c r="I1264" s="39"/>
      <c r="J1264" s="40"/>
    </row>
    <row r="1265" spans="2:10" x14ac:dyDescent="0.3">
      <c r="B1265" s="25"/>
      <c r="D1265" s="26"/>
      <c r="F1265" s="14" t="s">
        <v>1924</v>
      </c>
      <c r="G1265" s="47"/>
      <c r="H1265" s="39"/>
      <c r="I1265" s="39"/>
      <c r="J1265" s="40"/>
    </row>
    <row r="1266" spans="2:10" x14ac:dyDescent="0.3">
      <c r="B1266" s="25"/>
      <c r="D1266" s="26"/>
      <c r="F1266" s="14" t="s">
        <v>1183</v>
      </c>
      <c r="G1266" s="47"/>
      <c r="H1266" s="39"/>
      <c r="I1266" s="39"/>
      <c r="J1266" s="40"/>
    </row>
    <row r="1267" spans="2:10" x14ac:dyDescent="0.3">
      <c r="B1267" s="25"/>
      <c r="D1267" s="26"/>
      <c r="F1267" s="14" t="s">
        <v>1184</v>
      </c>
      <c r="G1267" s="47"/>
      <c r="H1267" s="39"/>
      <c r="I1267" s="39"/>
      <c r="J1267" s="40"/>
    </row>
    <row r="1268" spans="2:10" x14ac:dyDescent="0.3">
      <c r="B1268" s="25"/>
      <c r="D1268" s="26"/>
      <c r="F1268" s="14" t="s">
        <v>1927</v>
      </c>
      <c r="G1268" s="47"/>
      <c r="H1268" s="39"/>
      <c r="I1268" s="39"/>
      <c r="J1268" s="40"/>
    </row>
    <row r="1269" spans="2:10" x14ac:dyDescent="0.3">
      <c r="B1269" s="25"/>
      <c r="D1269" s="26"/>
      <c r="F1269" s="14"/>
      <c r="G1269" s="47"/>
      <c r="H1269" s="39"/>
      <c r="I1269" s="39"/>
      <c r="J1269" s="40"/>
    </row>
    <row r="1270" spans="2:10" x14ac:dyDescent="0.3">
      <c r="B1270" s="25"/>
      <c r="D1270" s="26"/>
      <c r="F1270" s="34"/>
      <c r="G1270" s="47"/>
      <c r="H1270" s="39"/>
      <c r="I1270" s="39"/>
      <c r="J1270" s="40"/>
    </row>
    <row r="1271" spans="2:10" x14ac:dyDescent="0.3">
      <c r="B1271" s="391" t="s">
        <v>1889</v>
      </c>
      <c r="C1271" s="392"/>
      <c r="D1271" s="393"/>
      <c r="F1271" s="14" t="s">
        <v>1890</v>
      </c>
      <c r="G1271" s="47"/>
      <c r="H1271" s="39"/>
      <c r="I1271" s="39"/>
      <c r="J1271" s="40"/>
    </row>
    <row r="1272" spans="2:10" x14ac:dyDescent="0.3">
      <c r="B1272" s="25"/>
      <c r="D1272" s="26"/>
      <c r="F1272" s="14"/>
      <c r="G1272" s="47"/>
      <c r="H1272" s="39"/>
      <c r="I1272" s="39"/>
      <c r="J1272" s="40"/>
    </row>
    <row r="1273" spans="2:10" x14ac:dyDescent="0.3">
      <c r="B1273" s="25"/>
      <c r="D1273" s="26"/>
      <c r="F1273" s="34" t="s">
        <v>1137</v>
      </c>
      <c r="G1273" s="47"/>
      <c r="H1273" s="39"/>
      <c r="I1273" s="39"/>
      <c r="J1273" s="40"/>
    </row>
    <row r="1274" spans="2:10" x14ac:dyDescent="0.3">
      <c r="B1274" s="25"/>
      <c r="D1274" s="26"/>
      <c r="F1274" s="34" t="s">
        <v>1892</v>
      </c>
      <c r="G1274" s="47"/>
      <c r="H1274" s="39"/>
      <c r="I1274" s="39"/>
      <c r="J1274" s="40"/>
    </row>
    <row r="1275" spans="2:10" x14ac:dyDescent="0.3">
      <c r="B1275" s="25"/>
      <c r="D1275" s="26"/>
      <c r="F1275" s="34" t="s">
        <v>1143</v>
      </c>
      <c r="G1275" s="47"/>
      <c r="H1275" s="39"/>
      <c r="I1275" s="39"/>
      <c r="J1275" s="40"/>
    </row>
    <row r="1276" spans="2:10" x14ac:dyDescent="0.3">
      <c r="B1276" s="25"/>
      <c r="D1276" s="26"/>
      <c r="F1276" s="34" t="s">
        <v>1903</v>
      </c>
      <c r="G1276" s="47"/>
      <c r="H1276" s="39"/>
      <c r="I1276" s="39"/>
      <c r="J1276" s="40"/>
    </row>
    <row r="1277" spans="2:10" x14ac:dyDescent="0.3">
      <c r="B1277" s="25"/>
      <c r="D1277" s="26"/>
      <c r="F1277" s="14"/>
      <c r="G1277" s="47"/>
      <c r="H1277" s="39"/>
      <c r="I1277" s="39"/>
      <c r="J1277" s="40"/>
    </row>
    <row r="1278" spans="2:10" x14ac:dyDescent="0.3">
      <c r="B1278" s="25"/>
      <c r="D1278" s="26"/>
      <c r="F1278" s="34" t="s">
        <v>1883</v>
      </c>
      <c r="G1278" s="47"/>
      <c r="H1278" s="39"/>
      <c r="I1278" s="39"/>
      <c r="J1278" s="40"/>
    </row>
    <row r="1279" spans="2:10" x14ac:dyDescent="0.3">
      <c r="B1279" s="25"/>
      <c r="D1279" s="26"/>
      <c r="F1279" s="34" t="s">
        <v>1881</v>
      </c>
      <c r="G1279" s="47"/>
      <c r="H1279" s="39"/>
      <c r="I1279" s="39"/>
      <c r="J1279" s="40"/>
    </row>
    <row r="1280" spans="2:10" x14ac:dyDescent="0.3">
      <c r="B1280" s="25"/>
      <c r="D1280" s="26"/>
      <c r="F1280" s="144"/>
      <c r="G1280" s="47"/>
      <c r="H1280" s="39"/>
      <c r="I1280" s="39"/>
      <c r="J1280" s="40"/>
    </row>
    <row r="1281" spans="2:10" x14ac:dyDescent="0.3">
      <c r="B1281" s="25"/>
      <c r="D1281" s="26" t="s">
        <v>8</v>
      </c>
      <c r="F1281" s="34" t="s">
        <v>1882</v>
      </c>
      <c r="G1281" s="47"/>
      <c r="H1281" s="39"/>
      <c r="I1281" s="39"/>
      <c r="J1281" s="40"/>
    </row>
    <row r="1282" spans="2:10" x14ac:dyDescent="0.3">
      <c r="B1282" s="25"/>
      <c r="D1282" s="26"/>
      <c r="F1282" s="14" t="s">
        <v>1891</v>
      </c>
      <c r="G1282" s="47"/>
      <c r="H1282" s="39"/>
      <c r="I1282" s="39"/>
      <c r="J1282" s="40"/>
    </row>
    <row r="1283" spans="2:10" x14ac:dyDescent="0.3">
      <c r="B1283" s="25" t="s">
        <v>9</v>
      </c>
      <c r="D1283" s="26"/>
      <c r="F1283" s="14" t="s">
        <v>1921</v>
      </c>
      <c r="G1283" s="47"/>
      <c r="H1283" s="39"/>
      <c r="I1283" s="39"/>
      <c r="J1283" s="40"/>
    </row>
    <row r="1284" spans="2:10" x14ac:dyDescent="0.3">
      <c r="B1284" s="25"/>
      <c r="D1284" s="26"/>
      <c r="F1284" s="14" t="s">
        <v>1133</v>
      </c>
      <c r="G1284" s="47"/>
      <c r="H1284" s="39"/>
      <c r="I1284" s="39"/>
      <c r="J1284" s="40"/>
    </row>
    <row r="1285" spans="2:10" x14ac:dyDescent="0.3">
      <c r="B1285" s="25"/>
      <c r="D1285" s="26"/>
      <c r="F1285" s="14" t="s">
        <v>2042</v>
      </c>
      <c r="G1285" s="47"/>
      <c r="H1285" s="39"/>
      <c r="I1285" s="39"/>
      <c r="J1285" s="40"/>
    </row>
    <row r="1286" spans="2:10" x14ac:dyDescent="0.3">
      <c r="B1286" s="25"/>
      <c r="D1286" s="26"/>
      <c r="F1286" s="14" t="s">
        <v>1924</v>
      </c>
      <c r="G1286" s="47"/>
      <c r="H1286" s="39"/>
      <c r="I1286" s="39"/>
      <c r="J1286" s="40"/>
    </row>
    <row r="1287" spans="2:10" x14ac:dyDescent="0.3">
      <c r="B1287" s="25"/>
      <c r="D1287" s="26"/>
      <c r="F1287" s="14" t="s">
        <v>1183</v>
      </c>
      <c r="G1287" s="47"/>
      <c r="H1287" s="39"/>
      <c r="I1287" s="39"/>
      <c r="J1287" s="40"/>
    </row>
    <row r="1288" spans="2:10" x14ac:dyDescent="0.3">
      <c r="B1288" s="25"/>
      <c r="D1288" s="26"/>
      <c r="F1288" s="14" t="s">
        <v>1184</v>
      </c>
      <c r="G1288" s="47"/>
      <c r="H1288" s="39"/>
      <c r="I1288" s="39"/>
      <c r="J1288" s="40"/>
    </row>
    <row r="1289" spans="2:10" x14ac:dyDescent="0.3">
      <c r="B1289" s="25"/>
      <c r="D1289" s="26"/>
      <c r="F1289" s="14" t="s">
        <v>1927</v>
      </c>
      <c r="G1289" s="47"/>
      <c r="H1289" s="39"/>
      <c r="I1289" s="39"/>
      <c r="J1289" s="40"/>
    </row>
    <row r="1290" spans="2:10" x14ac:dyDescent="0.3">
      <c r="B1290" s="25"/>
      <c r="D1290" s="26"/>
      <c r="F1290" s="14"/>
      <c r="G1290" s="47"/>
      <c r="H1290" s="39"/>
      <c r="I1290" s="39"/>
      <c r="J1290" s="40"/>
    </row>
    <row r="1291" spans="2:10" x14ac:dyDescent="0.3">
      <c r="B1291" s="14"/>
      <c r="C1291" s="14"/>
      <c r="D1291" s="14"/>
      <c r="H1291" s="14"/>
      <c r="I1291" s="14"/>
      <c r="J1291" s="14"/>
    </row>
    <row r="1292" spans="2:10" x14ac:dyDescent="0.3">
      <c r="F1292" s="14"/>
      <c r="G1292" s="24"/>
      <c r="H1292" s="14"/>
      <c r="I1292" s="14"/>
      <c r="J1292" s="14"/>
    </row>
    <row r="1293" spans="2:10" ht="17.25" thickBot="1" x14ac:dyDescent="0.35">
      <c r="B1293" s="18" t="s">
        <v>2907</v>
      </c>
    </row>
    <row r="1294" spans="2:10" x14ac:dyDescent="0.3">
      <c r="F1294" s="14"/>
      <c r="H1294" s="415" t="s">
        <v>71</v>
      </c>
      <c r="I1294" s="413" t="s">
        <v>74</v>
      </c>
      <c r="J1294" s="414"/>
    </row>
    <row r="1295" spans="2:10" x14ac:dyDescent="0.3">
      <c r="E1295" s="15"/>
      <c r="F1295" s="14"/>
      <c r="H1295" s="416"/>
      <c r="I1295" s="79" t="s">
        <v>348</v>
      </c>
      <c r="J1295" s="80" t="s">
        <v>1</v>
      </c>
    </row>
    <row r="1296" spans="2:10" ht="12.75" thickBot="1" x14ac:dyDescent="0.35">
      <c r="E1296" s="15"/>
      <c r="F1296" s="14"/>
      <c r="H1296" s="81">
        <f>COUNTIF(H1299:H1670, "O")</f>
        <v>0</v>
      </c>
      <c r="I1296" s="77">
        <f>COUNTIF(I1299:I1670, "O")</f>
        <v>0</v>
      </c>
      <c r="J1296" s="82">
        <f>COUNTIF(J1299:J1670, "O")</f>
        <v>0</v>
      </c>
    </row>
    <row r="1298" spans="2:10" x14ac:dyDescent="0.3">
      <c r="B1298" s="19" t="s">
        <v>12</v>
      </c>
      <c r="C1298" s="20"/>
      <c r="D1298" s="21" t="s">
        <v>13</v>
      </c>
      <c r="E1298" s="16"/>
      <c r="F1298" s="27" t="s">
        <v>831</v>
      </c>
      <c r="G1298" s="27"/>
      <c r="H1298" s="30" t="s">
        <v>71</v>
      </c>
      <c r="I1298" s="29" t="s">
        <v>348</v>
      </c>
      <c r="J1298" s="29" t="s">
        <v>1</v>
      </c>
    </row>
    <row r="1299" spans="2:10" x14ac:dyDescent="0.3">
      <c r="B1299" s="391" t="s">
        <v>114</v>
      </c>
      <c r="C1299" s="392"/>
      <c r="D1299" s="393"/>
      <c r="F1299" s="55"/>
      <c r="G1299" s="47"/>
      <c r="H1299" s="39"/>
      <c r="I1299" s="39"/>
      <c r="J1299" s="40"/>
    </row>
    <row r="1300" spans="2:10" x14ac:dyDescent="0.3">
      <c r="B1300" s="25"/>
      <c r="D1300" s="26"/>
      <c r="F1300" s="34" t="s">
        <v>1096</v>
      </c>
      <c r="G1300" s="47"/>
      <c r="H1300" s="39"/>
      <c r="I1300" s="39"/>
      <c r="J1300" s="40"/>
    </row>
    <row r="1301" spans="2:10" x14ac:dyDescent="0.3">
      <c r="B1301" s="25"/>
      <c r="D1301" s="26"/>
      <c r="F1301" s="34" t="s">
        <v>1097</v>
      </c>
      <c r="G1301" s="47"/>
      <c r="H1301" s="39"/>
      <c r="I1301" s="39"/>
      <c r="J1301" s="40"/>
    </row>
    <row r="1302" spans="2:10" x14ac:dyDescent="0.3">
      <c r="B1302" s="25"/>
      <c r="D1302" s="26"/>
      <c r="F1302" s="34" t="s">
        <v>1153</v>
      </c>
      <c r="G1302" s="47"/>
      <c r="H1302" s="39"/>
      <c r="I1302" s="39"/>
      <c r="J1302" s="40"/>
    </row>
    <row r="1303" spans="2:10" x14ac:dyDescent="0.3">
      <c r="B1303" s="25"/>
      <c r="D1303" s="26"/>
      <c r="F1303" s="14"/>
      <c r="G1303" s="47"/>
      <c r="H1303" s="39"/>
      <c r="I1303" s="39"/>
      <c r="J1303" s="40"/>
    </row>
    <row r="1304" spans="2:10" x14ac:dyDescent="0.3">
      <c r="B1304" s="25"/>
      <c r="D1304" s="26"/>
      <c r="F1304" s="14"/>
      <c r="G1304" s="47"/>
      <c r="H1304" s="39"/>
      <c r="I1304" s="39"/>
      <c r="J1304" s="40"/>
    </row>
    <row r="1305" spans="2:10" x14ac:dyDescent="0.3">
      <c r="B1305" s="25"/>
      <c r="D1305" s="26"/>
      <c r="F1305" s="14"/>
      <c r="G1305" s="47"/>
      <c r="H1305" s="39"/>
      <c r="I1305" s="39"/>
      <c r="J1305" s="40"/>
    </row>
    <row r="1306" spans="2:10" x14ac:dyDescent="0.3">
      <c r="B1306" s="25"/>
      <c r="D1306" s="26"/>
      <c r="F1306" s="14"/>
      <c r="G1306" s="47"/>
      <c r="H1306" s="39"/>
      <c r="I1306" s="39"/>
      <c r="J1306" s="40"/>
    </row>
    <row r="1307" spans="2:10" x14ac:dyDescent="0.3">
      <c r="B1307" s="25"/>
      <c r="D1307" s="26"/>
      <c r="F1307" s="14"/>
      <c r="G1307" s="47"/>
      <c r="H1307" s="39"/>
      <c r="I1307" s="39"/>
      <c r="J1307" s="40"/>
    </row>
    <row r="1308" spans="2:10" x14ac:dyDescent="0.3">
      <c r="B1308" s="25"/>
      <c r="D1308" s="26"/>
      <c r="F1308" s="14"/>
      <c r="G1308" s="47"/>
      <c r="H1308" s="39"/>
      <c r="I1308" s="39"/>
      <c r="J1308" s="40"/>
    </row>
    <row r="1309" spans="2:10" x14ac:dyDescent="0.3">
      <c r="B1309" s="25"/>
      <c r="D1309" s="26"/>
      <c r="F1309" s="14"/>
      <c r="G1309" s="47"/>
      <c r="H1309" s="39"/>
      <c r="I1309" s="39"/>
      <c r="J1309" s="40"/>
    </row>
    <row r="1310" spans="2:10" x14ac:dyDescent="0.3">
      <c r="B1310" s="25"/>
      <c r="D1310" s="26"/>
      <c r="F1310" s="14"/>
      <c r="G1310" s="47"/>
      <c r="H1310" s="39"/>
      <c r="I1310" s="39"/>
      <c r="J1310" s="40"/>
    </row>
    <row r="1311" spans="2:10" x14ac:dyDescent="0.3">
      <c r="B1311" s="25"/>
      <c r="D1311" s="26"/>
      <c r="F1311" s="14"/>
      <c r="G1311" s="47"/>
      <c r="H1311" s="39"/>
      <c r="I1311" s="39"/>
      <c r="J1311" s="40"/>
    </row>
    <row r="1312" spans="2:10" x14ac:dyDescent="0.3">
      <c r="B1312" s="25"/>
      <c r="D1312" s="26"/>
      <c r="F1312" s="14"/>
      <c r="G1312" s="47"/>
      <c r="H1312" s="39"/>
      <c r="I1312" s="39"/>
      <c r="J1312" s="40"/>
    </row>
    <row r="1313" spans="2:10" x14ac:dyDescent="0.3">
      <c r="B1313" s="394" t="s">
        <v>888</v>
      </c>
      <c r="C1313" s="395"/>
      <c r="D1313" s="396"/>
      <c r="F1313" s="14" t="s">
        <v>1388</v>
      </c>
      <c r="G1313" s="47"/>
      <c r="H1313" s="53"/>
      <c r="I1313" s="53"/>
      <c r="J1313" s="53"/>
    </row>
    <row r="1314" spans="2:10" x14ac:dyDescent="0.3">
      <c r="B1314" s="25"/>
      <c r="D1314" s="26"/>
      <c r="F1314" s="14"/>
      <c r="G1314" s="47"/>
      <c r="H1314" s="39"/>
      <c r="I1314" s="39"/>
      <c r="J1314" s="40"/>
    </row>
    <row r="1315" spans="2:10" x14ac:dyDescent="0.3">
      <c r="B1315" s="25"/>
      <c r="D1315" s="26"/>
      <c r="F1315" s="138"/>
      <c r="G1315" s="47"/>
      <c r="H1315" s="39"/>
      <c r="I1315" s="39"/>
      <c r="J1315" s="40"/>
    </row>
    <row r="1316" spans="2:10" x14ac:dyDescent="0.3">
      <c r="B1316" s="25"/>
      <c r="D1316" s="26" t="s">
        <v>8</v>
      </c>
      <c r="F1316" s="14" t="s">
        <v>1154</v>
      </c>
      <c r="G1316" s="47"/>
      <c r="H1316" s="39"/>
      <c r="I1316" s="39"/>
      <c r="J1316" s="40"/>
    </row>
    <row r="1317" spans="2:10" x14ac:dyDescent="0.3">
      <c r="B1317" s="25"/>
      <c r="D1317" s="26"/>
      <c r="F1317" s="14" t="s">
        <v>1982</v>
      </c>
      <c r="G1317" s="47"/>
      <c r="H1317" s="39"/>
      <c r="I1317" s="39"/>
      <c r="J1317" s="40"/>
    </row>
    <row r="1318" spans="2:10" x14ac:dyDescent="0.3">
      <c r="B1318" s="25" t="s">
        <v>9</v>
      </c>
      <c r="D1318" s="26"/>
      <c r="F1318" s="14" t="s">
        <v>1133</v>
      </c>
      <c r="G1318" s="47"/>
      <c r="H1318" s="39"/>
      <c r="I1318" s="39"/>
      <c r="J1318" s="40"/>
    </row>
    <row r="1319" spans="2:10" x14ac:dyDescent="0.3">
      <c r="B1319" s="25"/>
      <c r="D1319" s="26"/>
      <c r="F1319" s="14" t="s">
        <v>1529</v>
      </c>
      <c r="G1319" s="47"/>
      <c r="H1319" s="39"/>
      <c r="I1319" s="39"/>
      <c r="J1319" s="40"/>
    </row>
    <row r="1320" spans="2:10" x14ac:dyDescent="0.3">
      <c r="B1320" s="25"/>
      <c r="D1320" s="26"/>
      <c r="F1320" s="14" t="s">
        <v>1134</v>
      </c>
      <c r="G1320" s="47"/>
      <c r="H1320" s="39"/>
      <c r="I1320" s="39"/>
      <c r="J1320" s="40"/>
    </row>
    <row r="1321" spans="2:10" x14ac:dyDescent="0.3">
      <c r="B1321" s="25"/>
      <c r="D1321" s="26"/>
      <c r="F1321" s="14" t="s">
        <v>1135</v>
      </c>
      <c r="G1321" s="47"/>
      <c r="H1321" s="39"/>
      <c r="I1321" s="39"/>
      <c r="J1321" s="40"/>
    </row>
    <row r="1322" spans="2:10" x14ac:dyDescent="0.3">
      <c r="B1322" s="25"/>
      <c r="D1322" s="26"/>
      <c r="F1322" s="14" t="s">
        <v>1986</v>
      </c>
      <c r="G1322" s="47"/>
      <c r="H1322" s="39"/>
      <c r="I1322" s="39"/>
      <c r="J1322" s="40"/>
    </row>
    <row r="1323" spans="2:10" x14ac:dyDescent="0.3">
      <c r="B1323" s="25"/>
      <c r="D1323" s="26"/>
      <c r="F1323" s="14" t="s">
        <v>1391</v>
      </c>
      <c r="G1323" s="47"/>
      <c r="H1323" s="39"/>
      <c r="I1323" s="39"/>
      <c r="J1323" s="40"/>
    </row>
    <row r="1324" spans="2:10" x14ac:dyDescent="0.3">
      <c r="B1324" s="25"/>
      <c r="D1324" s="26"/>
      <c r="F1324" s="14"/>
      <c r="G1324" s="47"/>
      <c r="H1324" s="39"/>
      <c r="I1324" s="39"/>
      <c r="J1324" s="40"/>
    </row>
    <row r="1325" spans="2:10" x14ac:dyDescent="0.3">
      <c r="B1325" s="25"/>
      <c r="D1325" s="26"/>
      <c r="F1325" s="33" t="s">
        <v>1389</v>
      </c>
      <c r="G1325" s="47"/>
      <c r="H1325" s="39"/>
      <c r="I1325" s="39"/>
      <c r="J1325" s="40"/>
    </row>
    <row r="1326" spans="2:10" x14ac:dyDescent="0.3">
      <c r="B1326" s="25"/>
      <c r="D1326" s="26"/>
      <c r="F1326" s="33" t="s">
        <v>1156</v>
      </c>
      <c r="G1326" s="47"/>
      <c r="H1326" s="39"/>
      <c r="I1326" s="39"/>
      <c r="J1326" s="40"/>
    </row>
    <row r="1327" spans="2:10" x14ac:dyDescent="0.3">
      <c r="B1327" s="25"/>
      <c r="D1327" s="26"/>
      <c r="F1327" s="33" t="s">
        <v>1157</v>
      </c>
      <c r="G1327" s="47"/>
      <c r="H1327" s="39"/>
      <c r="I1327" s="39"/>
      <c r="J1327" s="40"/>
    </row>
    <row r="1328" spans="2:10" x14ac:dyDescent="0.3">
      <c r="B1328" s="25"/>
      <c r="D1328" s="26"/>
      <c r="F1328" s="14"/>
      <c r="G1328" s="47"/>
      <c r="H1328" s="39"/>
      <c r="I1328" s="39"/>
      <c r="J1328" s="40"/>
    </row>
    <row r="1329" spans="2:10" x14ac:dyDescent="0.3">
      <c r="B1329" s="25"/>
      <c r="D1329" s="26" t="s">
        <v>8</v>
      </c>
      <c r="F1329" s="33" t="s">
        <v>1158</v>
      </c>
      <c r="G1329" s="47"/>
      <c r="H1329" s="39"/>
      <c r="I1329" s="39"/>
      <c r="J1329" s="40"/>
    </row>
    <row r="1330" spans="2:10" x14ac:dyDescent="0.3">
      <c r="B1330" s="25"/>
      <c r="D1330" s="26"/>
      <c r="F1330" s="14" t="s">
        <v>1095</v>
      </c>
      <c r="G1330" s="47"/>
      <c r="H1330" s="39"/>
      <c r="I1330" s="39"/>
      <c r="J1330" s="40"/>
    </row>
    <row r="1331" spans="2:10" x14ac:dyDescent="0.3">
      <c r="B1331" s="25" t="s">
        <v>9</v>
      </c>
      <c r="D1331" s="26"/>
      <c r="F1331" s="14" t="s">
        <v>1185</v>
      </c>
      <c r="G1331" s="47"/>
      <c r="H1331" s="39"/>
      <c r="I1331" s="39"/>
      <c r="J1331" s="40"/>
    </row>
    <row r="1332" spans="2:10" x14ac:dyDescent="0.3">
      <c r="B1332" s="25"/>
      <c r="D1332" s="26"/>
      <c r="F1332" s="14" t="s">
        <v>1133</v>
      </c>
      <c r="G1332" s="47"/>
      <c r="H1332" s="39"/>
      <c r="I1332" s="39"/>
      <c r="J1332" s="40"/>
    </row>
    <row r="1333" spans="2:10" x14ac:dyDescent="0.3">
      <c r="B1333" s="25"/>
      <c r="D1333" s="26"/>
      <c r="F1333" s="14" t="s">
        <v>1923</v>
      </c>
      <c r="G1333" s="47"/>
      <c r="H1333" s="39"/>
      <c r="I1333" s="39"/>
      <c r="J1333" s="40"/>
    </row>
    <row r="1334" spans="2:10" x14ac:dyDescent="0.3">
      <c r="B1334" s="25"/>
      <c r="D1334" s="26"/>
      <c r="F1334" s="14" t="s">
        <v>1924</v>
      </c>
      <c r="G1334" s="47"/>
      <c r="H1334" s="39"/>
      <c r="I1334" s="39"/>
      <c r="J1334" s="40"/>
    </row>
    <row r="1335" spans="2:10" x14ac:dyDescent="0.3">
      <c r="B1335" s="25"/>
      <c r="D1335" s="26"/>
      <c r="F1335" s="14" t="s">
        <v>1183</v>
      </c>
      <c r="G1335" s="47"/>
      <c r="H1335" s="39"/>
      <c r="I1335" s="39"/>
      <c r="J1335" s="40"/>
    </row>
    <row r="1336" spans="2:10" x14ac:dyDescent="0.3">
      <c r="B1336" s="25"/>
      <c r="D1336" s="26"/>
      <c r="F1336" s="14" t="s">
        <v>1184</v>
      </c>
      <c r="G1336" s="47"/>
      <c r="H1336" s="39"/>
      <c r="I1336" s="39"/>
      <c r="J1336" s="40"/>
    </row>
    <row r="1337" spans="2:10" x14ac:dyDescent="0.3">
      <c r="B1337" s="25"/>
      <c r="D1337" s="26"/>
      <c r="F1337" s="14" t="s">
        <v>1155</v>
      </c>
      <c r="G1337" s="47"/>
      <c r="H1337" s="39"/>
      <c r="I1337" s="39"/>
      <c r="J1337" s="40"/>
    </row>
    <row r="1338" spans="2:10" x14ac:dyDescent="0.3">
      <c r="B1338" s="25"/>
      <c r="D1338" s="26"/>
      <c r="F1338" s="14"/>
      <c r="G1338" s="47"/>
      <c r="H1338" s="39"/>
      <c r="I1338" s="39"/>
      <c r="J1338" s="40"/>
    </row>
    <row r="1339" spans="2:10" x14ac:dyDescent="0.3">
      <c r="B1339" s="391" t="s">
        <v>1174</v>
      </c>
      <c r="C1339" s="392"/>
      <c r="D1339" s="393"/>
      <c r="F1339" s="14" t="s">
        <v>1175</v>
      </c>
      <c r="G1339" s="47"/>
      <c r="H1339" s="39"/>
      <c r="I1339" s="39"/>
      <c r="J1339" s="40"/>
    </row>
    <row r="1340" spans="2:10" x14ac:dyDescent="0.3">
      <c r="B1340" s="25"/>
      <c r="D1340" s="26"/>
      <c r="F1340" s="14"/>
      <c r="G1340" s="47"/>
      <c r="H1340" s="39"/>
      <c r="I1340" s="39"/>
      <c r="J1340" s="40"/>
    </row>
    <row r="1341" spans="2:10" x14ac:dyDescent="0.3">
      <c r="B1341" s="145"/>
      <c r="C1341" s="146"/>
      <c r="D1341" s="147"/>
      <c r="E1341" s="148"/>
      <c r="F1341" s="149" t="s">
        <v>1122</v>
      </c>
      <c r="G1341" s="150"/>
      <c r="H1341" s="39"/>
      <c r="I1341" s="39"/>
      <c r="J1341" s="40"/>
    </row>
    <row r="1342" spans="2:10" x14ac:dyDescent="0.3">
      <c r="B1342" s="145"/>
      <c r="C1342" s="146"/>
      <c r="D1342" s="147"/>
      <c r="E1342" s="148"/>
      <c r="F1342" s="151" t="s">
        <v>1125</v>
      </c>
      <c r="G1342" s="150"/>
      <c r="H1342" s="39"/>
      <c r="I1342" s="39"/>
      <c r="J1342" s="40"/>
    </row>
    <row r="1343" spans="2:10" x14ac:dyDescent="0.3">
      <c r="B1343" s="145"/>
      <c r="C1343" s="146"/>
      <c r="D1343" s="147"/>
      <c r="E1343" s="148"/>
      <c r="F1343" s="151" t="s">
        <v>1910</v>
      </c>
      <c r="G1343" s="150"/>
      <c r="H1343" s="39"/>
      <c r="I1343" s="39"/>
      <c r="J1343" s="40"/>
    </row>
    <row r="1344" spans="2:10" x14ac:dyDescent="0.3">
      <c r="B1344" s="25"/>
      <c r="D1344" s="26"/>
      <c r="F1344" s="34"/>
      <c r="G1344" s="47"/>
      <c r="H1344" s="39"/>
      <c r="I1344" s="39"/>
      <c r="J1344" s="40"/>
    </row>
    <row r="1345" spans="2:10" x14ac:dyDescent="0.3">
      <c r="B1345" s="25"/>
      <c r="D1345" s="26"/>
      <c r="F1345" s="138" t="s">
        <v>1121</v>
      </c>
      <c r="G1345" s="47"/>
      <c r="H1345" s="39"/>
      <c r="I1345" s="39"/>
      <c r="J1345" s="40"/>
    </row>
    <row r="1346" spans="2:10" x14ac:dyDescent="0.3">
      <c r="B1346" s="25"/>
      <c r="D1346" s="26" t="s">
        <v>8</v>
      </c>
      <c r="F1346" s="33" t="s">
        <v>1159</v>
      </c>
      <c r="G1346" s="47"/>
      <c r="H1346" s="39"/>
      <c r="I1346" s="39"/>
      <c r="J1346" s="40"/>
    </row>
    <row r="1347" spans="2:10" x14ac:dyDescent="0.3">
      <c r="B1347" s="25"/>
      <c r="D1347" s="26"/>
      <c r="F1347" s="33" t="s">
        <v>1090</v>
      </c>
      <c r="G1347" s="47"/>
      <c r="H1347" s="39"/>
      <c r="I1347" s="39"/>
      <c r="J1347" s="40"/>
    </row>
    <row r="1348" spans="2:10" x14ac:dyDescent="0.3">
      <c r="B1348" s="25" t="s">
        <v>9</v>
      </c>
      <c r="D1348" s="26"/>
      <c r="F1348" s="144" t="s">
        <v>1989</v>
      </c>
      <c r="G1348" s="47"/>
      <c r="H1348" s="39"/>
      <c r="I1348" s="39"/>
      <c r="J1348" s="40"/>
    </row>
    <row r="1349" spans="2:10" x14ac:dyDescent="0.3">
      <c r="B1349" s="25"/>
      <c r="D1349" s="26"/>
      <c r="F1349" s="14" t="s">
        <v>1133</v>
      </c>
      <c r="G1349" s="47"/>
      <c r="H1349" s="39"/>
      <c r="I1349" s="39"/>
      <c r="J1349" s="40"/>
    </row>
    <row r="1350" spans="2:10" x14ac:dyDescent="0.3">
      <c r="B1350" s="25"/>
      <c r="D1350" s="26"/>
      <c r="F1350" s="144" t="s">
        <v>1923</v>
      </c>
      <c r="G1350" s="47"/>
      <c r="H1350" s="39"/>
      <c r="I1350" s="39"/>
      <c r="J1350" s="40"/>
    </row>
    <row r="1351" spans="2:10" x14ac:dyDescent="0.3">
      <c r="B1351" s="25"/>
      <c r="D1351" s="26"/>
      <c r="F1351" s="14" t="s">
        <v>1134</v>
      </c>
      <c r="G1351" s="47"/>
      <c r="H1351" s="39"/>
      <c r="I1351" s="39"/>
      <c r="J1351" s="40"/>
    </row>
    <row r="1352" spans="2:10" x14ac:dyDescent="0.3">
      <c r="B1352" s="25"/>
      <c r="D1352" s="26"/>
      <c r="F1352" s="14" t="s">
        <v>1135</v>
      </c>
      <c r="G1352" s="47"/>
      <c r="H1352" s="39"/>
      <c r="I1352" s="39"/>
      <c r="J1352" s="40"/>
    </row>
    <row r="1353" spans="2:10" x14ac:dyDescent="0.3">
      <c r="B1353" s="25"/>
      <c r="D1353" s="26"/>
      <c r="F1353" s="144" t="s">
        <v>1932</v>
      </c>
      <c r="G1353" s="47"/>
      <c r="H1353" s="39"/>
      <c r="I1353" s="39"/>
      <c r="J1353" s="40"/>
    </row>
    <row r="1354" spans="2:10" x14ac:dyDescent="0.3">
      <c r="B1354" s="25"/>
      <c r="D1354" s="26"/>
      <c r="F1354" s="14" t="s">
        <v>1155</v>
      </c>
      <c r="G1354" s="47"/>
      <c r="H1354" s="39"/>
      <c r="I1354" s="39"/>
      <c r="J1354" s="40"/>
    </row>
    <row r="1355" spans="2:10" x14ac:dyDescent="0.3">
      <c r="B1355" s="25"/>
      <c r="D1355" s="26"/>
      <c r="F1355" s="138"/>
      <c r="G1355" s="47"/>
      <c r="H1355" s="39"/>
      <c r="I1355" s="39"/>
      <c r="J1355" s="40"/>
    </row>
    <row r="1356" spans="2:10" x14ac:dyDescent="0.3">
      <c r="B1356" s="25"/>
      <c r="D1356" s="26" t="s">
        <v>8</v>
      </c>
      <c r="F1356" s="14" t="s">
        <v>2901</v>
      </c>
      <c r="G1356" s="47"/>
      <c r="H1356" s="39"/>
      <c r="I1356" s="39"/>
      <c r="J1356" s="40"/>
    </row>
    <row r="1357" spans="2:10" x14ac:dyDescent="0.3">
      <c r="B1357" s="25"/>
      <c r="D1357" s="26"/>
      <c r="F1357" s="14" t="s">
        <v>761</v>
      </c>
      <c r="G1357" s="47"/>
      <c r="H1357" s="39"/>
      <c r="I1357" s="39"/>
      <c r="J1357" s="40"/>
    </row>
    <row r="1358" spans="2:10" x14ac:dyDescent="0.3">
      <c r="B1358" s="25" t="s">
        <v>9</v>
      </c>
      <c r="D1358" s="26"/>
      <c r="F1358" s="14" t="s">
        <v>1939</v>
      </c>
      <c r="G1358" s="47"/>
      <c r="H1358" s="39"/>
      <c r="I1358" s="39"/>
      <c r="J1358" s="40"/>
    </row>
    <row r="1359" spans="2:10" x14ac:dyDescent="0.3">
      <c r="B1359" s="25"/>
      <c r="D1359" s="26"/>
      <c r="F1359" s="14" t="s">
        <v>1940</v>
      </c>
      <c r="G1359" s="47"/>
      <c r="H1359" s="39"/>
      <c r="I1359" s="39"/>
      <c r="J1359" s="40"/>
    </row>
    <row r="1360" spans="2:10" x14ac:dyDescent="0.3">
      <c r="B1360" s="25"/>
      <c r="D1360" s="26"/>
      <c r="F1360" s="14" t="s">
        <v>1991</v>
      </c>
      <c r="G1360" s="47"/>
      <c r="H1360" s="39"/>
      <c r="I1360" s="39"/>
      <c r="J1360" s="40"/>
    </row>
    <row r="1361" spans="2:10" x14ac:dyDescent="0.3">
      <c r="B1361" s="25"/>
      <c r="D1361" s="26"/>
      <c r="F1361" s="14" t="s">
        <v>762</v>
      </c>
      <c r="G1361" s="47"/>
      <c r="H1361" s="39"/>
      <c r="I1361" s="39"/>
      <c r="J1361" s="40"/>
    </row>
    <row r="1362" spans="2:10" x14ac:dyDescent="0.3">
      <c r="B1362" s="25" t="s">
        <v>2902</v>
      </c>
      <c r="D1362" s="26"/>
      <c r="F1362" s="14"/>
      <c r="G1362" s="47"/>
      <c r="H1362" s="39"/>
      <c r="I1362" s="39"/>
      <c r="J1362" s="40"/>
    </row>
    <row r="1363" spans="2:10" x14ac:dyDescent="0.3">
      <c r="B1363" s="25"/>
      <c r="D1363" s="26"/>
      <c r="F1363" s="14" t="s">
        <v>1093</v>
      </c>
      <c r="G1363" s="47"/>
      <c r="H1363" s="39"/>
      <c r="I1363" s="39"/>
      <c r="J1363" s="40"/>
    </row>
    <row r="1364" spans="2:10" x14ac:dyDescent="0.3">
      <c r="B1364" s="25"/>
      <c r="D1364" s="26" t="s">
        <v>2903</v>
      </c>
      <c r="F1364" s="14" t="s">
        <v>764</v>
      </c>
      <c r="G1364" s="47"/>
      <c r="H1364" s="39"/>
      <c r="I1364" s="39"/>
      <c r="J1364" s="40"/>
    </row>
    <row r="1365" spans="2:10" x14ac:dyDescent="0.3">
      <c r="B1365" s="25"/>
      <c r="D1365" s="26"/>
      <c r="F1365" s="14"/>
      <c r="G1365" s="47"/>
      <c r="H1365" s="39"/>
      <c r="I1365" s="39"/>
      <c r="J1365" s="40"/>
    </row>
    <row r="1366" spans="2:10" x14ac:dyDescent="0.3">
      <c r="B1366" s="145" t="s">
        <v>2902</v>
      </c>
      <c r="C1366" s="146"/>
      <c r="D1366" s="147"/>
      <c r="E1366" s="148"/>
      <c r="F1366" s="163" t="s">
        <v>2906</v>
      </c>
      <c r="G1366" s="150"/>
      <c r="H1366" s="39"/>
      <c r="I1366" s="39"/>
      <c r="J1366" s="40"/>
    </row>
    <row r="1367" spans="2:10" x14ac:dyDescent="0.3">
      <c r="B1367" s="145"/>
      <c r="C1367" s="146"/>
      <c r="D1367" s="147"/>
      <c r="E1367" s="148"/>
      <c r="F1367" s="148" t="s">
        <v>1124</v>
      </c>
      <c r="G1367" s="150"/>
      <c r="H1367" s="39"/>
      <c r="I1367" s="39"/>
      <c r="J1367" s="40"/>
    </row>
    <row r="1368" spans="2:10" x14ac:dyDescent="0.3">
      <c r="B1368" s="145"/>
      <c r="C1368" s="146"/>
      <c r="D1368" s="147" t="s">
        <v>2903</v>
      </c>
      <c r="E1368" s="148"/>
      <c r="F1368" s="148" t="s">
        <v>981</v>
      </c>
      <c r="G1368" s="150"/>
      <c r="H1368" s="39"/>
      <c r="I1368" s="39"/>
      <c r="J1368" s="40"/>
    </row>
    <row r="1369" spans="2:10" x14ac:dyDescent="0.3">
      <c r="B1369" s="145"/>
      <c r="C1369" s="146"/>
      <c r="D1369" s="147"/>
      <c r="E1369" s="148"/>
      <c r="F1369" s="148"/>
      <c r="G1369" s="150"/>
      <c r="H1369" s="39"/>
      <c r="I1369" s="39"/>
      <c r="J1369" s="40"/>
    </row>
    <row r="1370" spans="2:10" x14ac:dyDescent="0.3">
      <c r="B1370" s="145"/>
      <c r="C1370" s="146"/>
      <c r="D1370" s="147"/>
      <c r="E1370" s="148"/>
      <c r="F1370" s="151" t="s">
        <v>1530</v>
      </c>
      <c r="G1370" s="150"/>
      <c r="H1370" s="39"/>
      <c r="I1370" s="39"/>
      <c r="J1370" s="40"/>
    </row>
    <row r="1371" spans="2:10" x14ac:dyDescent="0.3">
      <c r="B1371" s="145"/>
      <c r="C1371" s="146"/>
      <c r="D1371" s="147"/>
      <c r="E1371" s="148"/>
      <c r="F1371" s="148" t="s">
        <v>1992</v>
      </c>
      <c r="G1371" s="150"/>
      <c r="H1371" s="39"/>
      <c r="I1371" s="39"/>
      <c r="J1371" s="40"/>
    </row>
    <row r="1372" spans="2:10" x14ac:dyDescent="0.3">
      <c r="B1372" s="145"/>
      <c r="C1372" s="146"/>
      <c r="D1372" s="147"/>
      <c r="E1372" s="148"/>
      <c r="F1372" s="148" t="s">
        <v>1945</v>
      </c>
      <c r="G1372" s="150"/>
      <c r="H1372" s="39"/>
      <c r="I1372" s="39"/>
      <c r="J1372" s="40"/>
    </row>
    <row r="1373" spans="2:10" x14ac:dyDescent="0.3">
      <c r="B1373" s="145"/>
      <c r="C1373" s="146"/>
      <c r="D1373" s="147"/>
      <c r="E1373" s="148"/>
      <c r="F1373" s="151" t="s">
        <v>1910</v>
      </c>
      <c r="G1373" s="150"/>
      <c r="H1373" s="39"/>
      <c r="I1373" s="39"/>
      <c r="J1373" s="40"/>
    </row>
    <row r="1374" spans="2:10" x14ac:dyDescent="0.3">
      <c r="B1374" s="25"/>
      <c r="D1374" s="26"/>
      <c r="F1374" s="14"/>
      <c r="G1374" s="47"/>
      <c r="H1374" s="39"/>
      <c r="I1374" s="39"/>
      <c r="J1374" s="40"/>
    </row>
    <row r="1375" spans="2:10" x14ac:dyDescent="0.3">
      <c r="B1375" s="25"/>
      <c r="D1375" s="26"/>
      <c r="F1375" s="14"/>
      <c r="G1375" s="47"/>
      <c r="H1375" s="39"/>
      <c r="I1375" s="39"/>
      <c r="J1375" s="40"/>
    </row>
    <row r="1376" spans="2:10" x14ac:dyDescent="0.3">
      <c r="B1376" s="25"/>
      <c r="D1376" s="26" t="s">
        <v>595</v>
      </c>
      <c r="F1376" s="14" t="s">
        <v>1187</v>
      </c>
      <c r="G1376" s="47"/>
      <c r="H1376" s="39"/>
      <c r="I1376" s="39"/>
      <c r="J1376" s="40"/>
    </row>
    <row r="1377" spans="2:10" x14ac:dyDescent="0.3">
      <c r="B1377" s="25"/>
      <c r="D1377" s="26"/>
      <c r="F1377" s="14" t="s">
        <v>1254</v>
      </c>
      <c r="G1377" s="47"/>
      <c r="H1377" s="39"/>
      <c r="I1377" s="39"/>
      <c r="J1377" s="40"/>
    </row>
    <row r="1378" spans="2:10" x14ac:dyDescent="0.3">
      <c r="B1378" s="25"/>
      <c r="D1378" s="26"/>
      <c r="F1378" s="14" t="s">
        <v>1994</v>
      </c>
      <c r="G1378" s="47"/>
      <c r="H1378" s="39"/>
      <c r="I1378" s="39"/>
      <c r="J1378" s="40"/>
    </row>
    <row r="1379" spans="2:10" x14ac:dyDescent="0.3">
      <c r="B1379" s="25" t="s">
        <v>1160</v>
      </c>
      <c r="D1379" s="26"/>
      <c r="F1379" s="14" t="s">
        <v>1995</v>
      </c>
      <c r="G1379" s="47"/>
      <c r="H1379" s="39"/>
      <c r="I1379" s="39"/>
      <c r="J1379" s="40"/>
    </row>
    <row r="1380" spans="2:10" x14ac:dyDescent="0.3">
      <c r="B1380" s="25"/>
      <c r="D1380" s="26"/>
      <c r="F1380" s="14"/>
      <c r="G1380" s="47"/>
      <c r="H1380" s="39"/>
      <c r="I1380" s="39"/>
      <c r="J1380" s="40"/>
    </row>
    <row r="1381" spans="2:10" x14ac:dyDescent="0.3">
      <c r="B1381" s="25"/>
      <c r="D1381" s="26"/>
      <c r="F1381" s="14"/>
      <c r="G1381" s="47"/>
      <c r="H1381" s="39"/>
      <c r="I1381" s="39"/>
      <c r="J1381" s="40"/>
    </row>
    <row r="1382" spans="2:10" x14ac:dyDescent="0.3">
      <c r="B1382" s="25" t="s">
        <v>597</v>
      </c>
      <c r="D1382" s="26"/>
      <c r="F1382" s="14" t="s">
        <v>1163</v>
      </c>
      <c r="G1382" s="47"/>
      <c r="H1382" s="39"/>
      <c r="I1382" s="39"/>
      <c r="J1382" s="40"/>
    </row>
    <row r="1383" spans="2:10" x14ac:dyDescent="0.3">
      <c r="B1383" s="25"/>
      <c r="D1383" s="26"/>
      <c r="F1383" s="14" t="s">
        <v>763</v>
      </c>
      <c r="G1383" s="47"/>
      <c r="H1383" s="39"/>
      <c r="I1383" s="39"/>
      <c r="J1383" s="40"/>
    </row>
    <row r="1384" spans="2:10" x14ac:dyDescent="0.3">
      <c r="B1384" s="25"/>
      <c r="D1384" s="26"/>
      <c r="F1384" s="14" t="s">
        <v>1996</v>
      </c>
      <c r="G1384" s="47"/>
      <c r="H1384" s="39"/>
      <c r="I1384" s="39"/>
      <c r="J1384" s="40"/>
    </row>
    <row r="1385" spans="2:10" x14ac:dyDescent="0.3">
      <c r="B1385" s="25"/>
      <c r="D1385" s="26" t="s">
        <v>598</v>
      </c>
      <c r="F1385" s="14"/>
      <c r="G1385" s="47"/>
      <c r="H1385" s="39"/>
      <c r="I1385" s="39"/>
      <c r="J1385" s="40"/>
    </row>
    <row r="1386" spans="2:10" x14ac:dyDescent="0.3">
      <c r="B1386" s="25"/>
      <c r="D1386" s="26"/>
      <c r="F1386" s="14"/>
      <c r="G1386" s="47"/>
      <c r="H1386" s="39"/>
      <c r="I1386" s="39"/>
      <c r="J1386" s="40"/>
    </row>
    <row r="1387" spans="2:10" x14ac:dyDescent="0.3">
      <c r="B1387" s="25"/>
      <c r="D1387" s="26"/>
      <c r="F1387" s="14"/>
      <c r="G1387" s="47"/>
      <c r="H1387" s="39"/>
      <c r="I1387" s="39"/>
      <c r="J1387" s="40"/>
    </row>
    <row r="1388" spans="2:10" x14ac:dyDescent="0.3">
      <c r="B1388" s="145" t="s">
        <v>597</v>
      </c>
      <c r="C1388" s="146"/>
      <c r="D1388" s="147"/>
      <c r="E1388" s="148"/>
      <c r="F1388" s="148" t="s">
        <v>1163</v>
      </c>
      <c r="G1388" s="150"/>
      <c r="H1388" s="39"/>
      <c r="I1388" s="39"/>
      <c r="J1388" s="40"/>
    </row>
    <row r="1389" spans="2:10" x14ac:dyDescent="0.3">
      <c r="B1389" s="145"/>
      <c r="C1389" s="146"/>
      <c r="D1389" s="147"/>
      <c r="E1389" s="148"/>
      <c r="F1389" s="148" t="s">
        <v>1124</v>
      </c>
      <c r="G1389" s="150"/>
      <c r="H1389" s="39"/>
      <c r="I1389" s="39"/>
      <c r="J1389" s="40"/>
    </row>
    <row r="1390" spans="2:10" x14ac:dyDescent="0.3">
      <c r="B1390" s="145"/>
      <c r="C1390" s="146"/>
      <c r="D1390" s="147" t="s">
        <v>598</v>
      </c>
      <c r="E1390" s="148"/>
      <c r="F1390" s="151"/>
      <c r="G1390" s="150"/>
      <c r="H1390" s="39"/>
      <c r="I1390" s="39"/>
      <c r="J1390" s="40"/>
    </row>
    <row r="1391" spans="2:10" x14ac:dyDescent="0.3">
      <c r="B1391" s="145"/>
      <c r="C1391" s="146"/>
      <c r="D1391" s="147"/>
      <c r="E1391" s="148"/>
      <c r="F1391" s="151"/>
      <c r="G1391" s="150"/>
      <c r="H1391" s="39"/>
      <c r="I1391" s="39"/>
      <c r="J1391" s="40"/>
    </row>
    <row r="1392" spans="2:10" x14ac:dyDescent="0.3">
      <c r="B1392" s="145"/>
      <c r="C1392" s="146"/>
      <c r="D1392" s="147"/>
      <c r="E1392" s="148"/>
      <c r="F1392" s="151" t="s">
        <v>1531</v>
      </c>
      <c r="G1392" s="150"/>
      <c r="H1392" s="39"/>
      <c r="I1392" s="39"/>
      <c r="J1392" s="40"/>
    </row>
    <row r="1393" spans="2:10" x14ac:dyDescent="0.3">
      <c r="B1393" s="145"/>
      <c r="C1393" s="146"/>
      <c r="D1393" s="147"/>
      <c r="E1393" s="148"/>
      <c r="F1393" s="148" t="s">
        <v>1992</v>
      </c>
      <c r="G1393" s="150"/>
      <c r="H1393" s="39"/>
      <c r="I1393" s="39"/>
      <c r="J1393" s="40"/>
    </row>
    <row r="1394" spans="2:10" x14ac:dyDescent="0.3">
      <c r="B1394" s="145"/>
      <c r="C1394" s="146"/>
      <c r="D1394" s="147"/>
      <c r="E1394" s="148"/>
      <c r="F1394" s="148" t="s">
        <v>1945</v>
      </c>
      <c r="G1394" s="150"/>
      <c r="H1394" s="39"/>
      <c r="I1394" s="39"/>
      <c r="J1394" s="40"/>
    </row>
    <row r="1395" spans="2:10" x14ac:dyDescent="0.3">
      <c r="B1395" s="145"/>
      <c r="C1395" s="146"/>
      <c r="D1395" s="147"/>
      <c r="E1395" s="148"/>
      <c r="F1395" s="151" t="s">
        <v>2044</v>
      </c>
      <c r="G1395" s="150"/>
      <c r="H1395" s="39"/>
      <c r="I1395" s="39"/>
      <c r="J1395" s="40"/>
    </row>
    <row r="1396" spans="2:10" x14ac:dyDescent="0.3">
      <c r="B1396" s="25"/>
      <c r="D1396" s="26"/>
      <c r="F1396" s="14"/>
      <c r="G1396" s="47"/>
      <c r="H1396" s="39"/>
      <c r="I1396" s="39"/>
      <c r="J1396" s="40"/>
    </row>
    <row r="1397" spans="2:10" x14ac:dyDescent="0.3">
      <c r="B1397" s="25"/>
      <c r="D1397" s="26"/>
      <c r="F1397" s="14"/>
      <c r="G1397" s="47"/>
      <c r="H1397" s="39"/>
      <c r="I1397" s="39"/>
      <c r="J1397" s="40"/>
    </row>
    <row r="1398" spans="2:10" x14ac:dyDescent="0.3">
      <c r="B1398" s="391" t="s">
        <v>582</v>
      </c>
      <c r="C1398" s="392"/>
      <c r="D1398" s="393"/>
      <c r="F1398" s="14" t="s">
        <v>1176</v>
      </c>
      <c r="G1398" s="47"/>
      <c r="H1398" s="39"/>
      <c r="I1398" s="39"/>
      <c r="J1398" s="40"/>
    </row>
    <row r="1399" spans="2:10" x14ac:dyDescent="0.3">
      <c r="B1399" s="25"/>
      <c r="D1399" s="26"/>
      <c r="F1399" s="14"/>
      <c r="G1399" s="47"/>
      <c r="H1399" s="39"/>
      <c r="I1399" s="39"/>
      <c r="J1399" s="40"/>
    </row>
    <row r="1400" spans="2:10" x14ac:dyDescent="0.3">
      <c r="B1400" s="25"/>
      <c r="D1400" s="26"/>
      <c r="F1400" s="14"/>
      <c r="G1400" s="47"/>
      <c r="H1400" s="39"/>
      <c r="I1400" s="39"/>
      <c r="J1400" s="40"/>
    </row>
    <row r="1401" spans="2:10" x14ac:dyDescent="0.3">
      <c r="B1401" s="25"/>
      <c r="D1401" s="26" t="s">
        <v>583</v>
      </c>
      <c r="F1401" s="14" t="s">
        <v>832</v>
      </c>
      <c r="G1401" s="47"/>
      <c r="H1401" s="39"/>
      <c r="I1401" s="39"/>
      <c r="J1401" s="40"/>
    </row>
    <row r="1402" spans="2:10" x14ac:dyDescent="0.3">
      <c r="B1402" s="25"/>
      <c r="D1402" s="26"/>
      <c r="F1402" s="14" t="s">
        <v>833</v>
      </c>
      <c r="G1402" s="47"/>
      <c r="H1402" s="39"/>
      <c r="I1402" s="39"/>
      <c r="J1402" s="40"/>
    </row>
    <row r="1403" spans="2:10" x14ac:dyDescent="0.3">
      <c r="B1403" s="25" t="s">
        <v>584</v>
      </c>
      <c r="D1403" s="26"/>
      <c r="F1403" s="14"/>
      <c r="G1403" s="47"/>
      <c r="H1403" s="39"/>
      <c r="I1403" s="39"/>
      <c r="J1403" s="40"/>
    </row>
    <row r="1404" spans="2:10" x14ac:dyDescent="0.3">
      <c r="B1404" s="25"/>
      <c r="D1404" s="26"/>
      <c r="F1404" s="34"/>
      <c r="G1404" s="47"/>
      <c r="H1404" s="39"/>
      <c r="I1404" s="39"/>
      <c r="J1404" s="40"/>
    </row>
    <row r="1405" spans="2:10" x14ac:dyDescent="0.3">
      <c r="B1405" s="25"/>
      <c r="D1405" s="26"/>
      <c r="F1405" s="14"/>
      <c r="G1405" s="47"/>
      <c r="H1405" s="39"/>
      <c r="I1405" s="39"/>
      <c r="J1405" s="40"/>
    </row>
    <row r="1406" spans="2:10" x14ac:dyDescent="0.3">
      <c r="B1406" s="25" t="s">
        <v>586</v>
      </c>
      <c r="D1406" s="26"/>
      <c r="F1406" s="14" t="s">
        <v>834</v>
      </c>
      <c r="G1406" s="47"/>
      <c r="H1406" s="39"/>
      <c r="I1406" s="39"/>
      <c r="J1406" s="40"/>
    </row>
    <row r="1407" spans="2:10" x14ac:dyDescent="0.3">
      <c r="B1407" s="25"/>
      <c r="D1407" s="26"/>
      <c r="F1407" s="14" t="s">
        <v>835</v>
      </c>
      <c r="G1407" s="47"/>
      <c r="H1407" s="39"/>
      <c r="I1407" s="39"/>
      <c r="J1407" s="40"/>
    </row>
    <row r="1408" spans="2:10" x14ac:dyDescent="0.3">
      <c r="B1408" s="25"/>
      <c r="D1408" s="26" t="s">
        <v>587</v>
      </c>
      <c r="F1408" s="14"/>
      <c r="G1408" s="47"/>
      <c r="H1408" s="39"/>
      <c r="I1408" s="39"/>
      <c r="J1408" s="40"/>
    </row>
    <row r="1409" spans="2:10" x14ac:dyDescent="0.3">
      <c r="B1409" s="25"/>
      <c r="D1409" s="26"/>
      <c r="F1409" s="14"/>
      <c r="G1409" s="47"/>
      <c r="H1409" s="39"/>
      <c r="I1409" s="39"/>
      <c r="J1409" s="40"/>
    </row>
    <row r="1410" spans="2:10" x14ac:dyDescent="0.3">
      <c r="B1410" s="25"/>
      <c r="D1410" s="26"/>
      <c r="F1410" s="14"/>
      <c r="G1410" s="47"/>
      <c r="H1410" s="39"/>
      <c r="I1410" s="39"/>
      <c r="J1410" s="40"/>
    </row>
    <row r="1411" spans="2:10" x14ac:dyDescent="0.3">
      <c r="B1411" s="25"/>
      <c r="D1411" s="26"/>
      <c r="G1411" s="47"/>
      <c r="H1411" s="39"/>
      <c r="I1411" s="39"/>
      <c r="J1411" s="40"/>
    </row>
    <row r="1412" spans="2:10" x14ac:dyDescent="0.3">
      <c r="B1412" s="25" t="s">
        <v>600</v>
      </c>
      <c r="D1412" s="26"/>
      <c r="F1412" s="14" t="s">
        <v>770</v>
      </c>
      <c r="G1412" s="47"/>
      <c r="H1412" s="39"/>
      <c r="I1412" s="39"/>
      <c r="J1412" s="40"/>
    </row>
    <row r="1413" spans="2:10" x14ac:dyDescent="0.3">
      <c r="B1413" s="25"/>
      <c r="D1413" s="26"/>
      <c r="F1413" s="14" t="s">
        <v>2705</v>
      </c>
      <c r="G1413" s="47"/>
      <c r="H1413" s="39"/>
      <c r="I1413" s="39"/>
      <c r="J1413" s="40"/>
    </row>
    <row r="1414" spans="2:10" x14ac:dyDescent="0.3">
      <c r="B1414" s="25"/>
      <c r="D1414" s="26"/>
      <c r="F1414" s="14" t="s">
        <v>1998</v>
      </c>
      <c r="G1414" s="47"/>
      <c r="H1414" s="39"/>
      <c r="I1414" s="39"/>
      <c r="J1414" s="40"/>
    </row>
    <row r="1415" spans="2:10" x14ac:dyDescent="0.3">
      <c r="B1415" s="25"/>
      <c r="D1415" s="26"/>
      <c r="F1415" s="14"/>
      <c r="G1415" s="47"/>
      <c r="H1415" s="39"/>
      <c r="I1415" s="39"/>
      <c r="J1415" s="40"/>
    </row>
    <row r="1416" spans="2:10" x14ac:dyDescent="0.3">
      <c r="B1416" s="25"/>
      <c r="D1416" s="26"/>
      <c r="F1416" s="14"/>
      <c r="G1416" s="47"/>
      <c r="H1416" s="39"/>
      <c r="I1416" s="39"/>
      <c r="J1416" s="40"/>
    </row>
    <row r="1417" spans="2:10" x14ac:dyDescent="0.3">
      <c r="B1417" s="25"/>
      <c r="D1417" s="26" t="s">
        <v>601</v>
      </c>
      <c r="F1417" s="14" t="s">
        <v>771</v>
      </c>
      <c r="G1417" s="47"/>
      <c r="H1417" s="39"/>
      <c r="I1417" s="39"/>
      <c r="J1417" s="40"/>
    </row>
    <row r="1418" spans="2:10" x14ac:dyDescent="0.3">
      <c r="B1418" s="25"/>
      <c r="D1418" s="26"/>
      <c r="F1418" s="14" t="s">
        <v>2835</v>
      </c>
      <c r="G1418" s="47"/>
      <c r="H1418" s="39"/>
      <c r="I1418" s="39"/>
      <c r="J1418" s="40"/>
    </row>
    <row r="1419" spans="2:10" x14ac:dyDescent="0.3">
      <c r="B1419" s="25"/>
      <c r="D1419" s="26"/>
      <c r="F1419" s="139"/>
      <c r="G1419" s="47"/>
      <c r="H1419" s="39"/>
      <c r="I1419" s="39"/>
      <c r="J1419" s="40"/>
    </row>
    <row r="1420" spans="2:10" x14ac:dyDescent="0.3">
      <c r="B1420" s="145"/>
      <c r="C1420" s="146"/>
      <c r="D1420" s="147" t="s">
        <v>601</v>
      </c>
      <c r="E1420" s="148"/>
      <c r="F1420" s="148" t="s">
        <v>1173</v>
      </c>
      <c r="G1420" s="150"/>
      <c r="H1420" s="39"/>
      <c r="I1420" s="39"/>
      <c r="J1420" s="40"/>
    </row>
    <row r="1421" spans="2:10" x14ac:dyDescent="0.3">
      <c r="B1421" s="145"/>
      <c r="C1421" s="146"/>
      <c r="D1421" s="147"/>
      <c r="E1421" s="148"/>
      <c r="F1421" s="154" t="s">
        <v>2836</v>
      </c>
      <c r="G1421" s="150"/>
      <c r="H1421" s="39"/>
      <c r="I1421" s="39"/>
      <c r="J1421" s="40"/>
    </row>
    <row r="1422" spans="2:10" x14ac:dyDescent="0.3">
      <c r="B1422" s="145"/>
      <c r="C1422" s="146"/>
      <c r="D1422" s="147"/>
      <c r="E1422" s="148"/>
      <c r="F1422" s="154"/>
      <c r="G1422" s="150"/>
      <c r="H1422" s="39"/>
      <c r="I1422" s="39"/>
      <c r="J1422" s="40"/>
    </row>
    <row r="1423" spans="2:10" x14ac:dyDescent="0.3">
      <c r="B1423" s="145"/>
      <c r="C1423" s="146"/>
      <c r="D1423" s="147"/>
      <c r="E1423" s="148"/>
      <c r="F1423" s="154"/>
      <c r="G1423" s="150"/>
      <c r="H1423" s="39"/>
      <c r="I1423" s="39"/>
      <c r="J1423" s="40"/>
    </row>
    <row r="1424" spans="2:10" x14ac:dyDescent="0.3">
      <c r="B1424" s="145"/>
      <c r="C1424" s="146"/>
      <c r="D1424" s="147"/>
      <c r="E1424" s="148"/>
      <c r="F1424" s="154"/>
      <c r="G1424" s="150"/>
      <c r="H1424" s="39"/>
      <c r="I1424" s="39"/>
      <c r="J1424" s="40"/>
    </row>
    <row r="1425" spans="2:10" x14ac:dyDescent="0.3">
      <c r="B1425" s="145"/>
      <c r="C1425" s="146"/>
      <c r="D1425" s="147"/>
      <c r="E1425" s="148"/>
      <c r="F1425" s="154"/>
      <c r="G1425" s="150"/>
      <c r="H1425" s="39"/>
      <c r="I1425" s="39"/>
      <c r="J1425" s="40"/>
    </row>
    <row r="1426" spans="2:10" x14ac:dyDescent="0.3">
      <c r="B1426" s="145"/>
      <c r="C1426" s="146"/>
      <c r="D1426" s="147"/>
      <c r="E1426" s="148"/>
      <c r="F1426" s="154"/>
      <c r="G1426" s="150"/>
      <c r="H1426" s="39"/>
      <c r="I1426" s="39"/>
      <c r="J1426" s="40"/>
    </row>
    <row r="1427" spans="2:10" x14ac:dyDescent="0.3">
      <c r="B1427" s="145"/>
      <c r="C1427" s="146"/>
      <c r="D1427" s="147"/>
      <c r="E1427" s="148"/>
      <c r="F1427" s="154" t="s">
        <v>772</v>
      </c>
      <c r="G1427" s="150"/>
      <c r="H1427" s="39"/>
      <c r="I1427" s="39"/>
      <c r="J1427" s="40"/>
    </row>
    <row r="1428" spans="2:10" x14ac:dyDescent="0.3">
      <c r="B1428" s="145"/>
      <c r="C1428" s="146"/>
      <c r="D1428" s="147"/>
      <c r="E1428" s="148"/>
      <c r="F1428" s="148" t="s">
        <v>2837</v>
      </c>
      <c r="G1428" s="150"/>
      <c r="H1428" s="39"/>
      <c r="I1428" s="39"/>
      <c r="J1428" s="40"/>
    </row>
    <row r="1429" spans="2:10" x14ac:dyDescent="0.3">
      <c r="B1429" s="25"/>
      <c r="D1429" s="26"/>
      <c r="F1429" s="139"/>
      <c r="G1429" s="47"/>
      <c r="H1429" s="39"/>
      <c r="I1429" s="39"/>
      <c r="J1429" s="40"/>
    </row>
    <row r="1430" spans="2:10" x14ac:dyDescent="0.3">
      <c r="B1430" s="394" t="s">
        <v>902</v>
      </c>
      <c r="C1430" s="395"/>
      <c r="D1430" s="396"/>
      <c r="F1430" s="14" t="s">
        <v>1181</v>
      </c>
      <c r="G1430" s="47"/>
      <c r="H1430" s="53"/>
      <c r="I1430" s="53"/>
      <c r="J1430" s="53"/>
    </row>
    <row r="1431" spans="2:10" x14ac:dyDescent="0.3">
      <c r="B1431" s="25"/>
      <c r="D1431" s="26"/>
      <c r="F1431" s="14" t="s">
        <v>836</v>
      </c>
      <c r="G1431" s="47"/>
      <c r="H1431" s="39"/>
      <c r="I1431" s="39"/>
      <c r="J1431" s="40"/>
    </row>
    <row r="1432" spans="2:10" x14ac:dyDescent="0.3">
      <c r="B1432" s="25"/>
      <c r="D1432" s="26"/>
      <c r="F1432" s="24" t="s">
        <v>1999</v>
      </c>
      <c r="G1432" s="47"/>
      <c r="H1432" s="39"/>
      <c r="I1432" s="39"/>
      <c r="J1432" s="40"/>
    </row>
    <row r="1433" spans="2:10" x14ac:dyDescent="0.3">
      <c r="B1433" s="25"/>
      <c r="D1433" s="26"/>
      <c r="F1433" s="24" t="s">
        <v>2000</v>
      </c>
      <c r="G1433" s="47"/>
      <c r="H1433" s="39"/>
      <c r="I1433" s="39"/>
      <c r="J1433" s="40"/>
    </row>
    <row r="1434" spans="2:10" x14ac:dyDescent="0.3">
      <c r="B1434" s="25"/>
      <c r="D1434" s="26"/>
      <c r="F1434" s="14" t="s">
        <v>2001</v>
      </c>
      <c r="G1434" s="47"/>
      <c r="H1434" s="39"/>
      <c r="I1434" s="39"/>
      <c r="J1434" s="40"/>
    </row>
    <row r="1435" spans="2:10" x14ac:dyDescent="0.3">
      <c r="B1435" s="25"/>
      <c r="D1435" s="26"/>
      <c r="F1435" s="14" t="s">
        <v>2002</v>
      </c>
      <c r="G1435" s="47"/>
      <c r="H1435" s="39"/>
      <c r="I1435" s="39"/>
      <c r="J1435" s="40"/>
    </row>
    <row r="1436" spans="2:10" x14ac:dyDescent="0.3">
      <c r="B1436" s="25"/>
      <c r="D1436" s="26"/>
      <c r="G1436" s="47"/>
      <c r="H1436" s="39"/>
      <c r="I1436" s="39"/>
      <c r="J1436" s="40"/>
    </row>
    <row r="1437" spans="2:10" x14ac:dyDescent="0.3">
      <c r="B1437" s="25"/>
      <c r="D1437" s="26"/>
      <c r="F1437" s="24" t="s">
        <v>2003</v>
      </c>
      <c r="G1437" s="47"/>
      <c r="H1437" s="39"/>
      <c r="I1437" s="39"/>
      <c r="J1437" s="40"/>
    </row>
    <row r="1438" spans="2:10" x14ac:dyDescent="0.3">
      <c r="B1438" s="25"/>
      <c r="D1438" s="26"/>
      <c r="F1438" s="24" t="s">
        <v>2004</v>
      </c>
      <c r="G1438" s="47"/>
      <c r="H1438" s="39"/>
      <c r="I1438" s="39"/>
      <c r="J1438" s="40"/>
    </row>
    <row r="1439" spans="2:10" x14ac:dyDescent="0.3">
      <c r="B1439" s="25"/>
      <c r="D1439" s="26"/>
      <c r="F1439" s="14" t="s">
        <v>2005</v>
      </c>
      <c r="G1439" s="47"/>
      <c r="H1439" s="39"/>
      <c r="I1439" s="39"/>
      <c r="J1439" s="40"/>
    </row>
    <row r="1440" spans="2:10" x14ac:dyDescent="0.3">
      <c r="B1440" s="25"/>
      <c r="D1440" s="26"/>
      <c r="F1440" s="14" t="s">
        <v>2006</v>
      </c>
      <c r="G1440" s="47"/>
      <c r="H1440" s="39"/>
      <c r="I1440" s="39"/>
      <c r="J1440" s="40"/>
    </row>
    <row r="1441" spans="2:10" x14ac:dyDescent="0.3">
      <c r="B1441" s="25"/>
      <c r="D1441" s="26"/>
      <c r="F1441" s="14"/>
      <c r="G1441" s="47"/>
      <c r="H1441" s="39"/>
      <c r="I1441" s="39"/>
      <c r="J1441" s="40"/>
    </row>
    <row r="1442" spans="2:10" x14ac:dyDescent="0.3">
      <c r="B1442" s="25"/>
      <c r="D1442" s="26"/>
      <c r="F1442" s="14"/>
      <c r="G1442" s="47"/>
      <c r="H1442" s="39"/>
      <c r="I1442" s="39"/>
      <c r="J1442" s="40"/>
    </row>
    <row r="1443" spans="2:10" x14ac:dyDescent="0.3">
      <c r="B1443" s="25"/>
      <c r="D1443" s="26"/>
      <c r="F1443" s="14" t="s">
        <v>983</v>
      </c>
      <c r="G1443" s="47"/>
      <c r="H1443" s="39"/>
      <c r="I1443" s="39"/>
      <c r="J1443" s="40"/>
    </row>
    <row r="1444" spans="2:10" x14ac:dyDescent="0.3">
      <c r="B1444" s="25"/>
      <c r="D1444" s="26" t="s">
        <v>8</v>
      </c>
      <c r="F1444" s="14" t="s">
        <v>784</v>
      </c>
      <c r="G1444" s="47"/>
      <c r="H1444" s="39"/>
      <c r="I1444" s="39"/>
      <c r="J1444" s="40"/>
    </row>
    <row r="1445" spans="2:10" x14ac:dyDescent="0.3">
      <c r="B1445" s="25"/>
      <c r="D1445" s="26"/>
      <c r="F1445" s="14" t="s">
        <v>1946</v>
      </c>
      <c r="G1445" s="47"/>
      <c r="H1445" s="39"/>
      <c r="I1445" s="39"/>
      <c r="J1445" s="40"/>
    </row>
    <row r="1446" spans="2:10" x14ac:dyDescent="0.3">
      <c r="B1446" s="25" t="s">
        <v>9</v>
      </c>
      <c r="D1446" s="26"/>
      <c r="F1446" s="14" t="s">
        <v>2008</v>
      </c>
      <c r="G1446" s="47"/>
      <c r="H1446" s="39"/>
      <c r="I1446" s="39"/>
      <c r="J1446" s="40"/>
    </row>
    <row r="1447" spans="2:10" x14ac:dyDescent="0.3">
      <c r="B1447" s="25"/>
      <c r="D1447" s="26"/>
      <c r="F1447" s="14"/>
      <c r="G1447" s="47"/>
      <c r="H1447" s="39"/>
      <c r="I1447" s="39"/>
      <c r="J1447" s="40"/>
    </row>
    <row r="1448" spans="2:10" x14ac:dyDescent="0.3">
      <c r="B1448" s="25"/>
      <c r="D1448" s="26"/>
      <c r="F1448" s="14"/>
      <c r="G1448" s="47"/>
      <c r="H1448" s="39"/>
      <c r="I1448" s="39"/>
      <c r="J1448" s="40"/>
    </row>
    <row r="1449" spans="2:10" x14ac:dyDescent="0.3">
      <c r="B1449" s="25"/>
      <c r="D1449" s="26"/>
      <c r="F1449" s="14"/>
      <c r="G1449" s="47"/>
      <c r="H1449" s="39"/>
      <c r="I1449" s="39"/>
      <c r="J1449" s="40"/>
    </row>
    <row r="1450" spans="2:10" x14ac:dyDescent="0.3">
      <c r="B1450" s="25"/>
      <c r="D1450" s="26" t="s">
        <v>8</v>
      </c>
      <c r="F1450" s="14" t="s">
        <v>1257</v>
      </c>
      <c r="G1450" s="47"/>
      <c r="H1450" s="39"/>
      <c r="I1450" s="39"/>
      <c r="J1450" s="40"/>
    </row>
    <row r="1451" spans="2:10" x14ac:dyDescent="0.3">
      <c r="B1451" s="25"/>
      <c r="D1451" s="26"/>
      <c r="F1451" s="14" t="s">
        <v>791</v>
      </c>
      <c r="G1451" s="47"/>
      <c r="H1451" s="39"/>
      <c r="I1451" s="39"/>
      <c r="J1451" s="40"/>
    </row>
    <row r="1452" spans="2:10" x14ac:dyDescent="0.3">
      <c r="B1452" s="25" t="s">
        <v>9</v>
      </c>
      <c r="D1452" s="26"/>
      <c r="F1452" s="14" t="s">
        <v>1946</v>
      </c>
      <c r="G1452" s="47"/>
      <c r="H1452" s="39"/>
      <c r="I1452" s="39"/>
      <c r="J1452" s="40"/>
    </row>
    <row r="1453" spans="2:10" x14ac:dyDescent="0.3">
      <c r="B1453" s="25"/>
      <c r="D1453" s="26"/>
      <c r="F1453" s="14" t="s">
        <v>2009</v>
      </c>
      <c r="G1453" s="47"/>
      <c r="H1453" s="39"/>
      <c r="I1453" s="39"/>
      <c r="J1453" s="40"/>
    </row>
    <row r="1454" spans="2:10" x14ac:dyDescent="0.3">
      <c r="B1454" s="25"/>
      <c r="D1454" s="26"/>
      <c r="F1454" s="14"/>
      <c r="G1454" s="47"/>
      <c r="H1454" s="39"/>
      <c r="I1454" s="39"/>
      <c r="J1454" s="40"/>
    </row>
    <row r="1455" spans="2:10" x14ac:dyDescent="0.3">
      <c r="B1455" s="25"/>
      <c r="D1455" s="26"/>
      <c r="F1455" s="14"/>
      <c r="G1455" s="47"/>
      <c r="H1455" s="39"/>
      <c r="I1455" s="39"/>
      <c r="J1455" s="40"/>
    </row>
    <row r="1456" spans="2:10" x14ac:dyDescent="0.3">
      <c r="B1456" s="391" t="s">
        <v>903</v>
      </c>
      <c r="C1456" s="392"/>
      <c r="D1456" s="393"/>
      <c r="F1456" s="14" t="s">
        <v>837</v>
      </c>
      <c r="G1456" s="47"/>
      <c r="H1456" s="39"/>
      <c r="I1456" s="39"/>
      <c r="J1456" s="40"/>
    </row>
    <row r="1457" spans="2:10" x14ac:dyDescent="0.3">
      <c r="B1457" s="25"/>
      <c r="D1457" s="26"/>
      <c r="F1457" s="14"/>
      <c r="G1457" s="47"/>
      <c r="H1457" s="39"/>
      <c r="I1457" s="39"/>
      <c r="J1457" s="40"/>
    </row>
    <row r="1458" spans="2:10" x14ac:dyDescent="0.3">
      <c r="B1458" s="25"/>
      <c r="D1458" s="26"/>
      <c r="F1458" s="138" t="s">
        <v>984</v>
      </c>
      <c r="G1458" s="47"/>
      <c r="H1458" s="39"/>
      <c r="I1458" s="39"/>
      <c r="J1458" s="40"/>
    </row>
    <row r="1459" spans="2:10" x14ac:dyDescent="0.3">
      <c r="B1459" s="25"/>
      <c r="D1459" s="26" t="s">
        <v>8</v>
      </c>
      <c r="F1459" s="14" t="s">
        <v>1182</v>
      </c>
      <c r="G1459" s="47"/>
      <c r="H1459" s="39"/>
      <c r="I1459" s="39"/>
      <c r="J1459" s="40"/>
    </row>
    <row r="1460" spans="2:10" x14ac:dyDescent="0.3">
      <c r="B1460" s="25"/>
      <c r="D1460" s="26"/>
      <c r="F1460" s="14" t="s">
        <v>2010</v>
      </c>
      <c r="G1460" s="47"/>
      <c r="H1460" s="39"/>
      <c r="I1460" s="39"/>
      <c r="J1460" s="40"/>
    </row>
    <row r="1461" spans="2:10" x14ac:dyDescent="0.3">
      <c r="B1461" s="25"/>
      <c r="D1461" s="26"/>
      <c r="F1461" s="14" t="s">
        <v>2009</v>
      </c>
      <c r="G1461" s="47"/>
      <c r="H1461" s="39"/>
      <c r="I1461" s="39"/>
      <c r="J1461" s="40"/>
    </row>
    <row r="1462" spans="2:10" x14ac:dyDescent="0.3">
      <c r="B1462" s="25" t="s">
        <v>9</v>
      </c>
      <c r="D1462" s="26"/>
      <c r="F1462" s="14"/>
      <c r="G1462" s="47"/>
      <c r="H1462" s="39"/>
      <c r="I1462" s="39"/>
      <c r="J1462" s="40"/>
    </row>
    <row r="1463" spans="2:10" x14ac:dyDescent="0.3">
      <c r="B1463" s="25"/>
      <c r="D1463" s="26"/>
      <c r="F1463" s="14"/>
      <c r="G1463" s="47"/>
      <c r="H1463" s="39"/>
      <c r="I1463" s="39"/>
      <c r="J1463" s="40"/>
    </row>
    <row r="1464" spans="2:10" x14ac:dyDescent="0.3">
      <c r="B1464" s="25"/>
      <c r="D1464" s="26"/>
      <c r="F1464" s="14"/>
      <c r="G1464" s="47"/>
      <c r="H1464" s="39"/>
      <c r="I1464" s="39"/>
      <c r="J1464" s="40"/>
    </row>
    <row r="1465" spans="2:10" x14ac:dyDescent="0.3">
      <c r="B1465" s="25" t="s">
        <v>891</v>
      </c>
      <c r="D1465" s="26"/>
      <c r="F1465" s="14" t="s">
        <v>775</v>
      </c>
      <c r="G1465" s="47"/>
      <c r="H1465" s="39"/>
      <c r="I1465" s="39"/>
      <c r="J1465" s="40"/>
    </row>
    <row r="1466" spans="2:10" x14ac:dyDescent="0.3">
      <c r="B1466" s="25"/>
      <c r="D1466" s="26"/>
      <c r="F1466" s="34" t="s">
        <v>790</v>
      </c>
      <c r="G1466" s="47"/>
      <c r="H1466" s="39"/>
      <c r="I1466" s="39"/>
      <c r="J1466" s="40"/>
    </row>
    <row r="1467" spans="2:10" x14ac:dyDescent="0.3">
      <c r="B1467" s="25"/>
      <c r="D1467" s="26"/>
      <c r="F1467" s="14"/>
      <c r="G1467" s="47"/>
      <c r="H1467" s="39"/>
      <c r="I1467" s="39"/>
      <c r="J1467" s="40"/>
    </row>
    <row r="1468" spans="2:10" x14ac:dyDescent="0.3">
      <c r="B1468" s="25"/>
      <c r="D1468" s="26" t="s">
        <v>892</v>
      </c>
      <c r="F1468" s="14"/>
      <c r="G1468" s="47"/>
      <c r="H1468" s="39"/>
      <c r="I1468" s="39"/>
      <c r="J1468" s="40"/>
    </row>
    <row r="1469" spans="2:10" x14ac:dyDescent="0.3">
      <c r="B1469" s="25"/>
      <c r="D1469" s="26"/>
      <c r="F1469" s="14"/>
      <c r="G1469" s="47"/>
      <c r="H1469" s="39"/>
      <c r="I1469" s="39"/>
      <c r="J1469" s="40"/>
    </row>
    <row r="1470" spans="2:10" x14ac:dyDescent="0.3">
      <c r="B1470" s="25"/>
      <c r="D1470" s="26"/>
      <c r="F1470" s="14"/>
      <c r="G1470" s="47"/>
      <c r="H1470" s="39"/>
      <c r="I1470" s="39"/>
      <c r="J1470" s="40"/>
    </row>
    <row r="1471" spans="2:10" x14ac:dyDescent="0.3">
      <c r="B1471" s="145" t="s">
        <v>891</v>
      </c>
      <c r="C1471" s="146"/>
      <c r="D1471" s="147"/>
      <c r="E1471" s="148"/>
      <c r="F1471" s="148" t="s">
        <v>985</v>
      </c>
      <c r="G1471" s="150"/>
      <c r="H1471" s="39"/>
      <c r="I1471" s="39"/>
      <c r="J1471" s="40"/>
    </row>
    <row r="1472" spans="2:10" x14ac:dyDescent="0.3">
      <c r="B1472" s="145"/>
      <c r="C1472" s="146"/>
      <c r="D1472" s="147"/>
      <c r="E1472" s="148"/>
      <c r="F1472" s="151" t="s">
        <v>790</v>
      </c>
      <c r="G1472" s="150"/>
      <c r="H1472" s="39"/>
      <c r="I1472" s="39"/>
      <c r="J1472" s="40"/>
    </row>
    <row r="1473" spans="2:10" x14ac:dyDescent="0.3">
      <c r="B1473" s="145"/>
      <c r="C1473" s="146"/>
      <c r="D1473" s="147"/>
      <c r="E1473" s="148"/>
      <c r="F1473" s="148"/>
      <c r="G1473" s="150"/>
      <c r="H1473" s="39"/>
      <c r="I1473" s="39"/>
      <c r="J1473" s="40"/>
    </row>
    <row r="1474" spans="2:10" x14ac:dyDescent="0.3">
      <c r="B1474" s="145"/>
      <c r="C1474" s="146"/>
      <c r="D1474" s="147" t="s">
        <v>892</v>
      </c>
      <c r="E1474" s="148"/>
      <c r="F1474" s="148"/>
      <c r="G1474" s="150"/>
      <c r="H1474" s="39"/>
      <c r="I1474" s="39"/>
      <c r="J1474" s="40"/>
    </row>
    <row r="1475" spans="2:10" x14ac:dyDescent="0.3">
      <c r="B1475" s="25"/>
      <c r="D1475" s="26"/>
      <c r="F1475" s="14"/>
      <c r="G1475" s="47"/>
      <c r="H1475" s="39"/>
      <c r="I1475" s="39"/>
      <c r="J1475" s="40"/>
    </row>
    <row r="1476" spans="2:10" x14ac:dyDescent="0.3">
      <c r="B1476" s="25"/>
      <c r="D1476" s="26"/>
      <c r="F1476" s="14"/>
      <c r="G1476" s="47"/>
      <c r="H1476" s="39"/>
      <c r="I1476" s="39"/>
      <c r="J1476" s="40"/>
    </row>
    <row r="1477" spans="2:10" x14ac:dyDescent="0.3">
      <c r="B1477" s="391" t="s">
        <v>1532</v>
      </c>
      <c r="C1477" s="392"/>
      <c r="D1477" s="393"/>
      <c r="F1477" s="14"/>
      <c r="G1477" s="47"/>
      <c r="H1477" s="39"/>
      <c r="I1477" s="39"/>
      <c r="J1477" s="40"/>
    </row>
    <row r="1478" spans="2:10" x14ac:dyDescent="0.3">
      <c r="B1478" s="25"/>
      <c r="D1478" s="26"/>
      <c r="F1478" s="14"/>
      <c r="G1478" s="47"/>
      <c r="H1478" s="39"/>
      <c r="I1478" s="39"/>
      <c r="J1478" s="40"/>
    </row>
    <row r="1479" spans="2:10" x14ac:dyDescent="0.3">
      <c r="B1479" s="25"/>
      <c r="D1479" s="26"/>
      <c r="F1479" s="14"/>
      <c r="G1479" s="47"/>
      <c r="H1479" s="39"/>
      <c r="I1479" s="39"/>
      <c r="J1479" s="40"/>
    </row>
    <row r="1480" spans="2:10" x14ac:dyDescent="0.3">
      <c r="B1480" s="25"/>
      <c r="D1480" s="26" t="s">
        <v>595</v>
      </c>
      <c r="F1480" s="14" t="s">
        <v>1187</v>
      </c>
      <c r="G1480" s="47"/>
      <c r="H1480" s="39"/>
      <c r="I1480" s="39"/>
      <c r="J1480" s="40"/>
    </row>
    <row r="1481" spans="2:10" x14ac:dyDescent="0.3">
      <c r="B1481" s="25"/>
      <c r="D1481" s="26"/>
      <c r="F1481" s="14" t="s">
        <v>1254</v>
      </c>
      <c r="G1481" s="47"/>
      <c r="H1481" s="39"/>
      <c r="I1481" s="39"/>
      <c r="J1481" s="40"/>
    </row>
    <row r="1482" spans="2:10" x14ac:dyDescent="0.3">
      <c r="B1482" s="25"/>
      <c r="D1482" s="26"/>
      <c r="F1482" s="14" t="s">
        <v>1994</v>
      </c>
      <c r="G1482" s="47"/>
      <c r="H1482" s="39"/>
      <c r="I1482" s="39"/>
      <c r="J1482" s="40"/>
    </row>
    <row r="1483" spans="2:10" x14ac:dyDescent="0.3">
      <c r="B1483" s="25" t="s">
        <v>1160</v>
      </c>
      <c r="D1483" s="26"/>
      <c r="F1483" s="14" t="s">
        <v>1995</v>
      </c>
      <c r="G1483" s="47"/>
      <c r="H1483" s="39"/>
      <c r="I1483" s="39"/>
      <c r="J1483" s="40"/>
    </row>
    <row r="1484" spans="2:10" x14ac:dyDescent="0.3">
      <c r="B1484" s="25"/>
      <c r="D1484" s="26"/>
      <c r="F1484" s="14"/>
      <c r="G1484" s="47"/>
      <c r="H1484" s="39"/>
      <c r="I1484" s="39"/>
      <c r="J1484" s="40"/>
    </row>
    <row r="1485" spans="2:10" x14ac:dyDescent="0.3">
      <c r="B1485" s="25"/>
      <c r="D1485" s="26"/>
      <c r="F1485" s="14"/>
      <c r="G1485" s="47"/>
      <c r="H1485" s="39"/>
      <c r="I1485" s="39"/>
      <c r="J1485" s="40"/>
    </row>
    <row r="1486" spans="2:10" x14ac:dyDescent="0.3">
      <c r="B1486" s="25" t="s">
        <v>597</v>
      </c>
      <c r="D1486" s="26"/>
      <c r="F1486" s="14" t="s">
        <v>1163</v>
      </c>
      <c r="G1486" s="47"/>
      <c r="H1486" s="39"/>
      <c r="I1486" s="39"/>
      <c r="J1486" s="40"/>
    </row>
    <row r="1487" spans="2:10" x14ac:dyDescent="0.3">
      <c r="B1487" s="25"/>
      <c r="D1487" s="26"/>
      <c r="F1487" s="14" t="s">
        <v>763</v>
      </c>
      <c r="G1487" s="47"/>
      <c r="H1487" s="39"/>
      <c r="I1487" s="39"/>
      <c r="J1487" s="40"/>
    </row>
    <row r="1488" spans="2:10" x14ac:dyDescent="0.3">
      <c r="B1488" s="25"/>
      <c r="D1488" s="26"/>
      <c r="F1488" s="14" t="s">
        <v>1996</v>
      </c>
      <c r="G1488" s="47"/>
      <c r="H1488" s="39"/>
      <c r="I1488" s="39"/>
      <c r="J1488" s="40"/>
    </row>
    <row r="1489" spans="2:10" x14ac:dyDescent="0.3">
      <c r="B1489" s="25"/>
      <c r="D1489" s="26" t="s">
        <v>598</v>
      </c>
      <c r="F1489" s="14"/>
      <c r="G1489" s="47"/>
      <c r="H1489" s="39"/>
      <c r="I1489" s="39"/>
      <c r="J1489" s="40"/>
    </row>
    <row r="1490" spans="2:10" x14ac:dyDescent="0.3">
      <c r="B1490" s="25"/>
      <c r="D1490" s="26"/>
      <c r="F1490" s="14"/>
      <c r="G1490" s="47"/>
      <c r="H1490" s="39"/>
      <c r="I1490" s="39"/>
      <c r="J1490" s="40"/>
    </row>
    <row r="1491" spans="2:10" x14ac:dyDescent="0.3">
      <c r="B1491" s="25"/>
      <c r="D1491" s="26"/>
      <c r="F1491" s="14"/>
      <c r="G1491" s="47"/>
      <c r="H1491" s="39"/>
      <c r="I1491" s="39"/>
      <c r="J1491" s="40"/>
    </row>
    <row r="1492" spans="2:10" x14ac:dyDescent="0.3">
      <c r="B1492" s="145" t="s">
        <v>597</v>
      </c>
      <c r="C1492" s="146"/>
      <c r="D1492" s="147"/>
      <c r="E1492" s="148"/>
      <c r="F1492" s="148" t="s">
        <v>1163</v>
      </c>
      <c r="G1492" s="150"/>
      <c r="H1492" s="39"/>
      <c r="I1492" s="39"/>
      <c r="J1492" s="40"/>
    </row>
    <row r="1493" spans="2:10" x14ac:dyDescent="0.3">
      <c r="B1493" s="145"/>
      <c r="C1493" s="146"/>
      <c r="D1493" s="147"/>
      <c r="E1493" s="148"/>
      <c r="F1493" s="148" t="s">
        <v>1124</v>
      </c>
      <c r="G1493" s="150"/>
      <c r="H1493" s="39"/>
      <c r="I1493" s="39"/>
      <c r="J1493" s="40"/>
    </row>
    <row r="1494" spans="2:10" x14ac:dyDescent="0.3">
      <c r="B1494" s="145"/>
      <c r="C1494" s="146"/>
      <c r="D1494" s="147" t="s">
        <v>598</v>
      </c>
      <c r="E1494" s="148"/>
      <c r="F1494" s="151"/>
      <c r="G1494" s="150"/>
      <c r="H1494" s="39"/>
      <c r="I1494" s="39"/>
      <c r="J1494" s="40"/>
    </row>
    <row r="1495" spans="2:10" x14ac:dyDescent="0.3">
      <c r="B1495" s="145"/>
      <c r="C1495" s="146"/>
      <c r="D1495" s="147"/>
      <c r="E1495" s="148"/>
      <c r="F1495" s="151"/>
      <c r="G1495" s="150"/>
      <c r="H1495" s="39"/>
      <c r="I1495" s="39"/>
      <c r="J1495" s="40"/>
    </row>
    <row r="1496" spans="2:10" x14ac:dyDescent="0.3">
      <c r="B1496" s="145"/>
      <c r="C1496" s="146"/>
      <c r="D1496" s="147"/>
      <c r="E1496" s="148"/>
      <c r="F1496" s="151" t="s">
        <v>1531</v>
      </c>
      <c r="G1496" s="150"/>
      <c r="H1496" s="39"/>
      <c r="I1496" s="39"/>
      <c r="J1496" s="40"/>
    </row>
    <row r="1497" spans="2:10" x14ac:dyDescent="0.3">
      <c r="B1497" s="145"/>
      <c r="C1497" s="146"/>
      <c r="D1497" s="147"/>
      <c r="E1497" s="148"/>
      <c r="F1497" s="148" t="s">
        <v>1992</v>
      </c>
      <c r="G1497" s="150"/>
      <c r="H1497" s="39"/>
      <c r="I1497" s="39"/>
      <c r="J1497" s="40"/>
    </row>
    <row r="1498" spans="2:10" x14ac:dyDescent="0.3">
      <c r="B1498" s="145"/>
      <c r="C1498" s="146"/>
      <c r="D1498" s="147"/>
      <c r="E1498" s="148"/>
      <c r="F1498" s="148" t="s">
        <v>1945</v>
      </c>
      <c r="G1498" s="150"/>
      <c r="H1498" s="39"/>
      <c r="I1498" s="39"/>
      <c r="J1498" s="40"/>
    </row>
    <row r="1499" spans="2:10" x14ac:dyDescent="0.3">
      <c r="B1499" s="145"/>
      <c r="C1499" s="146"/>
      <c r="D1499" s="147"/>
      <c r="E1499" s="148"/>
      <c r="F1499" s="151" t="s">
        <v>2044</v>
      </c>
      <c r="G1499" s="150"/>
      <c r="H1499" s="39"/>
      <c r="I1499" s="39"/>
      <c r="J1499" s="40"/>
    </row>
    <row r="1500" spans="2:10" x14ac:dyDescent="0.3">
      <c r="B1500" s="145"/>
      <c r="C1500" s="146"/>
      <c r="D1500" s="147"/>
      <c r="E1500" s="148"/>
      <c r="F1500" s="151"/>
      <c r="G1500" s="150"/>
      <c r="H1500" s="39"/>
      <c r="I1500" s="39"/>
      <c r="J1500" s="40"/>
    </row>
    <row r="1501" spans="2:10" x14ac:dyDescent="0.3">
      <c r="B1501" s="25"/>
      <c r="D1501" s="26"/>
      <c r="F1501" s="14"/>
      <c r="G1501" s="47"/>
      <c r="H1501" s="39"/>
      <c r="I1501" s="39"/>
      <c r="J1501" s="40"/>
    </row>
    <row r="1502" spans="2:10" x14ac:dyDescent="0.3">
      <c r="B1502" s="391" t="s">
        <v>904</v>
      </c>
      <c r="C1502" s="392"/>
      <c r="D1502" s="393"/>
      <c r="F1502" s="14" t="s">
        <v>838</v>
      </c>
      <c r="G1502" s="47"/>
      <c r="H1502" s="39"/>
      <c r="I1502" s="39"/>
      <c r="J1502" s="40"/>
    </row>
    <row r="1503" spans="2:10" x14ac:dyDescent="0.3">
      <c r="B1503" s="25"/>
      <c r="D1503" s="26"/>
      <c r="F1503" s="14"/>
      <c r="G1503" s="47"/>
      <c r="H1503" s="39"/>
      <c r="I1503" s="39"/>
      <c r="J1503" s="40"/>
    </row>
    <row r="1504" spans="2:10" x14ac:dyDescent="0.3">
      <c r="B1504" s="25"/>
      <c r="D1504" s="26"/>
      <c r="F1504" s="14"/>
      <c r="G1504" s="47"/>
      <c r="H1504" s="39"/>
      <c r="I1504" s="39"/>
      <c r="J1504" s="40"/>
    </row>
    <row r="1505" spans="2:10" x14ac:dyDescent="0.3">
      <c r="B1505" s="25"/>
      <c r="D1505" s="26" t="s">
        <v>8</v>
      </c>
      <c r="F1505" s="14" t="s">
        <v>1177</v>
      </c>
      <c r="G1505" s="47"/>
      <c r="H1505" s="39"/>
      <c r="I1505" s="39"/>
      <c r="J1505" s="40"/>
    </row>
    <row r="1506" spans="2:10" x14ac:dyDescent="0.3">
      <c r="B1506" s="25"/>
      <c r="D1506" s="26"/>
      <c r="F1506" s="14" t="s">
        <v>2014</v>
      </c>
      <c r="G1506" s="47"/>
      <c r="H1506" s="39"/>
      <c r="I1506" s="39"/>
      <c r="J1506" s="40"/>
    </row>
    <row r="1507" spans="2:10" x14ac:dyDescent="0.3">
      <c r="B1507" s="25"/>
      <c r="D1507" s="26"/>
      <c r="F1507" s="14" t="s">
        <v>2009</v>
      </c>
      <c r="G1507" s="47"/>
      <c r="H1507" s="39"/>
      <c r="I1507" s="39"/>
      <c r="J1507" s="40"/>
    </row>
    <row r="1508" spans="2:10" x14ac:dyDescent="0.3">
      <c r="B1508" s="25" t="s">
        <v>9</v>
      </c>
      <c r="D1508" s="26"/>
      <c r="F1508" s="14"/>
      <c r="G1508" s="47"/>
      <c r="H1508" s="39"/>
      <c r="I1508" s="39"/>
      <c r="J1508" s="40"/>
    </row>
    <row r="1509" spans="2:10" x14ac:dyDescent="0.3">
      <c r="B1509" s="25"/>
      <c r="D1509" s="26"/>
      <c r="F1509" s="14"/>
      <c r="G1509" s="47"/>
      <c r="H1509" s="39"/>
      <c r="I1509" s="39"/>
      <c r="J1509" s="40"/>
    </row>
    <row r="1510" spans="2:10" x14ac:dyDescent="0.3">
      <c r="B1510" s="25"/>
      <c r="D1510" s="26"/>
      <c r="F1510" s="14"/>
      <c r="G1510" s="47"/>
      <c r="H1510" s="39"/>
      <c r="I1510" s="39"/>
      <c r="J1510" s="40"/>
    </row>
    <row r="1511" spans="2:10" x14ac:dyDescent="0.3">
      <c r="B1511" s="25" t="s">
        <v>891</v>
      </c>
      <c r="D1511" s="26"/>
      <c r="F1511" s="14"/>
      <c r="G1511" s="47"/>
      <c r="H1511" s="39"/>
      <c r="I1511" s="39"/>
      <c r="J1511" s="40"/>
    </row>
    <row r="1512" spans="2:10" x14ac:dyDescent="0.3">
      <c r="B1512" s="25"/>
      <c r="D1512" s="26"/>
      <c r="F1512" s="14" t="s">
        <v>775</v>
      </c>
      <c r="G1512" s="47"/>
      <c r="H1512" s="39"/>
      <c r="I1512" s="39"/>
      <c r="J1512" s="40"/>
    </row>
    <row r="1513" spans="2:10" x14ac:dyDescent="0.3">
      <c r="B1513" s="25"/>
      <c r="D1513" s="26"/>
      <c r="F1513" s="34" t="s">
        <v>839</v>
      </c>
      <c r="G1513" s="47"/>
      <c r="H1513" s="39"/>
      <c r="I1513" s="39"/>
      <c r="J1513" s="40"/>
    </row>
    <row r="1514" spans="2:10" x14ac:dyDescent="0.3">
      <c r="B1514" s="25"/>
      <c r="D1514" s="26" t="s">
        <v>892</v>
      </c>
      <c r="F1514" s="14"/>
      <c r="G1514" s="47"/>
      <c r="H1514" s="39"/>
      <c r="I1514" s="39"/>
      <c r="J1514" s="40"/>
    </row>
    <row r="1515" spans="2:10" x14ac:dyDescent="0.3">
      <c r="B1515" s="25"/>
      <c r="D1515" s="26"/>
      <c r="F1515" s="14"/>
      <c r="G1515" s="47"/>
      <c r="H1515" s="39"/>
      <c r="I1515" s="39"/>
      <c r="J1515" s="40"/>
    </row>
    <row r="1516" spans="2:10" x14ac:dyDescent="0.3">
      <c r="B1516" s="25"/>
      <c r="D1516" s="26"/>
      <c r="F1516" s="14"/>
      <c r="G1516" s="47"/>
      <c r="H1516" s="39"/>
      <c r="I1516" s="39"/>
      <c r="J1516" s="40"/>
    </row>
    <row r="1517" spans="2:10" x14ac:dyDescent="0.3">
      <c r="B1517" s="145" t="s">
        <v>891</v>
      </c>
      <c r="C1517" s="146"/>
      <c r="D1517" s="147"/>
      <c r="E1517" s="148"/>
      <c r="F1517" s="148"/>
      <c r="G1517" s="150"/>
      <c r="H1517" s="39"/>
      <c r="I1517" s="39"/>
      <c r="J1517" s="40"/>
    </row>
    <row r="1518" spans="2:10" x14ac:dyDescent="0.3">
      <c r="B1518" s="145"/>
      <c r="C1518" s="146"/>
      <c r="D1518" s="147"/>
      <c r="E1518" s="148"/>
      <c r="F1518" s="148" t="s">
        <v>986</v>
      </c>
      <c r="G1518" s="150"/>
      <c r="H1518" s="39"/>
      <c r="I1518" s="39"/>
      <c r="J1518" s="40"/>
    </row>
    <row r="1519" spans="2:10" x14ac:dyDescent="0.3">
      <c r="B1519" s="145"/>
      <c r="C1519" s="146"/>
      <c r="D1519" s="147"/>
      <c r="E1519" s="148"/>
      <c r="F1519" s="151" t="s">
        <v>839</v>
      </c>
      <c r="G1519" s="150"/>
      <c r="H1519" s="39"/>
      <c r="I1519" s="39"/>
      <c r="J1519" s="40"/>
    </row>
    <row r="1520" spans="2:10" x14ac:dyDescent="0.3">
      <c r="B1520" s="145"/>
      <c r="C1520" s="146"/>
      <c r="D1520" s="147" t="s">
        <v>892</v>
      </c>
      <c r="E1520" s="148"/>
      <c r="F1520" s="148"/>
      <c r="G1520" s="150"/>
      <c r="H1520" s="39"/>
      <c r="I1520" s="39"/>
      <c r="J1520" s="40"/>
    </row>
    <row r="1521" spans="2:10" x14ac:dyDescent="0.3">
      <c r="B1521" s="25"/>
      <c r="D1521" s="26"/>
      <c r="F1521" s="14"/>
      <c r="G1521" s="47"/>
      <c r="H1521" s="39"/>
      <c r="I1521" s="39"/>
      <c r="J1521" s="40"/>
    </row>
    <row r="1522" spans="2:10" x14ac:dyDescent="0.3">
      <c r="B1522" s="25"/>
      <c r="D1522" s="26"/>
      <c r="F1522" s="14"/>
      <c r="G1522" s="47"/>
      <c r="H1522" s="39"/>
      <c r="I1522" s="39"/>
      <c r="J1522" s="40"/>
    </row>
    <row r="1523" spans="2:10" x14ac:dyDescent="0.3">
      <c r="B1523" s="25"/>
      <c r="D1523" s="26"/>
      <c r="F1523" s="14"/>
      <c r="G1523" s="47"/>
      <c r="H1523" s="39"/>
      <c r="I1523" s="39"/>
      <c r="J1523" s="40"/>
    </row>
    <row r="1524" spans="2:10" x14ac:dyDescent="0.3">
      <c r="B1524" s="391" t="s">
        <v>893</v>
      </c>
      <c r="C1524" s="392"/>
      <c r="D1524" s="393"/>
      <c r="F1524" s="14" t="s">
        <v>987</v>
      </c>
      <c r="G1524" s="47"/>
      <c r="H1524" s="39"/>
      <c r="I1524" s="39"/>
      <c r="J1524" s="40"/>
    </row>
    <row r="1525" spans="2:10" x14ac:dyDescent="0.3">
      <c r="B1525" s="25"/>
      <c r="D1525" s="26"/>
      <c r="F1525" s="14" t="s">
        <v>786</v>
      </c>
      <c r="G1525" s="47"/>
      <c r="H1525" s="39"/>
      <c r="I1525" s="39"/>
      <c r="J1525" s="40"/>
    </row>
    <row r="1526" spans="2:10" x14ac:dyDescent="0.3">
      <c r="B1526" s="25"/>
      <c r="D1526" s="26"/>
      <c r="F1526" s="14"/>
      <c r="G1526" s="47"/>
      <c r="H1526" s="39"/>
      <c r="I1526" s="39"/>
      <c r="J1526" s="40"/>
    </row>
    <row r="1527" spans="2:10" x14ac:dyDescent="0.3">
      <c r="B1527" s="25"/>
      <c r="D1527" s="26"/>
      <c r="F1527" s="14"/>
      <c r="G1527" s="47"/>
      <c r="H1527" s="39"/>
      <c r="I1527" s="39"/>
      <c r="J1527" s="40"/>
    </row>
    <row r="1528" spans="2:10" x14ac:dyDescent="0.3">
      <c r="B1528" s="25"/>
      <c r="D1528" s="26" t="s">
        <v>8</v>
      </c>
      <c r="F1528" s="14" t="s">
        <v>787</v>
      </c>
      <c r="G1528" s="47"/>
      <c r="H1528" s="39"/>
      <c r="I1528" s="39"/>
      <c r="J1528" s="40"/>
    </row>
    <row r="1529" spans="2:10" x14ac:dyDescent="0.3">
      <c r="B1529" s="25"/>
      <c r="D1529" s="26"/>
      <c r="F1529" s="14" t="s">
        <v>788</v>
      </c>
      <c r="G1529" s="47"/>
      <c r="H1529" s="39"/>
      <c r="I1529" s="39"/>
      <c r="J1529" s="40"/>
    </row>
    <row r="1530" spans="2:10" x14ac:dyDescent="0.3">
      <c r="B1530" s="25" t="s">
        <v>9</v>
      </c>
      <c r="D1530" s="26"/>
      <c r="F1530" s="14" t="s">
        <v>1948</v>
      </c>
      <c r="G1530" s="47"/>
      <c r="H1530" s="39"/>
      <c r="I1530" s="39"/>
      <c r="J1530" s="40"/>
    </row>
    <row r="1531" spans="2:10" x14ac:dyDescent="0.3">
      <c r="B1531" s="25"/>
      <c r="D1531" s="26"/>
      <c r="F1531" s="14" t="s">
        <v>1940</v>
      </c>
      <c r="G1531" s="47"/>
      <c r="H1531" s="39"/>
      <c r="I1531" s="39"/>
      <c r="J1531" s="40"/>
    </row>
    <row r="1532" spans="2:10" x14ac:dyDescent="0.3">
      <c r="B1532" s="25"/>
      <c r="D1532" s="26"/>
      <c r="F1532" s="14" t="s">
        <v>2009</v>
      </c>
      <c r="G1532" s="47"/>
      <c r="H1532" s="39"/>
      <c r="I1532" s="39"/>
      <c r="J1532" s="40"/>
    </row>
    <row r="1533" spans="2:10" x14ac:dyDescent="0.3">
      <c r="B1533" s="25"/>
      <c r="D1533" s="26"/>
      <c r="F1533" s="14" t="s">
        <v>1950</v>
      </c>
      <c r="G1533" s="47"/>
      <c r="H1533" s="39"/>
      <c r="I1533" s="39"/>
      <c r="J1533" s="40"/>
    </row>
    <row r="1534" spans="2:10" x14ac:dyDescent="0.3">
      <c r="B1534" s="25"/>
      <c r="D1534" s="26"/>
      <c r="F1534" s="14"/>
      <c r="G1534" s="47"/>
      <c r="H1534" s="39"/>
      <c r="I1534" s="39"/>
      <c r="J1534" s="40"/>
    </row>
    <row r="1535" spans="2:10" x14ac:dyDescent="0.3">
      <c r="B1535" s="25" t="s">
        <v>891</v>
      </c>
      <c r="D1535" s="26"/>
      <c r="F1535" s="14"/>
      <c r="G1535" s="47"/>
      <c r="H1535" s="39"/>
      <c r="I1535" s="39"/>
      <c r="J1535" s="40"/>
    </row>
    <row r="1536" spans="2:10" x14ac:dyDescent="0.3">
      <c r="B1536" s="25"/>
      <c r="D1536" s="26"/>
      <c r="F1536" s="14" t="s">
        <v>763</v>
      </c>
      <c r="G1536" s="47"/>
      <c r="H1536" s="39"/>
      <c r="I1536" s="39"/>
      <c r="J1536" s="40"/>
    </row>
    <row r="1537" spans="2:10" x14ac:dyDescent="0.3">
      <c r="B1537" s="25"/>
      <c r="D1537" s="26" t="s">
        <v>892</v>
      </c>
      <c r="F1537" s="14" t="s">
        <v>989</v>
      </c>
      <c r="G1537" s="47"/>
      <c r="H1537" s="39"/>
      <c r="I1537" s="39"/>
      <c r="J1537" s="40"/>
    </row>
    <row r="1538" spans="2:10" x14ac:dyDescent="0.3">
      <c r="B1538" s="25"/>
      <c r="D1538" s="26"/>
      <c r="F1538" s="34" t="s">
        <v>990</v>
      </c>
      <c r="G1538" s="47"/>
      <c r="H1538" s="39"/>
      <c r="I1538" s="39"/>
      <c r="J1538" s="40"/>
    </row>
    <row r="1539" spans="2:10" x14ac:dyDescent="0.3">
      <c r="B1539" s="25"/>
      <c r="D1539" s="26"/>
      <c r="F1539" s="14"/>
      <c r="G1539" s="47"/>
      <c r="H1539" s="39"/>
      <c r="I1539" s="39"/>
      <c r="J1539" s="40"/>
    </row>
    <row r="1540" spans="2:10" x14ac:dyDescent="0.3">
      <c r="B1540" s="145" t="s">
        <v>891</v>
      </c>
      <c r="C1540" s="146"/>
      <c r="D1540" s="147"/>
      <c r="E1540" s="148"/>
      <c r="F1540" s="148"/>
      <c r="G1540" s="150"/>
      <c r="H1540" s="39"/>
      <c r="I1540" s="39"/>
      <c r="J1540" s="40"/>
    </row>
    <row r="1541" spans="2:10" x14ac:dyDescent="0.3">
      <c r="B1541" s="145"/>
      <c r="C1541" s="146"/>
      <c r="D1541" s="147"/>
      <c r="E1541" s="148"/>
      <c r="F1541" s="148" t="s">
        <v>991</v>
      </c>
      <c r="G1541" s="150"/>
      <c r="H1541" s="39"/>
      <c r="I1541" s="39"/>
      <c r="J1541" s="40"/>
    </row>
    <row r="1542" spans="2:10" x14ac:dyDescent="0.3">
      <c r="B1542" s="145"/>
      <c r="C1542" s="146"/>
      <c r="D1542" s="147" t="s">
        <v>892</v>
      </c>
      <c r="E1542" s="148"/>
      <c r="F1542" s="148" t="s">
        <v>992</v>
      </c>
      <c r="G1542" s="150"/>
      <c r="H1542" s="39"/>
      <c r="I1542" s="39"/>
      <c r="J1542" s="40"/>
    </row>
    <row r="1543" spans="2:10" x14ac:dyDescent="0.3">
      <c r="B1543" s="145"/>
      <c r="C1543" s="146"/>
      <c r="D1543" s="147"/>
      <c r="E1543" s="148"/>
      <c r="F1543" s="151" t="s">
        <v>990</v>
      </c>
      <c r="G1543" s="150"/>
      <c r="H1543" s="39"/>
      <c r="I1543" s="39"/>
      <c r="J1543" s="40"/>
    </row>
    <row r="1544" spans="2:10" x14ac:dyDescent="0.3">
      <c r="B1544" s="25"/>
      <c r="D1544" s="26"/>
      <c r="F1544" s="14"/>
      <c r="G1544" s="47"/>
      <c r="H1544" s="39"/>
      <c r="I1544" s="39"/>
      <c r="J1544" s="40"/>
    </row>
    <row r="1545" spans="2:10" x14ac:dyDescent="0.3">
      <c r="B1545" s="391" t="s">
        <v>894</v>
      </c>
      <c r="C1545" s="392"/>
      <c r="D1545" s="393"/>
      <c r="F1545" s="14" t="s">
        <v>993</v>
      </c>
      <c r="G1545" s="47"/>
      <c r="H1545" s="39"/>
      <c r="I1545" s="39"/>
      <c r="J1545" s="40"/>
    </row>
    <row r="1546" spans="2:10" x14ac:dyDescent="0.3">
      <c r="B1546" s="25"/>
      <c r="D1546" s="26"/>
      <c r="F1546" s="14" t="s">
        <v>786</v>
      </c>
      <c r="G1546" s="47"/>
      <c r="H1546" s="39"/>
      <c r="I1546" s="39"/>
      <c r="J1546" s="40"/>
    </row>
    <row r="1547" spans="2:10" x14ac:dyDescent="0.3">
      <c r="B1547" s="25"/>
      <c r="D1547" s="26"/>
      <c r="F1547" s="14" t="s">
        <v>988</v>
      </c>
      <c r="G1547" s="47"/>
      <c r="H1547" s="39"/>
      <c r="I1547" s="39"/>
      <c r="J1547" s="40"/>
    </row>
    <row r="1548" spans="2:10" x14ac:dyDescent="0.3">
      <c r="B1548" s="25"/>
      <c r="D1548" s="26" t="s">
        <v>8</v>
      </c>
      <c r="F1548" s="14" t="s">
        <v>791</v>
      </c>
      <c r="G1548" s="47"/>
      <c r="H1548" s="39"/>
      <c r="I1548" s="39"/>
      <c r="J1548" s="40"/>
    </row>
    <row r="1549" spans="2:10" x14ac:dyDescent="0.3">
      <c r="B1549" s="25"/>
      <c r="D1549" s="26"/>
      <c r="F1549" s="14" t="s">
        <v>1946</v>
      </c>
      <c r="G1549" s="47"/>
      <c r="H1549" s="39"/>
      <c r="I1549" s="39"/>
      <c r="J1549" s="40"/>
    </row>
    <row r="1550" spans="2:10" x14ac:dyDescent="0.3">
      <c r="B1550" s="25" t="s">
        <v>9</v>
      </c>
      <c r="D1550" s="26"/>
      <c r="F1550" s="14" t="s">
        <v>2009</v>
      </c>
      <c r="G1550" s="47"/>
      <c r="H1550" s="39"/>
      <c r="I1550" s="39"/>
      <c r="J1550" s="40"/>
    </row>
    <row r="1551" spans="2:10" x14ac:dyDescent="0.3">
      <c r="B1551" s="25"/>
      <c r="D1551" s="26"/>
      <c r="F1551" s="14"/>
      <c r="G1551" s="47"/>
      <c r="H1551" s="39"/>
      <c r="I1551" s="39"/>
      <c r="J1551" s="40"/>
    </row>
    <row r="1552" spans="2:10" x14ac:dyDescent="0.3">
      <c r="B1552" s="25"/>
      <c r="D1552" s="26"/>
      <c r="F1552" s="14"/>
      <c r="G1552" s="47"/>
      <c r="H1552" s="39"/>
      <c r="I1552" s="39"/>
      <c r="J1552" s="40"/>
    </row>
    <row r="1553" spans="2:13" x14ac:dyDescent="0.3">
      <c r="B1553" s="25"/>
      <c r="D1553" s="26"/>
      <c r="F1553" s="14"/>
      <c r="G1553" s="47"/>
      <c r="H1553" s="39"/>
      <c r="I1553" s="39"/>
      <c r="J1553" s="40"/>
    </row>
    <row r="1554" spans="2:13" x14ac:dyDescent="0.3">
      <c r="B1554" s="25"/>
      <c r="D1554" s="26" t="s">
        <v>8</v>
      </c>
      <c r="F1554" s="14" t="s">
        <v>787</v>
      </c>
      <c r="G1554" s="47"/>
      <c r="H1554" s="39"/>
      <c r="I1554" s="39"/>
      <c r="J1554" s="40"/>
    </row>
    <row r="1555" spans="2:13" x14ac:dyDescent="0.3">
      <c r="B1555" s="25"/>
      <c r="D1555" s="26"/>
      <c r="F1555" s="14" t="s">
        <v>788</v>
      </c>
      <c r="G1555" s="47"/>
      <c r="H1555" s="39"/>
      <c r="I1555" s="39"/>
      <c r="J1555" s="40"/>
    </row>
    <row r="1556" spans="2:13" x14ac:dyDescent="0.3">
      <c r="B1556" s="25" t="s">
        <v>9</v>
      </c>
      <c r="D1556" s="26"/>
      <c r="F1556" s="14" t="s">
        <v>1948</v>
      </c>
      <c r="G1556" s="47"/>
      <c r="H1556" s="39"/>
      <c r="I1556" s="39"/>
      <c r="J1556" s="40"/>
    </row>
    <row r="1557" spans="2:13" x14ac:dyDescent="0.3">
      <c r="B1557" s="25"/>
      <c r="D1557" s="26"/>
      <c r="F1557" s="14" t="s">
        <v>1952</v>
      </c>
      <c r="G1557" s="47"/>
      <c r="H1557" s="39"/>
      <c r="I1557" s="39"/>
      <c r="J1557" s="40"/>
    </row>
    <row r="1558" spans="2:13" x14ac:dyDescent="0.3">
      <c r="B1558" s="25"/>
      <c r="D1558" s="26"/>
      <c r="F1558" s="14" t="s">
        <v>2009</v>
      </c>
      <c r="G1558" s="47"/>
      <c r="H1558" s="39"/>
      <c r="I1558" s="39"/>
      <c r="J1558" s="40"/>
      <c r="M1558" s="144"/>
    </row>
    <row r="1559" spans="2:13" x14ac:dyDescent="0.3">
      <c r="B1559" s="25"/>
      <c r="D1559" s="26"/>
      <c r="F1559" s="14" t="s">
        <v>1950</v>
      </c>
      <c r="G1559" s="47"/>
      <c r="H1559" s="39"/>
      <c r="I1559" s="39"/>
      <c r="J1559" s="40"/>
    </row>
    <row r="1560" spans="2:13" x14ac:dyDescent="0.3">
      <c r="B1560" s="25"/>
      <c r="D1560" s="26"/>
      <c r="F1560" s="14"/>
      <c r="G1560" s="47"/>
      <c r="H1560" s="39"/>
      <c r="I1560" s="39"/>
      <c r="J1560" s="40"/>
      <c r="M1560" s="144"/>
    </row>
    <row r="1561" spans="2:13" x14ac:dyDescent="0.3">
      <c r="B1561" s="25" t="s">
        <v>891</v>
      </c>
      <c r="D1561" s="26"/>
      <c r="F1561" s="14"/>
      <c r="G1561" s="47"/>
      <c r="H1561" s="39"/>
      <c r="I1561" s="39"/>
      <c r="J1561" s="40"/>
    </row>
    <row r="1562" spans="2:13" x14ac:dyDescent="0.3">
      <c r="B1562" s="25"/>
      <c r="D1562" s="26"/>
      <c r="F1562" s="14" t="s">
        <v>763</v>
      </c>
      <c r="G1562" s="47"/>
      <c r="H1562" s="39"/>
      <c r="I1562" s="39"/>
      <c r="J1562" s="40"/>
      <c r="M1562" s="144"/>
    </row>
    <row r="1563" spans="2:13" x14ac:dyDescent="0.3">
      <c r="B1563" s="25"/>
      <c r="D1563" s="26" t="s">
        <v>892</v>
      </c>
      <c r="F1563" s="14" t="s">
        <v>989</v>
      </c>
      <c r="G1563" s="47"/>
      <c r="H1563" s="39"/>
      <c r="I1563" s="39"/>
      <c r="J1563" s="40"/>
      <c r="M1563" s="144"/>
    </row>
    <row r="1564" spans="2:13" x14ac:dyDescent="0.3">
      <c r="B1564" s="25"/>
      <c r="D1564" s="26"/>
      <c r="F1564" s="34" t="s">
        <v>990</v>
      </c>
      <c r="G1564" s="47"/>
      <c r="H1564" s="39"/>
      <c r="I1564" s="39"/>
      <c r="J1564" s="40"/>
      <c r="M1564" s="144"/>
    </row>
    <row r="1565" spans="2:13" x14ac:dyDescent="0.3">
      <c r="B1565" s="25"/>
      <c r="D1565" s="26"/>
      <c r="F1565" s="14"/>
      <c r="G1565" s="47"/>
      <c r="H1565" s="39"/>
      <c r="I1565" s="39"/>
      <c r="J1565" s="40"/>
    </row>
    <row r="1566" spans="2:13" x14ac:dyDescent="0.3">
      <c r="B1566" s="145" t="s">
        <v>891</v>
      </c>
      <c r="C1566" s="146"/>
      <c r="D1566" s="147"/>
      <c r="E1566" s="148"/>
      <c r="F1566" s="148"/>
      <c r="G1566" s="150"/>
      <c r="H1566" s="39"/>
      <c r="I1566" s="39"/>
      <c r="J1566" s="40"/>
    </row>
    <row r="1567" spans="2:13" x14ac:dyDescent="0.3">
      <c r="B1567" s="145"/>
      <c r="C1567" s="146"/>
      <c r="D1567" s="147"/>
      <c r="E1567" s="148"/>
      <c r="F1567" s="148" t="s">
        <v>991</v>
      </c>
      <c r="G1567" s="150"/>
      <c r="H1567" s="39"/>
      <c r="I1567" s="39"/>
      <c r="J1567" s="40"/>
    </row>
    <row r="1568" spans="2:13" x14ac:dyDescent="0.3">
      <c r="B1568" s="145"/>
      <c r="C1568" s="146"/>
      <c r="D1568" s="147" t="s">
        <v>892</v>
      </c>
      <c r="E1568" s="148"/>
      <c r="F1568" s="148" t="s">
        <v>982</v>
      </c>
      <c r="G1568" s="150"/>
      <c r="H1568" s="39"/>
      <c r="I1568" s="39"/>
      <c r="J1568" s="40"/>
    </row>
    <row r="1569" spans="2:10" x14ac:dyDescent="0.3">
      <c r="B1569" s="145"/>
      <c r="C1569" s="146"/>
      <c r="D1569" s="147"/>
      <c r="E1569" s="148"/>
      <c r="F1569" s="151" t="s">
        <v>990</v>
      </c>
      <c r="G1569" s="150"/>
      <c r="H1569" s="39"/>
      <c r="I1569" s="39"/>
      <c r="J1569" s="40"/>
    </row>
    <row r="1570" spans="2:10" x14ac:dyDescent="0.3">
      <c r="B1570" s="25"/>
      <c r="D1570" s="26"/>
      <c r="F1570" s="34"/>
      <c r="G1570" s="47"/>
      <c r="H1570" s="39"/>
      <c r="I1570" s="39"/>
      <c r="J1570" s="40"/>
    </row>
    <row r="1571" spans="2:10" x14ac:dyDescent="0.3">
      <c r="B1571" s="25"/>
      <c r="D1571" s="26"/>
      <c r="F1571" s="14"/>
      <c r="G1571" s="47"/>
      <c r="H1571" s="39"/>
      <c r="I1571" s="39"/>
      <c r="J1571" s="40"/>
    </row>
    <row r="1572" spans="2:10" x14ac:dyDescent="0.3">
      <c r="B1572" s="391" t="s">
        <v>895</v>
      </c>
      <c r="C1572" s="392"/>
      <c r="D1572" s="393"/>
      <c r="F1572" s="14" t="s">
        <v>840</v>
      </c>
      <c r="G1572" s="47"/>
      <c r="H1572" s="39"/>
      <c r="I1572" s="39"/>
      <c r="J1572" s="40"/>
    </row>
    <row r="1573" spans="2:10" x14ac:dyDescent="0.3">
      <c r="B1573" s="25"/>
      <c r="D1573" s="26"/>
      <c r="F1573" s="14"/>
      <c r="G1573" s="47"/>
      <c r="H1573" s="39"/>
      <c r="I1573" s="39"/>
      <c r="J1573" s="40"/>
    </row>
    <row r="1574" spans="2:10" x14ac:dyDescent="0.3">
      <c r="B1574" s="25"/>
      <c r="D1574" s="26" t="s">
        <v>8</v>
      </c>
      <c r="F1574" s="34" t="s">
        <v>2025</v>
      </c>
      <c r="G1574" s="47"/>
      <c r="H1574" s="39"/>
      <c r="I1574" s="39"/>
      <c r="J1574" s="40"/>
    </row>
    <row r="1575" spans="2:10" x14ac:dyDescent="0.3">
      <c r="B1575" s="25"/>
      <c r="D1575" s="26"/>
      <c r="F1575" s="14" t="s">
        <v>1188</v>
      </c>
      <c r="G1575" s="47"/>
      <c r="H1575" s="39"/>
      <c r="I1575" s="39"/>
      <c r="J1575" s="40"/>
    </row>
    <row r="1576" spans="2:10" x14ac:dyDescent="0.3">
      <c r="B1576" s="25"/>
      <c r="D1576" s="26"/>
      <c r="F1576" s="144" t="s">
        <v>2021</v>
      </c>
      <c r="G1576" s="47"/>
      <c r="H1576" s="39"/>
      <c r="I1576" s="39"/>
      <c r="J1576" s="40"/>
    </row>
    <row r="1577" spans="2:10" x14ac:dyDescent="0.3">
      <c r="B1577" s="25"/>
      <c r="D1577" s="26"/>
      <c r="F1577" s="14" t="s">
        <v>1133</v>
      </c>
      <c r="G1577" s="47"/>
      <c r="H1577" s="39"/>
      <c r="I1577" s="39"/>
      <c r="J1577" s="40"/>
    </row>
    <row r="1578" spans="2:10" x14ac:dyDescent="0.3">
      <c r="B1578" s="25"/>
      <c r="D1578" s="26"/>
      <c r="F1578" s="144" t="s">
        <v>1923</v>
      </c>
      <c r="G1578" s="47"/>
      <c r="H1578" s="39"/>
      <c r="I1578" s="39"/>
      <c r="J1578" s="40"/>
    </row>
    <row r="1579" spans="2:10" x14ac:dyDescent="0.3">
      <c r="B1579" s="25"/>
      <c r="D1579" s="26"/>
      <c r="F1579" s="14" t="s">
        <v>1956</v>
      </c>
      <c r="G1579" s="47"/>
      <c r="H1579" s="39"/>
      <c r="I1579" s="39"/>
      <c r="J1579" s="40"/>
    </row>
    <row r="1580" spans="2:10" x14ac:dyDescent="0.3">
      <c r="B1580" s="25" t="s">
        <v>9</v>
      </c>
      <c r="D1580" s="26"/>
      <c r="F1580" s="144" t="s">
        <v>1957</v>
      </c>
      <c r="G1580" s="47"/>
      <c r="H1580" s="39"/>
      <c r="I1580" s="39"/>
      <c r="J1580" s="40"/>
    </row>
    <row r="1581" spans="2:10" x14ac:dyDescent="0.3">
      <c r="B1581" s="25"/>
      <c r="D1581" s="26"/>
      <c r="F1581" s="144" t="s">
        <v>1932</v>
      </c>
      <c r="G1581" s="47"/>
      <c r="H1581" s="39"/>
      <c r="I1581" s="39"/>
      <c r="J1581" s="40"/>
    </row>
    <row r="1582" spans="2:10" x14ac:dyDescent="0.3">
      <c r="B1582" s="25"/>
      <c r="D1582" s="26"/>
      <c r="F1582" s="144" t="s">
        <v>1927</v>
      </c>
      <c r="G1582" s="47"/>
      <c r="H1582" s="39"/>
      <c r="I1582" s="39"/>
      <c r="J1582" s="40"/>
    </row>
    <row r="1583" spans="2:10" x14ac:dyDescent="0.3">
      <c r="B1583" s="25"/>
      <c r="D1583" s="26"/>
      <c r="F1583" s="14"/>
      <c r="G1583" s="47"/>
      <c r="H1583" s="39"/>
      <c r="I1583" s="39"/>
      <c r="J1583" s="40"/>
    </row>
    <row r="1584" spans="2:10" x14ac:dyDescent="0.3">
      <c r="B1584" s="25"/>
      <c r="D1584" s="26" t="s">
        <v>8</v>
      </c>
      <c r="F1584" s="34" t="s">
        <v>2024</v>
      </c>
      <c r="G1584" s="24"/>
      <c r="H1584" s="39"/>
      <c r="I1584" s="39"/>
      <c r="J1584" s="40"/>
    </row>
    <row r="1585" spans="2:13" x14ac:dyDescent="0.3">
      <c r="B1585" s="25"/>
      <c r="D1585" s="26"/>
      <c r="F1585" s="14" t="s">
        <v>1189</v>
      </c>
      <c r="G1585" s="24"/>
      <c r="H1585" s="39"/>
      <c r="I1585" s="39"/>
      <c r="J1585" s="40"/>
    </row>
    <row r="1586" spans="2:13" x14ac:dyDescent="0.3">
      <c r="B1586" s="25"/>
      <c r="D1586" s="26"/>
      <c r="F1586" s="144" t="s">
        <v>2027</v>
      </c>
      <c r="G1586" s="24"/>
      <c r="H1586" s="39"/>
      <c r="I1586" s="39"/>
      <c r="J1586" s="40"/>
    </row>
    <row r="1587" spans="2:13" x14ac:dyDescent="0.3">
      <c r="B1587" s="25"/>
      <c r="D1587" s="26"/>
      <c r="F1587" s="14" t="s">
        <v>1133</v>
      </c>
      <c r="G1587" s="24"/>
      <c r="H1587" s="39"/>
      <c r="I1587" s="39"/>
      <c r="J1587" s="40"/>
    </row>
    <row r="1588" spans="2:13" x14ac:dyDescent="0.3">
      <c r="B1588" s="25"/>
      <c r="D1588" s="26"/>
      <c r="F1588" s="144" t="s">
        <v>1923</v>
      </c>
      <c r="G1588" s="24"/>
      <c r="H1588" s="39"/>
      <c r="I1588" s="39"/>
      <c r="J1588" s="40"/>
    </row>
    <row r="1589" spans="2:13" x14ac:dyDescent="0.3">
      <c r="B1589" s="25"/>
      <c r="D1589" s="26"/>
      <c r="F1589" s="14" t="s">
        <v>1956</v>
      </c>
      <c r="G1589" s="24"/>
      <c r="H1589" s="39"/>
      <c r="I1589" s="39"/>
      <c r="J1589" s="40"/>
    </row>
    <row r="1590" spans="2:13" x14ac:dyDescent="0.3">
      <c r="B1590" s="25" t="s">
        <v>9</v>
      </c>
      <c r="D1590" s="26"/>
      <c r="F1590" s="144" t="s">
        <v>1957</v>
      </c>
      <c r="G1590" s="24"/>
      <c r="H1590" s="39"/>
      <c r="I1590" s="39"/>
      <c r="J1590" s="40"/>
    </row>
    <row r="1591" spans="2:13" x14ac:dyDescent="0.3">
      <c r="B1591" s="25"/>
      <c r="D1591" s="26"/>
      <c r="F1591" s="144" t="s">
        <v>1932</v>
      </c>
      <c r="G1591" s="24"/>
      <c r="H1591" s="39"/>
      <c r="I1591" s="39"/>
      <c r="J1591" s="40"/>
    </row>
    <row r="1592" spans="2:13" x14ac:dyDescent="0.3">
      <c r="B1592" s="25"/>
      <c r="D1592" s="26"/>
      <c r="F1592" s="144" t="s">
        <v>1927</v>
      </c>
      <c r="G1592" s="24"/>
      <c r="H1592" s="39"/>
      <c r="I1592" s="39"/>
      <c r="J1592" s="40"/>
    </row>
    <row r="1593" spans="2:13" x14ac:dyDescent="0.3">
      <c r="B1593" s="25"/>
      <c r="D1593" s="26"/>
      <c r="F1593" s="14"/>
      <c r="G1593" s="24"/>
      <c r="H1593" s="39"/>
      <c r="I1593" s="39"/>
      <c r="J1593" s="40"/>
    </row>
    <row r="1594" spans="2:13" x14ac:dyDescent="0.3">
      <c r="B1594" s="25"/>
      <c r="D1594" s="26"/>
      <c r="F1594" s="34" t="s">
        <v>1190</v>
      </c>
      <c r="H1594" s="39"/>
      <c r="I1594" s="39"/>
      <c r="J1594" s="40"/>
    </row>
    <row r="1595" spans="2:13" x14ac:dyDescent="0.3">
      <c r="B1595" s="25"/>
      <c r="D1595" s="26" t="s">
        <v>8</v>
      </c>
      <c r="F1595" s="14" t="s">
        <v>792</v>
      </c>
      <c r="H1595" s="39"/>
      <c r="I1595" s="39"/>
      <c r="J1595" s="40"/>
    </row>
    <row r="1596" spans="2:13" x14ac:dyDescent="0.3">
      <c r="B1596" s="25"/>
      <c r="D1596" s="26"/>
      <c r="F1596" s="14" t="s">
        <v>2027</v>
      </c>
      <c r="G1596" s="47"/>
      <c r="H1596" s="39"/>
      <c r="I1596" s="39"/>
      <c r="J1596" s="40"/>
      <c r="M1596" s="34"/>
    </row>
    <row r="1597" spans="2:13" x14ac:dyDescent="0.3">
      <c r="B1597" s="25"/>
      <c r="D1597" s="26"/>
      <c r="F1597" s="14" t="s">
        <v>1133</v>
      </c>
      <c r="G1597" s="47"/>
      <c r="H1597" s="39"/>
      <c r="I1597" s="39"/>
      <c r="J1597" s="40"/>
      <c r="M1597" s="34"/>
    </row>
    <row r="1598" spans="2:13" x14ac:dyDescent="0.3">
      <c r="B1598" s="25"/>
      <c r="D1598" s="26"/>
      <c r="F1598" s="14" t="s">
        <v>1923</v>
      </c>
      <c r="G1598" s="47"/>
      <c r="H1598" s="39"/>
      <c r="I1598" s="39"/>
      <c r="J1598" s="40"/>
    </row>
    <row r="1599" spans="2:13" x14ac:dyDescent="0.3">
      <c r="B1599" s="25"/>
      <c r="D1599" s="26"/>
      <c r="F1599" s="14" t="s">
        <v>1956</v>
      </c>
      <c r="G1599" s="47"/>
      <c r="H1599" s="39"/>
      <c r="I1599" s="39"/>
      <c r="J1599" s="40"/>
    </row>
    <row r="1600" spans="2:13" x14ac:dyDescent="0.3">
      <c r="B1600" s="25"/>
      <c r="D1600" s="26"/>
      <c r="F1600" s="14" t="s">
        <v>1957</v>
      </c>
      <c r="G1600" s="47"/>
      <c r="H1600" s="39"/>
      <c r="I1600" s="39"/>
      <c r="J1600" s="40"/>
    </row>
    <row r="1601" spans="2:13" x14ac:dyDescent="0.3">
      <c r="B1601" s="25" t="s">
        <v>9</v>
      </c>
      <c r="D1601" s="26"/>
      <c r="F1601" s="14" t="s">
        <v>1967</v>
      </c>
      <c r="G1601" s="47"/>
      <c r="H1601" s="39"/>
      <c r="I1601" s="39"/>
      <c r="J1601" s="40"/>
    </row>
    <row r="1602" spans="2:13" x14ac:dyDescent="0.3">
      <c r="B1602" s="25"/>
      <c r="D1602" s="26"/>
      <c r="F1602" s="14" t="s">
        <v>1927</v>
      </c>
      <c r="G1602" s="47"/>
      <c r="H1602" s="39"/>
      <c r="I1602" s="39"/>
      <c r="J1602" s="40"/>
    </row>
    <row r="1603" spans="2:13" x14ac:dyDescent="0.3">
      <c r="B1603" s="25"/>
      <c r="D1603" s="26"/>
      <c r="F1603" s="14"/>
      <c r="G1603" s="47"/>
      <c r="H1603" s="39"/>
      <c r="I1603" s="39"/>
      <c r="J1603" s="40"/>
    </row>
    <row r="1604" spans="2:13" x14ac:dyDescent="0.3">
      <c r="B1604" s="25"/>
      <c r="D1604" s="26"/>
      <c r="F1604" s="34"/>
      <c r="G1604" s="47"/>
      <c r="H1604" s="39"/>
      <c r="I1604" s="39"/>
      <c r="J1604" s="40"/>
    </row>
    <row r="1605" spans="2:13" x14ac:dyDescent="0.3">
      <c r="B1605" s="25"/>
      <c r="D1605" s="26"/>
      <c r="F1605" s="34" t="s">
        <v>1901</v>
      </c>
      <c r="G1605" s="47"/>
      <c r="H1605" s="39"/>
      <c r="I1605" s="39"/>
      <c r="J1605" s="40"/>
    </row>
    <row r="1606" spans="2:13" x14ac:dyDescent="0.3">
      <c r="B1606" s="25"/>
      <c r="D1606" s="26"/>
      <c r="F1606" s="34" t="s">
        <v>2031</v>
      </c>
      <c r="G1606" s="47"/>
      <c r="H1606" s="39"/>
      <c r="I1606" s="39"/>
      <c r="J1606" s="40"/>
    </row>
    <row r="1607" spans="2:13" x14ac:dyDescent="0.3">
      <c r="B1607" s="25"/>
      <c r="D1607" s="26"/>
      <c r="F1607" s="34"/>
      <c r="G1607" s="47"/>
      <c r="H1607" s="39"/>
      <c r="I1607" s="39"/>
      <c r="J1607" s="40"/>
    </row>
    <row r="1608" spans="2:13" x14ac:dyDescent="0.3">
      <c r="B1608" s="25"/>
      <c r="D1608" s="26"/>
      <c r="F1608" s="34"/>
      <c r="G1608" s="47"/>
      <c r="H1608" s="39"/>
      <c r="I1608" s="39"/>
      <c r="J1608" s="40"/>
    </row>
    <row r="1609" spans="2:13" x14ac:dyDescent="0.3">
      <c r="B1609" s="25"/>
      <c r="D1609" s="26"/>
      <c r="F1609" s="34" t="s">
        <v>1191</v>
      </c>
      <c r="G1609" s="47"/>
      <c r="H1609" s="39"/>
      <c r="I1609" s="39"/>
      <c r="J1609" s="40"/>
    </row>
    <row r="1610" spans="2:13" x14ac:dyDescent="0.3">
      <c r="B1610" s="25"/>
      <c r="D1610" s="26" t="s">
        <v>8</v>
      </c>
      <c r="F1610" s="14" t="s">
        <v>793</v>
      </c>
      <c r="G1610" s="47"/>
      <c r="H1610" s="39"/>
      <c r="I1610" s="39"/>
      <c r="J1610" s="40"/>
    </row>
    <row r="1611" spans="2:13" x14ac:dyDescent="0.3">
      <c r="B1611" s="25"/>
      <c r="D1611" s="26"/>
      <c r="F1611" s="14" t="s">
        <v>2027</v>
      </c>
      <c r="G1611" s="47"/>
      <c r="H1611" s="39"/>
      <c r="I1611" s="39"/>
      <c r="J1611" s="40"/>
    </row>
    <row r="1612" spans="2:13" x14ac:dyDescent="0.3">
      <c r="B1612" s="25"/>
      <c r="D1612" s="26"/>
      <c r="F1612" s="14" t="s">
        <v>1133</v>
      </c>
      <c r="G1612" s="47"/>
      <c r="H1612" s="39"/>
      <c r="I1612" s="39"/>
      <c r="J1612" s="40"/>
    </row>
    <row r="1613" spans="2:13" x14ac:dyDescent="0.3">
      <c r="B1613" s="25"/>
      <c r="D1613" s="26"/>
      <c r="F1613" s="14" t="s">
        <v>1923</v>
      </c>
      <c r="G1613" s="47"/>
      <c r="H1613" s="39"/>
      <c r="I1613" s="39"/>
      <c r="J1613" s="40"/>
    </row>
    <row r="1614" spans="2:13" x14ac:dyDescent="0.3">
      <c r="B1614" s="25"/>
      <c r="D1614" s="26"/>
      <c r="F1614" s="14" t="s">
        <v>1970</v>
      </c>
      <c r="G1614" s="47"/>
      <c r="H1614" s="39"/>
      <c r="I1614" s="39"/>
      <c r="J1614" s="40"/>
    </row>
    <row r="1615" spans="2:13" x14ac:dyDescent="0.3">
      <c r="B1615" s="25"/>
      <c r="D1615" s="26"/>
      <c r="F1615" s="14" t="s">
        <v>1183</v>
      </c>
      <c r="G1615" s="47"/>
      <c r="H1615" s="39"/>
      <c r="I1615" s="39"/>
      <c r="J1615" s="40"/>
    </row>
    <row r="1616" spans="2:13" x14ac:dyDescent="0.3">
      <c r="B1616" s="25" t="s">
        <v>9</v>
      </c>
      <c r="D1616" s="26"/>
      <c r="F1616" s="14" t="s">
        <v>1967</v>
      </c>
      <c r="G1616" s="47"/>
      <c r="H1616" s="39"/>
      <c r="I1616" s="39"/>
      <c r="J1616" s="40"/>
      <c r="M1616" s="34"/>
    </row>
    <row r="1617" spans="2:13" x14ac:dyDescent="0.3">
      <c r="B1617" s="25"/>
      <c r="D1617" s="26"/>
      <c r="F1617" s="14" t="s">
        <v>1927</v>
      </c>
      <c r="G1617" s="47"/>
      <c r="H1617" s="39"/>
      <c r="I1617" s="39"/>
      <c r="J1617" s="40"/>
      <c r="M1617" s="34"/>
    </row>
    <row r="1618" spans="2:13" x14ac:dyDescent="0.3">
      <c r="B1618" s="25"/>
      <c r="D1618" s="26"/>
      <c r="F1618" s="14"/>
      <c r="G1618" s="47"/>
      <c r="H1618" s="39"/>
      <c r="I1618" s="39"/>
      <c r="J1618" s="40"/>
    </row>
    <row r="1619" spans="2:13" x14ac:dyDescent="0.3">
      <c r="B1619" s="25"/>
      <c r="D1619" s="26"/>
      <c r="F1619" s="14"/>
      <c r="G1619" s="47"/>
      <c r="H1619" s="39"/>
      <c r="I1619" s="39"/>
      <c r="J1619" s="40"/>
    </row>
    <row r="1620" spans="2:13" x14ac:dyDescent="0.3">
      <c r="B1620" s="404" t="s">
        <v>1179</v>
      </c>
      <c r="C1620" s="405"/>
      <c r="D1620" s="406"/>
      <c r="F1620" s="14"/>
      <c r="G1620" s="47"/>
      <c r="H1620" s="53"/>
      <c r="I1620" s="53"/>
      <c r="J1620" s="53"/>
    </row>
    <row r="1621" spans="2:13" x14ac:dyDescent="0.3">
      <c r="B1621" s="25"/>
      <c r="D1621" s="26"/>
      <c r="F1621" s="14"/>
      <c r="G1621" s="47"/>
      <c r="H1621" s="39"/>
      <c r="I1621" s="39"/>
      <c r="J1621" s="40"/>
    </row>
    <row r="1622" spans="2:13" x14ac:dyDescent="0.3">
      <c r="B1622" s="25"/>
      <c r="D1622" s="26"/>
      <c r="F1622" s="14"/>
      <c r="G1622" s="47"/>
      <c r="H1622" s="39"/>
      <c r="I1622" s="39"/>
      <c r="J1622" s="40"/>
    </row>
    <row r="1623" spans="2:13" x14ac:dyDescent="0.3">
      <c r="B1623" s="391" t="s">
        <v>1884</v>
      </c>
      <c r="C1623" s="392"/>
      <c r="D1623" s="393"/>
      <c r="F1623" s="14" t="s">
        <v>1885</v>
      </c>
      <c r="G1623" s="47"/>
      <c r="H1623" s="39"/>
      <c r="I1623" s="39"/>
      <c r="J1623" s="40"/>
    </row>
    <row r="1624" spans="2:13" x14ac:dyDescent="0.3">
      <c r="B1624" s="25"/>
      <c r="D1624" s="26"/>
      <c r="F1624" s="14" t="s">
        <v>1886</v>
      </c>
      <c r="G1624" s="47"/>
      <c r="H1624" s="39"/>
      <c r="I1624" s="39"/>
      <c r="J1624" s="40"/>
    </row>
    <row r="1625" spans="2:13" x14ac:dyDescent="0.3">
      <c r="B1625" s="25"/>
      <c r="D1625" s="26"/>
      <c r="F1625" s="14"/>
      <c r="G1625" s="47"/>
      <c r="H1625" s="39"/>
      <c r="I1625" s="39"/>
      <c r="J1625" s="40"/>
    </row>
    <row r="1626" spans="2:13" x14ac:dyDescent="0.3">
      <c r="B1626" s="25"/>
      <c r="D1626" s="26"/>
      <c r="F1626" s="34" t="s">
        <v>1138</v>
      </c>
      <c r="G1626" s="47"/>
      <c r="H1626" s="39"/>
      <c r="I1626" s="39"/>
      <c r="J1626" s="40"/>
    </row>
    <row r="1627" spans="2:13" x14ac:dyDescent="0.3">
      <c r="B1627" s="25"/>
      <c r="D1627" s="26"/>
      <c r="F1627" s="34" t="s">
        <v>1888</v>
      </c>
      <c r="G1627" s="47"/>
      <c r="H1627" s="39"/>
      <c r="I1627" s="39"/>
      <c r="J1627" s="40"/>
    </row>
    <row r="1628" spans="2:13" x14ac:dyDescent="0.3">
      <c r="B1628" s="25"/>
      <c r="D1628" s="26"/>
      <c r="F1628" s="34" t="s">
        <v>1139</v>
      </c>
      <c r="G1628" s="47"/>
      <c r="H1628" s="39"/>
      <c r="I1628" s="39"/>
      <c r="J1628" s="40"/>
    </row>
    <row r="1629" spans="2:13" x14ac:dyDescent="0.3">
      <c r="B1629" s="25"/>
      <c r="D1629" s="26"/>
      <c r="F1629" s="34" t="s">
        <v>1140</v>
      </c>
      <c r="G1629" s="47"/>
      <c r="H1629" s="39"/>
      <c r="I1629" s="39"/>
      <c r="J1629" s="40"/>
    </row>
    <row r="1630" spans="2:13" x14ac:dyDescent="0.3">
      <c r="B1630" s="25"/>
      <c r="D1630" s="26"/>
      <c r="F1630" s="34"/>
      <c r="G1630" s="47"/>
      <c r="H1630" s="39"/>
      <c r="I1630" s="39"/>
      <c r="J1630" s="40"/>
    </row>
    <row r="1631" spans="2:13" x14ac:dyDescent="0.3">
      <c r="B1631" s="25"/>
      <c r="D1631" s="26"/>
      <c r="F1631" s="14"/>
      <c r="G1631" s="47"/>
      <c r="H1631" s="39"/>
      <c r="I1631" s="39"/>
      <c r="J1631" s="40"/>
    </row>
    <row r="1632" spans="2:13" x14ac:dyDescent="0.3">
      <c r="B1632" s="25"/>
      <c r="D1632" s="26"/>
      <c r="F1632" s="144"/>
      <c r="G1632" s="47"/>
      <c r="H1632" s="39"/>
      <c r="I1632" s="39"/>
      <c r="J1632" s="40"/>
    </row>
    <row r="1633" spans="2:10" x14ac:dyDescent="0.3">
      <c r="B1633" s="25"/>
      <c r="D1633" s="26"/>
      <c r="F1633" s="14"/>
      <c r="G1633" s="47"/>
      <c r="H1633" s="39"/>
      <c r="I1633" s="39"/>
      <c r="J1633" s="40"/>
    </row>
    <row r="1634" spans="2:10" x14ac:dyDescent="0.3">
      <c r="B1634" s="25"/>
      <c r="D1634" s="26"/>
      <c r="F1634" s="144"/>
      <c r="G1634" s="47"/>
      <c r="H1634" s="39"/>
      <c r="I1634" s="39"/>
      <c r="J1634" s="40"/>
    </row>
    <row r="1635" spans="2:10" x14ac:dyDescent="0.3">
      <c r="B1635" s="25"/>
      <c r="D1635" s="26"/>
      <c r="F1635" s="14"/>
      <c r="G1635" s="47"/>
      <c r="H1635" s="39"/>
      <c r="I1635" s="39"/>
      <c r="J1635" s="40"/>
    </row>
    <row r="1636" spans="2:10" x14ac:dyDescent="0.3">
      <c r="B1636" s="25"/>
      <c r="D1636" s="26"/>
      <c r="F1636" s="14"/>
      <c r="G1636" s="47"/>
      <c r="H1636" s="39"/>
      <c r="I1636" s="39"/>
      <c r="J1636" s="40"/>
    </row>
    <row r="1637" spans="2:10" x14ac:dyDescent="0.3">
      <c r="B1637" s="25"/>
      <c r="D1637" s="26"/>
      <c r="F1637" s="34" t="s">
        <v>1887</v>
      </c>
      <c r="G1637" s="47"/>
      <c r="H1637" s="39"/>
      <c r="I1637" s="39"/>
      <c r="J1637" s="40"/>
    </row>
    <row r="1638" spans="2:10" x14ac:dyDescent="0.3">
      <c r="B1638" s="25"/>
      <c r="D1638" s="26"/>
      <c r="F1638" s="34" t="s">
        <v>1881</v>
      </c>
      <c r="G1638" s="47"/>
      <c r="H1638" s="39"/>
      <c r="I1638" s="39"/>
      <c r="J1638" s="40"/>
    </row>
    <row r="1639" spans="2:10" x14ac:dyDescent="0.3">
      <c r="B1639" s="25"/>
      <c r="D1639" s="26"/>
      <c r="F1639" s="34"/>
      <c r="G1639" s="47"/>
      <c r="H1639" s="39"/>
      <c r="I1639" s="39"/>
      <c r="J1639" s="40"/>
    </row>
    <row r="1640" spans="2:10" x14ac:dyDescent="0.3">
      <c r="B1640" s="25"/>
      <c r="D1640" s="26" t="s">
        <v>8</v>
      </c>
      <c r="F1640" s="34" t="s">
        <v>1882</v>
      </c>
      <c r="G1640" s="47"/>
      <c r="H1640" s="39"/>
      <c r="I1640" s="39"/>
      <c r="J1640" s="40"/>
    </row>
    <row r="1641" spans="2:10" x14ac:dyDescent="0.3">
      <c r="B1641" s="25"/>
      <c r="D1641" s="26"/>
      <c r="F1641" s="14" t="s">
        <v>1916</v>
      </c>
      <c r="G1641" s="47"/>
      <c r="H1641" s="39"/>
      <c r="I1641" s="39"/>
      <c r="J1641" s="40"/>
    </row>
    <row r="1642" spans="2:10" x14ac:dyDescent="0.3">
      <c r="B1642" s="25" t="s">
        <v>9</v>
      </c>
      <c r="D1642" s="26"/>
      <c r="F1642" s="14" t="s">
        <v>1185</v>
      </c>
      <c r="G1642" s="47"/>
      <c r="H1642" s="39"/>
      <c r="I1642" s="39"/>
      <c r="J1642" s="40"/>
    </row>
    <row r="1643" spans="2:10" x14ac:dyDescent="0.3">
      <c r="B1643" s="25"/>
      <c r="D1643" s="26"/>
      <c r="F1643" s="14" t="s">
        <v>1133</v>
      </c>
      <c r="G1643" s="47"/>
      <c r="H1643" s="39"/>
      <c r="I1643" s="39"/>
      <c r="J1643" s="40"/>
    </row>
    <row r="1644" spans="2:10" x14ac:dyDescent="0.3">
      <c r="B1644" s="25"/>
      <c r="D1644" s="26"/>
      <c r="F1644" s="14" t="s">
        <v>1923</v>
      </c>
      <c r="G1644" s="47"/>
      <c r="H1644" s="39"/>
      <c r="I1644" s="39"/>
      <c r="J1644" s="40"/>
    </row>
    <row r="1645" spans="2:10" x14ac:dyDescent="0.3">
      <c r="B1645" s="25"/>
      <c r="D1645" s="26"/>
      <c r="F1645" s="14" t="s">
        <v>1924</v>
      </c>
      <c r="G1645" s="47"/>
      <c r="H1645" s="39"/>
      <c r="I1645" s="39"/>
      <c r="J1645" s="40"/>
    </row>
    <row r="1646" spans="2:10" x14ac:dyDescent="0.3">
      <c r="B1646" s="25"/>
      <c r="D1646" s="26"/>
      <c r="F1646" s="14" t="s">
        <v>1183</v>
      </c>
      <c r="G1646" s="47"/>
      <c r="H1646" s="39"/>
      <c r="I1646" s="39"/>
      <c r="J1646" s="40"/>
    </row>
    <row r="1647" spans="2:10" x14ac:dyDescent="0.3">
      <c r="B1647" s="25"/>
      <c r="D1647" s="26"/>
      <c r="F1647" s="14" t="s">
        <v>1184</v>
      </c>
      <c r="G1647" s="47"/>
      <c r="H1647" s="39"/>
      <c r="I1647" s="39"/>
      <c r="J1647" s="40"/>
    </row>
    <row r="1648" spans="2:10" x14ac:dyDescent="0.3">
      <c r="B1648" s="25"/>
      <c r="D1648" s="26"/>
      <c r="F1648" s="144" t="s">
        <v>1155</v>
      </c>
      <c r="G1648" s="47"/>
      <c r="H1648" s="39"/>
      <c r="I1648" s="39"/>
      <c r="J1648" s="40"/>
    </row>
    <row r="1649" spans="2:10" x14ac:dyDescent="0.3">
      <c r="B1649" s="25"/>
      <c r="D1649" s="26"/>
      <c r="F1649" s="14"/>
      <c r="G1649" s="47"/>
      <c r="H1649" s="39"/>
      <c r="I1649" s="39"/>
      <c r="J1649" s="40"/>
    </row>
    <row r="1650" spans="2:10" x14ac:dyDescent="0.3">
      <c r="B1650" s="25"/>
      <c r="D1650" s="26"/>
      <c r="F1650" s="34"/>
      <c r="G1650" s="47"/>
      <c r="H1650" s="39"/>
      <c r="I1650" s="39"/>
      <c r="J1650" s="40"/>
    </row>
    <row r="1651" spans="2:10" x14ac:dyDescent="0.3">
      <c r="B1651" s="391" t="s">
        <v>1889</v>
      </c>
      <c r="C1651" s="392"/>
      <c r="D1651" s="393"/>
      <c r="F1651" s="14" t="s">
        <v>1890</v>
      </c>
      <c r="G1651" s="47"/>
      <c r="H1651" s="39"/>
      <c r="I1651" s="39"/>
      <c r="J1651" s="40"/>
    </row>
    <row r="1652" spans="2:10" x14ac:dyDescent="0.3">
      <c r="B1652" s="25"/>
      <c r="D1652" s="26"/>
      <c r="F1652" s="14"/>
      <c r="G1652" s="47"/>
      <c r="H1652" s="39"/>
      <c r="I1652" s="39"/>
      <c r="J1652" s="40"/>
    </row>
    <row r="1653" spans="2:10" x14ac:dyDescent="0.3">
      <c r="B1653" s="25"/>
      <c r="D1653" s="26"/>
      <c r="F1653" s="34" t="s">
        <v>1137</v>
      </c>
      <c r="G1653" s="47"/>
      <c r="H1653" s="39"/>
      <c r="I1653" s="39"/>
      <c r="J1653" s="40"/>
    </row>
    <row r="1654" spans="2:10" x14ac:dyDescent="0.3">
      <c r="B1654" s="25"/>
      <c r="D1654" s="26"/>
      <c r="F1654" s="34" t="s">
        <v>1892</v>
      </c>
      <c r="G1654" s="47"/>
      <c r="H1654" s="39"/>
      <c r="I1654" s="39"/>
      <c r="J1654" s="40"/>
    </row>
    <row r="1655" spans="2:10" x14ac:dyDescent="0.3">
      <c r="B1655" s="25"/>
      <c r="D1655" s="26"/>
      <c r="F1655" s="34" t="s">
        <v>1143</v>
      </c>
      <c r="G1655" s="47"/>
      <c r="H1655" s="39"/>
      <c r="I1655" s="39"/>
      <c r="J1655" s="40"/>
    </row>
    <row r="1656" spans="2:10" x14ac:dyDescent="0.3">
      <c r="B1656" s="25"/>
      <c r="D1656" s="26"/>
      <c r="F1656" s="34" t="s">
        <v>1903</v>
      </c>
      <c r="G1656" s="47"/>
      <c r="H1656" s="39"/>
      <c r="I1656" s="39"/>
      <c r="J1656" s="40"/>
    </row>
    <row r="1657" spans="2:10" x14ac:dyDescent="0.3">
      <c r="B1657" s="25"/>
      <c r="D1657" s="26"/>
      <c r="F1657" s="14"/>
      <c r="G1657" s="47"/>
      <c r="H1657" s="39"/>
      <c r="I1657" s="39"/>
      <c r="J1657" s="40"/>
    </row>
    <row r="1658" spans="2:10" x14ac:dyDescent="0.3">
      <c r="B1658" s="25"/>
      <c r="D1658" s="26"/>
      <c r="F1658" s="34" t="s">
        <v>1883</v>
      </c>
      <c r="G1658" s="47"/>
      <c r="H1658" s="39"/>
      <c r="I1658" s="39"/>
      <c r="J1658" s="40"/>
    </row>
    <row r="1659" spans="2:10" x14ac:dyDescent="0.3">
      <c r="B1659" s="25"/>
      <c r="D1659" s="26"/>
      <c r="F1659" s="34" t="s">
        <v>1881</v>
      </c>
      <c r="G1659" s="47"/>
      <c r="H1659" s="39"/>
      <c r="I1659" s="39"/>
      <c r="J1659" s="40"/>
    </row>
    <row r="1660" spans="2:10" x14ac:dyDescent="0.3">
      <c r="B1660" s="25"/>
      <c r="D1660" s="26"/>
      <c r="F1660" s="34"/>
      <c r="G1660" s="47"/>
      <c r="H1660" s="39"/>
      <c r="I1660" s="39"/>
      <c r="J1660" s="40"/>
    </row>
    <row r="1661" spans="2:10" x14ac:dyDescent="0.3">
      <c r="B1661" s="25"/>
      <c r="D1661" s="26" t="s">
        <v>8</v>
      </c>
      <c r="F1661" s="34" t="s">
        <v>1882</v>
      </c>
      <c r="G1661" s="47"/>
      <c r="H1661" s="39"/>
      <c r="I1661" s="39"/>
      <c r="J1661" s="40"/>
    </row>
    <row r="1662" spans="2:10" x14ac:dyDescent="0.3">
      <c r="B1662" s="25"/>
      <c r="D1662" s="26"/>
      <c r="F1662" s="14" t="s">
        <v>1916</v>
      </c>
      <c r="G1662" s="47"/>
      <c r="H1662" s="39"/>
      <c r="I1662" s="39"/>
      <c r="J1662" s="40"/>
    </row>
    <row r="1663" spans="2:10" x14ac:dyDescent="0.3">
      <c r="B1663" s="25" t="s">
        <v>9</v>
      </c>
      <c r="D1663" s="26"/>
      <c r="F1663" s="14" t="s">
        <v>1185</v>
      </c>
      <c r="G1663" s="47"/>
      <c r="H1663" s="39"/>
      <c r="I1663" s="39"/>
      <c r="J1663" s="40"/>
    </row>
    <row r="1664" spans="2:10" x14ac:dyDescent="0.3">
      <c r="B1664" s="25"/>
      <c r="D1664" s="26"/>
      <c r="F1664" s="14" t="s">
        <v>1133</v>
      </c>
      <c r="G1664" s="47"/>
      <c r="H1664" s="39"/>
      <c r="I1664" s="39"/>
      <c r="J1664" s="40"/>
    </row>
    <row r="1665" spans="2:10" x14ac:dyDescent="0.3">
      <c r="B1665" s="25"/>
      <c r="D1665" s="26"/>
      <c r="F1665" s="14" t="s">
        <v>1923</v>
      </c>
      <c r="G1665" s="47"/>
      <c r="H1665" s="39"/>
      <c r="I1665" s="39"/>
      <c r="J1665" s="40"/>
    </row>
    <row r="1666" spans="2:10" x14ac:dyDescent="0.3">
      <c r="B1666" s="25"/>
      <c r="D1666" s="26"/>
      <c r="F1666" s="14" t="s">
        <v>1924</v>
      </c>
      <c r="G1666" s="47"/>
      <c r="H1666" s="39"/>
      <c r="I1666" s="39"/>
      <c r="J1666" s="40"/>
    </row>
    <row r="1667" spans="2:10" x14ac:dyDescent="0.3">
      <c r="B1667" s="25"/>
      <c r="D1667" s="26"/>
      <c r="F1667" s="14" t="s">
        <v>1183</v>
      </c>
      <c r="G1667" s="47"/>
      <c r="H1667" s="39"/>
      <c r="I1667" s="39"/>
      <c r="J1667" s="40"/>
    </row>
    <row r="1668" spans="2:10" x14ac:dyDescent="0.3">
      <c r="B1668" s="25"/>
      <c r="D1668" s="26"/>
      <c r="F1668" s="14" t="s">
        <v>1184</v>
      </c>
      <c r="G1668" s="47"/>
      <c r="H1668" s="39"/>
      <c r="I1668" s="39"/>
      <c r="J1668" s="40"/>
    </row>
    <row r="1669" spans="2:10" x14ac:dyDescent="0.3">
      <c r="B1669" s="25"/>
      <c r="D1669" s="26"/>
      <c r="F1669" s="144" t="s">
        <v>1155</v>
      </c>
      <c r="G1669" s="47"/>
      <c r="H1669" s="39"/>
      <c r="I1669" s="39"/>
      <c r="J1669" s="40"/>
    </row>
    <row r="1670" spans="2:10" x14ac:dyDescent="0.3">
      <c r="B1670" s="25"/>
      <c r="D1670" s="26"/>
      <c r="F1670" s="144"/>
      <c r="G1670" s="47"/>
      <c r="H1670" s="39"/>
      <c r="I1670" s="39"/>
      <c r="J1670" s="40"/>
    </row>
    <row r="1671" spans="2:10" ht="17.25" thickBot="1" x14ac:dyDescent="0.35">
      <c r="B1671" s="18" t="s">
        <v>2958</v>
      </c>
    </row>
    <row r="1672" spans="2:10" x14ac:dyDescent="0.3">
      <c r="F1672" s="14"/>
      <c r="H1672" s="415" t="s">
        <v>71</v>
      </c>
      <c r="I1672" s="413" t="s">
        <v>74</v>
      </c>
      <c r="J1672" s="414"/>
    </row>
    <row r="1673" spans="2:10" x14ac:dyDescent="0.3">
      <c r="E1673" s="15"/>
      <c r="F1673" s="14"/>
      <c r="H1673" s="416"/>
      <c r="I1673" s="79" t="s">
        <v>348</v>
      </c>
      <c r="J1673" s="80" t="s">
        <v>1</v>
      </c>
    </row>
    <row r="1674" spans="2:10" ht="12.75" thickBot="1" x14ac:dyDescent="0.35">
      <c r="E1674" s="15"/>
      <c r="F1674" s="14"/>
      <c r="H1674" s="81">
        <f>COUNTIF(H1677:H1767, "O")</f>
        <v>0</v>
      </c>
      <c r="I1674" s="77">
        <f>COUNTIF(I1677:I1767, "O")</f>
        <v>0</v>
      </c>
      <c r="J1674" s="82">
        <f>COUNTIF(J1677:J1767, "O")</f>
        <v>0</v>
      </c>
    </row>
    <row r="1676" spans="2:10" x14ac:dyDescent="0.3">
      <c r="B1676" s="19" t="s">
        <v>12</v>
      </c>
      <c r="C1676" s="20"/>
      <c r="D1676" s="21" t="s">
        <v>13</v>
      </c>
      <c r="E1676" s="16"/>
      <c r="F1676" s="27" t="s">
        <v>831</v>
      </c>
      <c r="G1676" s="27"/>
      <c r="H1676" s="30" t="s">
        <v>71</v>
      </c>
      <c r="I1676" s="29" t="s">
        <v>348</v>
      </c>
      <c r="J1676" s="29" t="s">
        <v>1</v>
      </c>
    </row>
    <row r="1677" spans="2:10" x14ac:dyDescent="0.3">
      <c r="B1677" s="391" t="s">
        <v>114</v>
      </c>
      <c r="C1677" s="392"/>
      <c r="D1677" s="393"/>
      <c r="F1677" s="55"/>
      <c r="G1677" s="47"/>
      <c r="H1677" s="39"/>
      <c r="I1677" s="39"/>
      <c r="J1677" s="40"/>
    </row>
    <row r="1678" spans="2:10" x14ac:dyDescent="0.3">
      <c r="B1678" s="25"/>
      <c r="D1678" s="26"/>
      <c r="F1678" s="34" t="s">
        <v>1096</v>
      </c>
      <c r="G1678" s="47"/>
      <c r="H1678" s="39"/>
      <c r="I1678" s="39"/>
      <c r="J1678" s="40"/>
    </row>
    <row r="1679" spans="2:10" x14ac:dyDescent="0.3">
      <c r="B1679" s="25"/>
      <c r="D1679" s="26"/>
      <c r="F1679" s="34" t="s">
        <v>2909</v>
      </c>
      <c r="G1679" s="47"/>
      <c r="H1679" s="39"/>
      <c r="I1679" s="39"/>
      <c r="J1679" s="40"/>
    </row>
    <row r="1680" spans="2:10" x14ac:dyDescent="0.3">
      <c r="B1680" s="25"/>
      <c r="D1680" s="26"/>
      <c r="F1680" s="34" t="s">
        <v>2910</v>
      </c>
      <c r="G1680" s="47"/>
      <c r="H1680" s="39"/>
      <c r="I1680" s="39"/>
      <c r="J1680" s="40"/>
    </row>
    <row r="1681" spans="2:10" x14ac:dyDescent="0.3">
      <c r="B1681" s="25"/>
      <c r="D1681" s="26"/>
      <c r="F1681" s="14"/>
      <c r="G1681" s="47"/>
      <c r="H1681" s="39"/>
      <c r="I1681" s="39"/>
      <c r="J1681" s="40"/>
    </row>
    <row r="1682" spans="2:10" x14ac:dyDescent="0.3">
      <c r="B1682" s="394" t="s">
        <v>888</v>
      </c>
      <c r="C1682" s="395"/>
      <c r="D1682" s="396"/>
      <c r="F1682" s="278" t="s">
        <v>2911</v>
      </c>
      <c r="G1682" s="47"/>
      <c r="H1682" s="53"/>
      <c r="I1682" s="53"/>
      <c r="J1682" s="53"/>
    </row>
    <row r="1683" spans="2:10" x14ac:dyDescent="0.3">
      <c r="B1683" s="25"/>
      <c r="D1683" s="26"/>
      <c r="F1683" s="14"/>
      <c r="G1683" s="47"/>
      <c r="H1683" s="39"/>
      <c r="I1683" s="39"/>
      <c r="J1683" s="40"/>
    </row>
    <row r="1684" spans="2:10" x14ac:dyDescent="0.3">
      <c r="B1684" s="25"/>
      <c r="D1684" s="26"/>
      <c r="F1684" s="138" t="s">
        <v>2912</v>
      </c>
      <c r="G1684" s="47"/>
      <c r="H1684" s="39"/>
      <c r="I1684" s="39"/>
      <c r="J1684" s="40"/>
    </row>
    <row r="1685" spans="2:10" x14ac:dyDescent="0.3">
      <c r="B1685" s="25"/>
      <c r="D1685" s="26" t="s">
        <v>8</v>
      </c>
      <c r="F1685" s="14" t="s">
        <v>2913</v>
      </c>
      <c r="G1685" s="47"/>
      <c r="H1685" s="39"/>
      <c r="I1685" s="39"/>
      <c r="J1685" s="40"/>
    </row>
    <row r="1686" spans="2:10" x14ac:dyDescent="0.3">
      <c r="B1686" s="25"/>
      <c r="D1686" s="26"/>
      <c r="F1686" s="14" t="s">
        <v>2914</v>
      </c>
      <c r="G1686" s="47"/>
      <c r="H1686" s="39"/>
      <c r="I1686" s="39"/>
      <c r="J1686" s="40"/>
    </row>
    <row r="1687" spans="2:10" x14ac:dyDescent="0.3">
      <c r="B1687" s="25" t="s">
        <v>9</v>
      </c>
      <c r="D1687" s="26"/>
      <c r="F1687" s="14" t="s">
        <v>1133</v>
      </c>
      <c r="G1687" s="47"/>
      <c r="H1687" s="39"/>
      <c r="I1687" s="39"/>
      <c r="J1687" s="40"/>
    </row>
    <row r="1688" spans="2:10" x14ac:dyDescent="0.3">
      <c r="B1688" s="25"/>
      <c r="D1688" s="26"/>
      <c r="F1688" s="14" t="s">
        <v>1256</v>
      </c>
      <c r="G1688" s="47"/>
      <c r="H1688" s="39"/>
      <c r="I1688" s="39"/>
      <c r="J1688" s="40"/>
    </row>
    <row r="1689" spans="2:10" x14ac:dyDescent="0.3">
      <c r="B1689" s="25"/>
      <c r="D1689" s="26"/>
      <c r="F1689" s="14" t="s">
        <v>1134</v>
      </c>
      <c r="G1689" s="47"/>
      <c r="H1689" s="39"/>
      <c r="I1689" s="39"/>
      <c r="J1689" s="40"/>
    </row>
    <row r="1690" spans="2:10" x14ac:dyDescent="0.3">
      <c r="B1690" s="25"/>
      <c r="D1690" s="26"/>
      <c r="F1690" s="14" t="s">
        <v>1135</v>
      </c>
      <c r="G1690" s="47"/>
      <c r="H1690" s="39"/>
      <c r="I1690" s="39"/>
      <c r="J1690" s="40"/>
    </row>
    <row r="1691" spans="2:10" x14ac:dyDescent="0.3">
      <c r="B1691" s="25"/>
      <c r="D1691" s="26"/>
      <c r="F1691" s="14" t="s">
        <v>2915</v>
      </c>
      <c r="G1691" s="47"/>
      <c r="H1691" s="39"/>
      <c r="I1691" s="39"/>
      <c r="J1691" s="40"/>
    </row>
    <row r="1692" spans="2:10" x14ac:dyDescent="0.3">
      <c r="B1692" s="25"/>
      <c r="D1692" s="26"/>
      <c r="F1692" s="14" t="s">
        <v>2916</v>
      </c>
      <c r="G1692" s="47"/>
      <c r="H1692" s="39"/>
      <c r="I1692" s="39"/>
      <c r="J1692" s="40"/>
    </row>
    <row r="1693" spans="2:10" x14ac:dyDescent="0.3">
      <c r="B1693" s="25"/>
      <c r="D1693" s="26"/>
      <c r="F1693" s="14"/>
      <c r="G1693" s="47"/>
      <c r="H1693" s="39"/>
      <c r="I1693" s="39"/>
      <c r="J1693" s="40"/>
    </row>
    <row r="1694" spans="2:10" x14ac:dyDescent="0.3">
      <c r="B1694" s="145"/>
      <c r="C1694" s="146"/>
      <c r="D1694" s="147"/>
      <c r="E1694" s="148"/>
      <c r="F1694" s="149" t="s">
        <v>2917</v>
      </c>
      <c r="G1694" s="150"/>
      <c r="H1694" s="39"/>
      <c r="I1694" s="39"/>
      <c r="J1694" s="40"/>
    </row>
    <row r="1695" spans="2:10" x14ac:dyDescent="0.3">
      <c r="B1695" s="145"/>
      <c r="C1695" s="146"/>
      <c r="D1695" s="147"/>
      <c r="E1695" s="148"/>
      <c r="F1695" s="151" t="s">
        <v>1125</v>
      </c>
      <c r="G1695" s="150"/>
      <c r="H1695" s="39"/>
      <c r="I1695" s="39"/>
      <c r="J1695" s="40"/>
    </row>
    <row r="1696" spans="2:10" x14ac:dyDescent="0.3">
      <c r="B1696" s="145"/>
      <c r="C1696" s="146"/>
      <c r="D1696" s="147"/>
      <c r="E1696" s="148"/>
      <c r="F1696" s="151" t="s">
        <v>2918</v>
      </c>
      <c r="G1696" s="150"/>
      <c r="H1696" s="39"/>
      <c r="I1696" s="39"/>
      <c r="J1696" s="40"/>
    </row>
    <row r="1697" spans="2:10" x14ac:dyDescent="0.3">
      <c r="B1697" s="25"/>
      <c r="D1697" s="26"/>
      <c r="F1697" s="14"/>
      <c r="G1697" s="47"/>
      <c r="H1697" s="39"/>
      <c r="I1697" s="39"/>
      <c r="J1697" s="40"/>
    </row>
    <row r="1698" spans="2:10" x14ac:dyDescent="0.3">
      <c r="B1698" s="25"/>
      <c r="D1698" s="26"/>
      <c r="F1698" s="138"/>
      <c r="G1698" s="47"/>
      <c r="H1698" s="39"/>
      <c r="I1698" s="39"/>
      <c r="J1698" s="40"/>
    </row>
    <row r="1699" spans="2:10" x14ac:dyDescent="0.3">
      <c r="B1699" s="25"/>
      <c r="D1699" s="26" t="s">
        <v>8</v>
      </c>
      <c r="F1699" s="14" t="s">
        <v>760</v>
      </c>
      <c r="G1699" s="47"/>
      <c r="H1699" s="39"/>
      <c r="I1699" s="39"/>
      <c r="J1699" s="40"/>
    </row>
    <row r="1700" spans="2:10" x14ac:dyDescent="0.3">
      <c r="B1700" s="25"/>
      <c r="D1700" s="26"/>
      <c r="F1700" s="14" t="s">
        <v>761</v>
      </c>
      <c r="G1700" s="47"/>
      <c r="H1700" s="39"/>
      <c r="I1700" s="39"/>
      <c r="J1700" s="40"/>
    </row>
    <row r="1701" spans="2:10" x14ac:dyDescent="0.3">
      <c r="B1701" s="25" t="s">
        <v>9</v>
      </c>
      <c r="D1701" s="26"/>
      <c r="F1701" s="14" t="s">
        <v>1939</v>
      </c>
      <c r="G1701" s="47"/>
      <c r="H1701" s="39"/>
      <c r="I1701" s="39"/>
      <c r="J1701" s="40"/>
    </row>
    <row r="1702" spans="2:10" x14ac:dyDescent="0.3">
      <c r="B1702" s="25"/>
      <c r="D1702" s="26"/>
      <c r="F1702" s="14" t="s">
        <v>2919</v>
      </c>
      <c r="G1702" s="47"/>
      <c r="H1702" s="39"/>
      <c r="I1702" s="39"/>
      <c r="J1702" s="40"/>
    </row>
    <row r="1703" spans="2:10" x14ac:dyDescent="0.3">
      <c r="B1703" s="25"/>
      <c r="D1703" s="26"/>
      <c r="F1703" s="14" t="s">
        <v>2920</v>
      </c>
      <c r="G1703" s="47"/>
      <c r="H1703" s="39"/>
      <c r="I1703" s="39"/>
      <c r="J1703" s="40"/>
    </row>
    <row r="1704" spans="2:10" x14ac:dyDescent="0.3">
      <c r="B1704" s="25"/>
      <c r="D1704" s="26"/>
      <c r="F1704" s="14" t="s">
        <v>762</v>
      </c>
      <c r="G1704" s="47"/>
      <c r="H1704" s="39"/>
      <c r="I1704" s="39"/>
      <c r="J1704" s="40"/>
    </row>
    <row r="1705" spans="2:10" x14ac:dyDescent="0.3">
      <c r="B1705" s="25" t="s">
        <v>891</v>
      </c>
      <c r="D1705" s="26"/>
      <c r="F1705" s="14"/>
      <c r="G1705" s="47"/>
      <c r="H1705" s="39"/>
      <c r="I1705" s="39"/>
      <c r="J1705" s="40"/>
    </row>
    <row r="1706" spans="2:10" x14ac:dyDescent="0.3">
      <c r="B1706" s="25"/>
      <c r="D1706" s="26"/>
      <c r="F1706" s="14" t="s">
        <v>1093</v>
      </c>
      <c r="G1706" s="47"/>
      <c r="H1706" s="39"/>
      <c r="I1706" s="39"/>
      <c r="J1706" s="40"/>
    </row>
    <row r="1707" spans="2:10" x14ac:dyDescent="0.3">
      <c r="B1707" s="25"/>
      <c r="D1707" s="26" t="s">
        <v>892</v>
      </c>
      <c r="F1707" s="14" t="s">
        <v>764</v>
      </c>
      <c r="G1707" s="47"/>
      <c r="H1707" s="39"/>
      <c r="I1707" s="39"/>
      <c r="J1707" s="40"/>
    </row>
    <row r="1708" spans="2:10" x14ac:dyDescent="0.3">
      <c r="B1708" s="25"/>
      <c r="D1708" s="26"/>
      <c r="F1708" s="14"/>
      <c r="G1708" s="47"/>
      <c r="H1708" s="39"/>
      <c r="I1708" s="39"/>
      <c r="J1708" s="40"/>
    </row>
    <row r="1709" spans="2:10" x14ac:dyDescent="0.3">
      <c r="B1709" s="25"/>
      <c r="D1709" s="26"/>
      <c r="F1709" s="14"/>
      <c r="G1709" s="47"/>
      <c r="H1709" s="39"/>
      <c r="I1709" s="39"/>
      <c r="J1709" s="40"/>
    </row>
    <row r="1710" spans="2:10" x14ac:dyDescent="0.3">
      <c r="B1710" s="391" t="s">
        <v>2921</v>
      </c>
      <c r="C1710" s="392"/>
      <c r="D1710" s="393"/>
      <c r="F1710" s="14" t="s">
        <v>2922</v>
      </c>
      <c r="G1710" s="47"/>
      <c r="H1710" s="53"/>
      <c r="I1710" s="53"/>
      <c r="J1710" s="53"/>
    </row>
    <row r="1711" spans="2:10" x14ac:dyDescent="0.3">
      <c r="B1711" s="25"/>
      <c r="D1711" s="26"/>
      <c r="F1711" s="14"/>
      <c r="G1711" s="47"/>
      <c r="H1711" s="39"/>
      <c r="I1711" s="39"/>
      <c r="J1711" s="40"/>
    </row>
    <row r="1712" spans="2:10" x14ac:dyDescent="0.3">
      <c r="B1712" s="25"/>
      <c r="D1712" s="26"/>
      <c r="F1712" s="138" t="s">
        <v>2923</v>
      </c>
      <c r="G1712" s="47"/>
      <c r="H1712" s="39"/>
      <c r="I1712" s="39"/>
      <c r="J1712" s="40"/>
    </row>
    <row r="1713" spans="2:10" x14ac:dyDescent="0.3">
      <c r="B1713" s="25"/>
      <c r="D1713" s="26" t="s">
        <v>8</v>
      </c>
      <c r="F1713" s="14" t="s">
        <v>2924</v>
      </c>
      <c r="G1713" s="47"/>
      <c r="H1713" s="39"/>
      <c r="I1713" s="39"/>
      <c r="J1713" s="40"/>
    </row>
    <row r="1714" spans="2:10" x14ac:dyDescent="0.3">
      <c r="B1714" s="25"/>
      <c r="D1714" s="26"/>
      <c r="F1714" s="14" t="s">
        <v>2925</v>
      </c>
      <c r="G1714" s="47"/>
      <c r="H1714" s="39"/>
      <c r="I1714" s="39"/>
      <c r="J1714" s="40"/>
    </row>
    <row r="1715" spans="2:10" x14ac:dyDescent="0.3">
      <c r="B1715" s="25"/>
      <c r="D1715" s="26"/>
      <c r="F1715" s="14" t="s">
        <v>2926</v>
      </c>
      <c r="G1715" s="47"/>
      <c r="H1715" s="39"/>
      <c r="I1715" s="39"/>
      <c r="J1715" s="40"/>
    </row>
    <row r="1716" spans="2:10" x14ac:dyDescent="0.3">
      <c r="B1716" s="25" t="s">
        <v>9</v>
      </c>
      <c r="D1716" s="26"/>
      <c r="F1716" s="14" t="s">
        <v>2927</v>
      </c>
      <c r="G1716" s="47"/>
      <c r="H1716" s="39"/>
      <c r="I1716" s="39"/>
      <c r="J1716" s="40"/>
    </row>
    <row r="1717" spans="2:10" x14ac:dyDescent="0.3">
      <c r="B1717" s="25"/>
      <c r="D1717" s="26"/>
      <c r="F1717" s="14"/>
      <c r="G1717" s="47"/>
      <c r="H1717" s="39"/>
      <c r="I1717" s="39"/>
      <c r="J1717" s="40"/>
    </row>
    <row r="1718" spans="2:10" x14ac:dyDescent="0.3">
      <c r="B1718" s="25"/>
      <c r="D1718" s="26"/>
      <c r="F1718" s="14"/>
      <c r="G1718" s="47"/>
      <c r="H1718" s="39"/>
      <c r="I1718" s="39"/>
      <c r="J1718" s="40"/>
    </row>
    <row r="1719" spans="2:10" x14ac:dyDescent="0.3">
      <c r="B1719" s="25"/>
      <c r="D1719" s="26"/>
      <c r="F1719" s="14"/>
      <c r="G1719" s="47"/>
      <c r="H1719" s="39"/>
      <c r="I1719" s="39"/>
      <c r="J1719" s="40"/>
    </row>
    <row r="1720" spans="2:10" x14ac:dyDescent="0.3">
      <c r="B1720" s="25"/>
      <c r="D1720" s="26"/>
      <c r="F1720" s="14"/>
      <c r="G1720" s="47"/>
      <c r="H1720" s="39"/>
      <c r="I1720" s="39"/>
      <c r="J1720" s="40"/>
    </row>
    <row r="1721" spans="2:10" x14ac:dyDescent="0.3">
      <c r="B1721" s="25" t="s">
        <v>891</v>
      </c>
      <c r="D1721" s="26"/>
      <c r="F1721" s="14" t="s">
        <v>2928</v>
      </c>
      <c r="G1721" s="47"/>
      <c r="H1721" s="39"/>
      <c r="I1721" s="39"/>
      <c r="J1721" s="40"/>
    </row>
    <row r="1722" spans="2:10" x14ac:dyDescent="0.3">
      <c r="B1722" s="25"/>
      <c r="D1722" s="26"/>
      <c r="F1722" s="14" t="s">
        <v>776</v>
      </c>
      <c r="G1722" s="47"/>
      <c r="H1722" s="39"/>
      <c r="I1722" s="39"/>
      <c r="J1722" s="40"/>
    </row>
    <row r="1723" spans="2:10" x14ac:dyDescent="0.3">
      <c r="B1723" s="25"/>
      <c r="D1723" s="26"/>
      <c r="F1723" s="14" t="s">
        <v>777</v>
      </c>
      <c r="G1723" s="47"/>
      <c r="H1723" s="39"/>
      <c r="I1723" s="39"/>
      <c r="J1723" s="40"/>
    </row>
    <row r="1724" spans="2:10" x14ac:dyDescent="0.3">
      <c r="B1724" s="25"/>
      <c r="D1724" s="26"/>
      <c r="F1724" s="14"/>
      <c r="G1724" s="47"/>
      <c r="H1724" s="39"/>
      <c r="I1724" s="39"/>
      <c r="J1724" s="40"/>
    </row>
    <row r="1725" spans="2:10" x14ac:dyDescent="0.3">
      <c r="B1725" s="25"/>
      <c r="D1725" s="26"/>
      <c r="F1725" s="14" t="s">
        <v>778</v>
      </c>
      <c r="G1725" s="47"/>
      <c r="H1725" s="39"/>
      <c r="I1725" s="39"/>
      <c r="J1725" s="40"/>
    </row>
    <row r="1726" spans="2:10" x14ac:dyDescent="0.3">
      <c r="B1726" s="25"/>
      <c r="D1726" s="26"/>
      <c r="F1726" s="14" t="s">
        <v>779</v>
      </c>
      <c r="G1726" s="47"/>
      <c r="H1726" s="39"/>
      <c r="I1726" s="39"/>
      <c r="J1726" s="40"/>
    </row>
    <row r="1727" spans="2:10" x14ac:dyDescent="0.3">
      <c r="B1727" s="25"/>
      <c r="D1727" s="26"/>
      <c r="F1727" s="14" t="s">
        <v>780</v>
      </c>
      <c r="G1727" s="47"/>
      <c r="H1727" s="39"/>
      <c r="I1727" s="39"/>
      <c r="J1727" s="40"/>
    </row>
    <row r="1728" spans="2:10" x14ac:dyDescent="0.3">
      <c r="B1728" s="25"/>
      <c r="D1728" s="26"/>
      <c r="F1728" s="14" t="s">
        <v>781</v>
      </c>
      <c r="G1728" s="47"/>
      <c r="H1728" s="39"/>
      <c r="I1728" s="39"/>
      <c r="J1728" s="40"/>
    </row>
    <row r="1729" spans="2:10" x14ac:dyDescent="0.3">
      <c r="B1729" s="25"/>
      <c r="D1729" s="26"/>
      <c r="F1729" s="14" t="s">
        <v>1942</v>
      </c>
      <c r="G1729" s="47"/>
      <c r="H1729" s="39"/>
      <c r="I1729" s="39"/>
      <c r="J1729" s="40"/>
    </row>
    <row r="1730" spans="2:10" x14ac:dyDescent="0.3">
      <c r="B1730" s="25"/>
      <c r="D1730" s="26" t="s">
        <v>892</v>
      </c>
      <c r="F1730" s="138" t="s">
        <v>1112</v>
      </c>
      <c r="G1730" s="47"/>
      <c r="H1730" s="39"/>
      <c r="I1730" s="39"/>
      <c r="J1730" s="40"/>
    </row>
    <row r="1731" spans="2:10" x14ac:dyDescent="0.3">
      <c r="B1731" s="25"/>
      <c r="D1731" s="26"/>
      <c r="F1731" s="14"/>
      <c r="G1731" s="47"/>
      <c r="H1731" s="39"/>
      <c r="I1731" s="39"/>
      <c r="J1731" s="40"/>
    </row>
    <row r="1732" spans="2:10" x14ac:dyDescent="0.3">
      <c r="B1732" s="25"/>
      <c r="D1732" s="26"/>
      <c r="F1732" s="14"/>
      <c r="G1732" s="47"/>
      <c r="H1732" s="39"/>
      <c r="I1732" s="39"/>
      <c r="J1732" s="40"/>
    </row>
    <row r="1733" spans="2:10" x14ac:dyDescent="0.3">
      <c r="B1733" s="145" t="s">
        <v>891</v>
      </c>
      <c r="C1733" s="146"/>
      <c r="D1733" s="147"/>
      <c r="E1733" s="148"/>
      <c r="F1733" s="148" t="s">
        <v>2929</v>
      </c>
      <c r="G1733" s="150"/>
      <c r="H1733" s="39"/>
      <c r="I1733" s="39"/>
      <c r="J1733" s="40"/>
    </row>
    <row r="1734" spans="2:10" x14ac:dyDescent="0.3">
      <c r="B1734" s="145"/>
      <c r="C1734" s="146"/>
      <c r="D1734" s="147"/>
      <c r="E1734" s="148"/>
      <c r="F1734" s="151" t="s">
        <v>2930</v>
      </c>
      <c r="G1734" s="150"/>
      <c r="H1734" s="39"/>
      <c r="I1734" s="39"/>
      <c r="J1734" s="40"/>
    </row>
    <row r="1735" spans="2:10" x14ac:dyDescent="0.3">
      <c r="B1735" s="145"/>
      <c r="C1735" s="146"/>
      <c r="D1735" s="147"/>
      <c r="E1735" s="148"/>
      <c r="F1735" s="148" t="s">
        <v>2931</v>
      </c>
      <c r="G1735" s="150"/>
      <c r="H1735" s="39"/>
      <c r="I1735" s="39"/>
      <c r="J1735" s="40"/>
    </row>
    <row r="1736" spans="2:10" x14ac:dyDescent="0.3">
      <c r="B1736" s="145"/>
      <c r="C1736" s="146"/>
      <c r="D1736" s="147" t="s">
        <v>892</v>
      </c>
      <c r="E1736" s="148"/>
      <c r="F1736" s="151" t="s">
        <v>2932</v>
      </c>
      <c r="G1736" s="150"/>
      <c r="H1736" s="39"/>
      <c r="I1736" s="39"/>
      <c r="J1736" s="40"/>
    </row>
    <row r="1737" spans="2:10" x14ac:dyDescent="0.3">
      <c r="B1737" s="25"/>
      <c r="D1737" s="26"/>
      <c r="F1737" s="14"/>
      <c r="G1737" s="47"/>
      <c r="H1737" s="39"/>
      <c r="I1737" s="39"/>
      <c r="J1737" s="40"/>
    </row>
    <row r="1738" spans="2:10" x14ac:dyDescent="0.3">
      <c r="B1738" s="25"/>
      <c r="D1738" s="26"/>
      <c r="F1738" s="14"/>
      <c r="G1738" s="47"/>
      <c r="H1738" s="39"/>
      <c r="I1738" s="39"/>
      <c r="J1738" s="40"/>
    </row>
    <row r="1739" spans="2:10" x14ac:dyDescent="0.3">
      <c r="B1739" s="391" t="s">
        <v>895</v>
      </c>
      <c r="C1739" s="392"/>
      <c r="D1739" s="393"/>
      <c r="F1739" s="14" t="s">
        <v>2933</v>
      </c>
      <c r="G1739" s="47"/>
      <c r="H1739" s="53"/>
      <c r="I1739" s="53"/>
      <c r="J1739" s="53"/>
    </row>
    <row r="1740" spans="2:10" x14ac:dyDescent="0.3">
      <c r="B1740" s="25"/>
      <c r="D1740" s="26"/>
      <c r="F1740" s="14"/>
      <c r="G1740" s="47"/>
      <c r="H1740" s="39"/>
      <c r="I1740" s="39"/>
      <c r="J1740" s="40"/>
    </row>
    <row r="1741" spans="2:10" x14ac:dyDescent="0.3">
      <c r="B1741" s="25"/>
      <c r="D1741" s="26"/>
      <c r="F1741" s="14"/>
      <c r="G1741" s="47"/>
      <c r="H1741" s="39"/>
      <c r="I1741" s="39"/>
      <c r="J1741" s="40"/>
    </row>
    <row r="1742" spans="2:10" x14ac:dyDescent="0.3">
      <c r="B1742" s="25"/>
      <c r="D1742" s="26" t="s">
        <v>8</v>
      </c>
      <c r="F1742" s="34"/>
      <c r="G1742" s="47"/>
      <c r="H1742" s="39"/>
      <c r="I1742" s="39"/>
      <c r="J1742" s="40"/>
    </row>
    <row r="1743" spans="2:10" x14ac:dyDescent="0.3">
      <c r="B1743" s="25"/>
      <c r="D1743" s="26"/>
      <c r="F1743" s="14" t="s">
        <v>792</v>
      </c>
      <c r="G1743" s="47"/>
      <c r="H1743" s="39"/>
      <c r="I1743" s="39"/>
      <c r="J1743" s="40"/>
    </row>
    <row r="1744" spans="2:10" x14ac:dyDescent="0.3">
      <c r="B1744" s="25" t="s">
        <v>9</v>
      </c>
      <c r="D1744" s="26"/>
      <c r="F1744" s="14" t="s">
        <v>2934</v>
      </c>
      <c r="G1744" s="47"/>
      <c r="H1744" s="39"/>
      <c r="I1744" s="39"/>
      <c r="J1744" s="40"/>
    </row>
    <row r="1745" spans="2:10" x14ac:dyDescent="0.3">
      <c r="B1745" s="25"/>
      <c r="D1745" s="26"/>
      <c r="F1745" s="14" t="s">
        <v>1133</v>
      </c>
      <c r="G1745" s="47"/>
      <c r="H1745" s="39"/>
      <c r="I1745" s="39"/>
      <c r="J1745" s="40"/>
    </row>
    <row r="1746" spans="2:10" x14ac:dyDescent="0.3">
      <c r="B1746" s="25"/>
      <c r="D1746" s="26"/>
      <c r="F1746" s="14" t="s">
        <v>1923</v>
      </c>
      <c r="G1746" s="47"/>
      <c r="H1746" s="39"/>
      <c r="I1746" s="39"/>
      <c r="J1746" s="40"/>
    </row>
    <row r="1747" spans="2:10" x14ac:dyDescent="0.3">
      <c r="B1747" s="25"/>
      <c r="D1747" s="26"/>
      <c r="F1747" s="14" t="s">
        <v>1956</v>
      </c>
      <c r="G1747" s="47"/>
      <c r="H1747" s="39"/>
      <c r="I1747" s="39"/>
      <c r="J1747" s="40"/>
    </row>
    <row r="1748" spans="2:10" x14ac:dyDescent="0.3">
      <c r="B1748" s="25"/>
      <c r="D1748" s="26"/>
      <c r="F1748" s="14" t="s">
        <v>1957</v>
      </c>
      <c r="G1748" s="47"/>
      <c r="H1748" s="39"/>
      <c r="I1748" s="39"/>
      <c r="J1748" s="40"/>
    </row>
    <row r="1749" spans="2:10" x14ac:dyDescent="0.3">
      <c r="B1749" s="25"/>
      <c r="D1749" s="26"/>
      <c r="F1749" s="14" t="s">
        <v>2935</v>
      </c>
      <c r="G1749" s="47"/>
      <c r="H1749" s="39"/>
      <c r="I1749" s="39"/>
      <c r="J1749" s="40"/>
    </row>
    <row r="1750" spans="2:10" x14ac:dyDescent="0.3">
      <c r="B1750" s="25"/>
      <c r="D1750" s="26"/>
      <c r="F1750" s="14" t="s">
        <v>2936</v>
      </c>
      <c r="G1750" s="47"/>
      <c r="H1750" s="39"/>
      <c r="I1750" s="39"/>
      <c r="J1750" s="40"/>
    </row>
    <row r="1751" spans="2:10" x14ac:dyDescent="0.3">
      <c r="B1751" s="25"/>
      <c r="D1751" s="26"/>
      <c r="F1751" s="14"/>
      <c r="G1751" s="47"/>
      <c r="H1751" s="39"/>
      <c r="I1751" s="39"/>
      <c r="J1751" s="40"/>
    </row>
    <row r="1752" spans="2:10" x14ac:dyDescent="0.3">
      <c r="B1752" s="25"/>
      <c r="D1752" s="26"/>
      <c r="F1752" s="14"/>
      <c r="G1752" s="47"/>
      <c r="H1752" s="39"/>
      <c r="I1752" s="39"/>
      <c r="J1752" s="40"/>
    </row>
    <row r="1753" spans="2:10" x14ac:dyDescent="0.3">
      <c r="B1753" s="25"/>
      <c r="D1753" s="26"/>
      <c r="F1753" s="34" t="s">
        <v>2937</v>
      </c>
      <c r="G1753" s="47"/>
      <c r="H1753" s="39"/>
      <c r="I1753" s="39"/>
      <c r="J1753" s="40"/>
    </row>
    <row r="1754" spans="2:10" x14ac:dyDescent="0.3">
      <c r="B1754" s="25"/>
      <c r="D1754" s="26" t="s">
        <v>8</v>
      </c>
      <c r="F1754" s="14" t="s">
        <v>793</v>
      </c>
      <c r="G1754" s="47"/>
      <c r="H1754" s="39"/>
      <c r="I1754" s="39"/>
      <c r="J1754" s="40"/>
    </row>
    <row r="1755" spans="2:10" x14ac:dyDescent="0.3">
      <c r="B1755" s="25"/>
      <c r="D1755" s="26"/>
      <c r="F1755" s="14" t="s">
        <v>2934</v>
      </c>
      <c r="G1755" s="47"/>
      <c r="H1755" s="39"/>
      <c r="I1755" s="39"/>
      <c r="J1755" s="40"/>
    </row>
    <row r="1756" spans="2:10" x14ac:dyDescent="0.3">
      <c r="B1756" s="25"/>
      <c r="D1756" s="26"/>
      <c r="F1756" s="14" t="s">
        <v>1133</v>
      </c>
      <c r="G1756" s="47"/>
      <c r="H1756" s="39"/>
      <c r="I1756" s="39"/>
      <c r="J1756" s="40"/>
    </row>
    <row r="1757" spans="2:10" x14ac:dyDescent="0.3">
      <c r="B1757" s="25"/>
      <c r="D1757" s="26"/>
      <c r="F1757" s="14" t="s">
        <v>1923</v>
      </c>
      <c r="G1757" s="47"/>
      <c r="H1757" s="39"/>
      <c r="I1757" s="39"/>
      <c r="J1757" s="40"/>
    </row>
    <row r="1758" spans="2:10" x14ac:dyDescent="0.3">
      <c r="B1758" s="25"/>
      <c r="D1758" s="26"/>
      <c r="F1758" s="14" t="s">
        <v>1970</v>
      </c>
      <c r="G1758" s="47"/>
      <c r="H1758" s="39"/>
      <c r="I1758" s="39"/>
      <c r="J1758" s="40"/>
    </row>
    <row r="1759" spans="2:10" x14ac:dyDescent="0.3">
      <c r="B1759" s="25"/>
      <c r="D1759" s="26"/>
      <c r="F1759" s="14" t="s">
        <v>1183</v>
      </c>
      <c r="G1759" s="47"/>
      <c r="H1759" s="39"/>
      <c r="I1759" s="39"/>
      <c r="J1759" s="40"/>
    </row>
    <row r="1760" spans="2:10" x14ac:dyDescent="0.3">
      <c r="B1760" s="25" t="s">
        <v>9</v>
      </c>
      <c r="D1760" s="26"/>
      <c r="F1760" s="14" t="s">
        <v>2935</v>
      </c>
      <c r="G1760" s="47"/>
      <c r="H1760" s="39"/>
      <c r="I1760" s="39"/>
      <c r="J1760" s="40"/>
    </row>
    <row r="1761" spans="2:10" x14ac:dyDescent="0.3">
      <c r="B1761" s="25"/>
      <c r="D1761" s="26"/>
      <c r="F1761" s="14" t="s">
        <v>2938</v>
      </c>
      <c r="G1761" s="47"/>
      <c r="H1761" s="39"/>
      <c r="I1761" s="39"/>
      <c r="J1761" s="40"/>
    </row>
    <row r="1762" spans="2:10" x14ac:dyDescent="0.3">
      <c r="B1762" s="25"/>
      <c r="D1762" s="26"/>
      <c r="F1762" s="14"/>
      <c r="G1762" s="47"/>
      <c r="H1762" s="39"/>
      <c r="I1762" s="39"/>
      <c r="J1762" s="40"/>
    </row>
    <row r="1763" spans="2:10" x14ac:dyDescent="0.3">
      <c r="B1763" s="25"/>
      <c r="D1763" s="26"/>
      <c r="F1763" s="14"/>
      <c r="G1763" s="47"/>
      <c r="H1763" s="39"/>
      <c r="I1763" s="39"/>
      <c r="J1763" s="40"/>
    </row>
    <row r="1764" spans="2:10" x14ac:dyDescent="0.3">
      <c r="B1764" s="25"/>
      <c r="D1764" s="26"/>
      <c r="F1764" s="14"/>
      <c r="G1764" s="47"/>
      <c r="H1764" s="39"/>
      <c r="I1764" s="39"/>
      <c r="J1764" s="40"/>
    </row>
    <row r="1765" spans="2:10" x14ac:dyDescent="0.3">
      <c r="B1765" s="25"/>
      <c r="D1765" s="26"/>
      <c r="F1765" s="14"/>
      <c r="G1765" s="47"/>
      <c r="H1765" s="39"/>
      <c r="I1765" s="39"/>
      <c r="J1765" s="40"/>
    </row>
    <row r="1766" spans="2:10" x14ac:dyDescent="0.3">
      <c r="B1766" s="25"/>
      <c r="D1766" s="26"/>
      <c r="F1766" s="14"/>
      <c r="G1766" s="47"/>
      <c r="H1766" s="39"/>
      <c r="I1766" s="39"/>
      <c r="J1766" s="40"/>
    </row>
    <row r="1767" spans="2:10" x14ac:dyDescent="0.3">
      <c r="B1767" s="25"/>
      <c r="D1767" s="26"/>
      <c r="F1767" s="14"/>
      <c r="G1767" s="47"/>
      <c r="H1767" s="39"/>
      <c r="I1767" s="39"/>
      <c r="J1767" s="40"/>
    </row>
    <row r="1768" spans="2:10" ht="17.25" thickBot="1" x14ac:dyDescent="0.35">
      <c r="B1768" s="18" t="s">
        <v>2959</v>
      </c>
    </row>
    <row r="1769" spans="2:10" x14ac:dyDescent="0.3">
      <c r="F1769" s="14"/>
      <c r="H1769" s="415" t="s">
        <v>71</v>
      </c>
      <c r="I1769" s="413" t="s">
        <v>74</v>
      </c>
      <c r="J1769" s="414"/>
    </row>
    <row r="1770" spans="2:10" x14ac:dyDescent="0.3">
      <c r="E1770" s="15"/>
      <c r="F1770" s="14"/>
      <c r="H1770" s="416"/>
      <c r="I1770" s="79" t="s">
        <v>348</v>
      </c>
      <c r="J1770" s="80" t="s">
        <v>1</v>
      </c>
    </row>
    <row r="1771" spans="2:10" ht="12.75" thickBot="1" x14ac:dyDescent="0.35">
      <c r="E1771" s="15"/>
      <c r="F1771" s="14"/>
      <c r="H1771" s="81">
        <f>COUNTIF(H1774:H1885, "O")</f>
        <v>0</v>
      </c>
      <c r="I1771" s="77">
        <f>COUNTIF(I1774:I1885, "O")</f>
        <v>0</v>
      </c>
      <c r="J1771" s="82">
        <f>COUNTIF(J1774:J1885, "O")</f>
        <v>0</v>
      </c>
    </row>
    <row r="1773" spans="2:10" x14ac:dyDescent="0.3">
      <c r="B1773" s="19" t="s">
        <v>12</v>
      </c>
      <c r="C1773" s="20"/>
      <c r="D1773" s="21" t="s">
        <v>13</v>
      </c>
      <c r="E1773" s="16"/>
      <c r="F1773" s="27" t="s">
        <v>831</v>
      </c>
      <c r="G1773" s="27"/>
      <c r="H1773" s="30" t="s">
        <v>71</v>
      </c>
      <c r="I1773" s="29" t="s">
        <v>348</v>
      </c>
      <c r="J1773" s="29" t="s">
        <v>1</v>
      </c>
    </row>
    <row r="1774" spans="2:10" x14ac:dyDescent="0.3">
      <c r="B1774" s="391" t="s">
        <v>114</v>
      </c>
      <c r="C1774" s="392"/>
      <c r="D1774" s="393"/>
      <c r="F1774" s="55"/>
      <c r="G1774" s="47"/>
      <c r="H1774" s="39"/>
      <c r="I1774" s="39"/>
      <c r="J1774" s="40"/>
    </row>
    <row r="1775" spans="2:10" x14ac:dyDescent="0.3">
      <c r="B1775" s="25"/>
      <c r="D1775" s="26"/>
      <c r="F1775" s="34" t="s">
        <v>1096</v>
      </c>
      <c r="G1775" s="47"/>
      <c r="H1775" s="39"/>
      <c r="I1775" s="39"/>
      <c r="J1775" s="40"/>
    </row>
    <row r="1776" spans="2:10" x14ac:dyDescent="0.3">
      <c r="B1776" s="25"/>
      <c r="D1776" s="26"/>
      <c r="F1776" s="34" t="s">
        <v>2909</v>
      </c>
      <c r="G1776" s="47"/>
      <c r="H1776" s="39"/>
      <c r="I1776" s="39"/>
      <c r="J1776" s="40"/>
    </row>
    <row r="1777" spans="2:10" x14ac:dyDescent="0.3">
      <c r="B1777" s="25"/>
      <c r="D1777" s="26"/>
      <c r="F1777" s="34" t="s">
        <v>2939</v>
      </c>
      <c r="G1777" s="47"/>
      <c r="H1777" s="39"/>
      <c r="I1777" s="39"/>
      <c r="J1777" s="40"/>
    </row>
    <row r="1778" spans="2:10" x14ac:dyDescent="0.3">
      <c r="B1778" s="25"/>
      <c r="D1778" s="26"/>
      <c r="F1778" s="14"/>
      <c r="G1778" s="47"/>
      <c r="H1778" s="39"/>
      <c r="I1778" s="39"/>
      <c r="J1778" s="40"/>
    </row>
    <row r="1779" spans="2:10" x14ac:dyDescent="0.3">
      <c r="B1779" s="394" t="s">
        <v>888</v>
      </c>
      <c r="C1779" s="395"/>
      <c r="D1779" s="396"/>
      <c r="F1779" s="14" t="s">
        <v>1388</v>
      </c>
      <c r="G1779" s="47"/>
      <c r="H1779" s="53"/>
      <c r="I1779" s="53"/>
      <c r="J1779" s="53"/>
    </row>
    <row r="1780" spans="2:10" x14ac:dyDescent="0.3">
      <c r="B1780" s="25"/>
      <c r="D1780" s="26"/>
      <c r="F1780" s="14"/>
      <c r="G1780" s="47"/>
      <c r="H1780" s="39"/>
      <c r="I1780" s="39"/>
      <c r="J1780" s="40"/>
    </row>
    <row r="1781" spans="2:10" x14ac:dyDescent="0.3">
      <c r="B1781" s="25"/>
      <c r="D1781" s="26"/>
      <c r="F1781" s="138"/>
      <c r="G1781" s="47"/>
      <c r="H1781" s="39"/>
      <c r="I1781" s="39"/>
      <c r="J1781" s="40"/>
    </row>
    <row r="1782" spans="2:10" x14ac:dyDescent="0.3">
      <c r="B1782" s="25"/>
      <c r="D1782" s="26" t="s">
        <v>8</v>
      </c>
      <c r="F1782" s="14" t="s">
        <v>1154</v>
      </c>
      <c r="G1782" s="47"/>
      <c r="H1782" s="39"/>
      <c r="I1782" s="39"/>
      <c r="J1782" s="40"/>
    </row>
    <row r="1783" spans="2:10" x14ac:dyDescent="0.3">
      <c r="B1783" s="25"/>
      <c r="D1783" s="26"/>
      <c r="F1783" s="14" t="s">
        <v>1989</v>
      </c>
      <c r="G1783" s="47"/>
      <c r="H1783" s="39"/>
      <c r="I1783" s="39"/>
      <c r="J1783" s="40"/>
    </row>
    <row r="1784" spans="2:10" x14ac:dyDescent="0.3">
      <c r="B1784" s="25" t="s">
        <v>9</v>
      </c>
      <c r="D1784" s="26"/>
      <c r="F1784" s="14" t="s">
        <v>1133</v>
      </c>
      <c r="G1784" s="47"/>
      <c r="H1784" s="39"/>
      <c r="I1784" s="39"/>
      <c r="J1784" s="40"/>
    </row>
    <row r="1785" spans="2:10" x14ac:dyDescent="0.3">
      <c r="B1785" s="25"/>
      <c r="D1785" s="26"/>
      <c r="F1785" s="14" t="s">
        <v>1529</v>
      </c>
      <c r="G1785" s="47"/>
      <c r="H1785" s="39"/>
      <c r="I1785" s="39"/>
      <c r="J1785" s="40"/>
    </row>
    <row r="1786" spans="2:10" x14ac:dyDescent="0.3">
      <c r="B1786" s="25"/>
      <c r="D1786" s="26"/>
      <c r="F1786" s="14" t="s">
        <v>1134</v>
      </c>
      <c r="G1786" s="47"/>
      <c r="H1786" s="39"/>
      <c r="I1786" s="39"/>
      <c r="J1786" s="40"/>
    </row>
    <row r="1787" spans="2:10" x14ac:dyDescent="0.3">
      <c r="B1787" s="25"/>
      <c r="D1787" s="26"/>
      <c r="F1787" s="14" t="s">
        <v>1135</v>
      </c>
      <c r="G1787" s="47"/>
      <c r="H1787" s="39"/>
      <c r="I1787" s="39"/>
      <c r="J1787" s="40"/>
    </row>
    <row r="1788" spans="2:10" x14ac:dyDescent="0.3">
      <c r="B1788" s="25"/>
      <c r="D1788" s="26"/>
      <c r="F1788" s="14" t="s">
        <v>2940</v>
      </c>
      <c r="G1788" s="47"/>
      <c r="H1788" s="39"/>
      <c r="I1788" s="39"/>
      <c r="J1788" s="40"/>
    </row>
    <row r="1789" spans="2:10" x14ac:dyDescent="0.3">
      <c r="B1789" s="25"/>
      <c r="D1789" s="26"/>
      <c r="F1789" s="14" t="s">
        <v>2938</v>
      </c>
      <c r="G1789" s="47"/>
      <c r="H1789" s="39"/>
      <c r="I1789" s="39"/>
      <c r="J1789" s="40"/>
    </row>
    <row r="1790" spans="2:10" x14ac:dyDescent="0.3">
      <c r="B1790" s="25"/>
      <c r="D1790" s="26"/>
      <c r="F1790" s="14"/>
      <c r="G1790" s="47"/>
      <c r="H1790" s="39"/>
      <c r="I1790" s="39"/>
      <c r="J1790" s="40"/>
    </row>
    <row r="1791" spans="2:10" x14ac:dyDescent="0.3">
      <c r="B1791" s="25"/>
      <c r="D1791" s="26"/>
      <c r="F1791" s="14"/>
      <c r="G1791" s="47"/>
      <c r="H1791" s="39"/>
      <c r="I1791" s="39"/>
      <c r="J1791" s="40"/>
    </row>
    <row r="1792" spans="2:10" x14ac:dyDescent="0.3">
      <c r="B1792" s="25"/>
      <c r="D1792" s="26"/>
      <c r="F1792" s="14"/>
      <c r="G1792" s="47"/>
      <c r="H1792" s="39"/>
      <c r="I1792" s="39"/>
      <c r="J1792" s="40"/>
    </row>
    <row r="1793" spans="2:10" x14ac:dyDescent="0.3">
      <c r="B1793" s="25"/>
      <c r="D1793" s="26"/>
      <c r="F1793" s="14"/>
      <c r="G1793" s="47"/>
      <c r="H1793" s="39"/>
      <c r="I1793" s="39"/>
      <c r="J1793" s="40"/>
    </row>
    <row r="1794" spans="2:10" x14ac:dyDescent="0.3">
      <c r="B1794" s="145"/>
      <c r="C1794" s="146"/>
      <c r="D1794" s="147"/>
      <c r="E1794" s="148"/>
      <c r="F1794" s="149" t="s">
        <v>2941</v>
      </c>
      <c r="G1794" s="150"/>
      <c r="H1794" s="39"/>
      <c r="I1794" s="39"/>
      <c r="J1794" s="40"/>
    </row>
    <row r="1795" spans="2:10" x14ac:dyDescent="0.3">
      <c r="B1795" s="145"/>
      <c r="C1795" s="146"/>
      <c r="D1795" s="147"/>
      <c r="E1795" s="148"/>
      <c r="F1795" s="151" t="s">
        <v>1125</v>
      </c>
      <c r="G1795" s="150"/>
      <c r="H1795" s="39"/>
      <c r="I1795" s="39"/>
      <c r="J1795" s="40"/>
    </row>
    <row r="1796" spans="2:10" x14ac:dyDescent="0.3">
      <c r="B1796" s="145"/>
      <c r="C1796" s="146"/>
      <c r="D1796" s="147"/>
      <c r="E1796" s="148"/>
      <c r="F1796" s="151" t="s">
        <v>1910</v>
      </c>
      <c r="G1796" s="150"/>
      <c r="H1796" s="39"/>
      <c r="I1796" s="39"/>
      <c r="J1796" s="40"/>
    </row>
    <row r="1797" spans="2:10" x14ac:dyDescent="0.3">
      <c r="B1797" s="25"/>
      <c r="D1797" s="26"/>
      <c r="F1797" s="138"/>
      <c r="G1797" s="47"/>
      <c r="H1797" s="39"/>
      <c r="I1797" s="39"/>
      <c r="J1797" s="40"/>
    </row>
    <row r="1798" spans="2:10" x14ac:dyDescent="0.3">
      <c r="B1798" s="25"/>
      <c r="D1798" s="26" t="s">
        <v>8</v>
      </c>
      <c r="F1798" s="14" t="s">
        <v>760</v>
      </c>
      <c r="G1798" s="47"/>
      <c r="H1798" s="39"/>
      <c r="I1798" s="39"/>
      <c r="J1798" s="40"/>
    </row>
    <row r="1799" spans="2:10" x14ac:dyDescent="0.3">
      <c r="B1799" s="25"/>
      <c r="D1799" s="26"/>
      <c r="F1799" s="14" t="s">
        <v>761</v>
      </c>
      <c r="G1799" s="47"/>
      <c r="H1799" s="39"/>
      <c r="I1799" s="39"/>
      <c r="J1799" s="40"/>
    </row>
    <row r="1800" spans="2:10" x14ac:dyDescent="0.3">
      <c r="B1800" s="25" t="s">
        <v>9</v>
      </c>
      <c r="D1800" s="26"/>
      <c r="F1800" s="14" t="s">
        <v>1939</v>
      </c>
      <c r="G1800" s="47"/>
      <c r="H1800" s="39"/>
      <c r="I1800" s="39"/>
      <c r="J1800" s="40"/>
    </row>
    <row r="1801" spans="2:10" x14ac:dyDescent="0.3">
      <c r="B1801" s="25"/>
      <c r="D1801" s="26"/>
      <c r="F1801" s="14" t="s">
        <v>2919</v>
      </c>
      <c r="G1801" s="47"/>
      <c r="H1801" s="39"/>
      <c r="I1801" s="39"/>
      <c r="J1801" s="40"/>
    </row>
    <row r="1802" spans="2:10" x14ac:dyDescent="0.3">
      <c r="B1802" s="25"/>
      <c r="D1802" s="26"/>
      <c r="F1802" s="14" t="s">
        <v>2942</v>
      </c>
      <c r="G1802" s="47"/>
      <c r="H1802" s="39"/>
      <c r="I1802" s="39"/>
      <c r="J1802" s="40"/>
    </row>
    <row r="1803" spans="2:10" x14ac:dyDescent="0.3">
      <c r="B1803" s="25"/>
      <c r="D1803" s="26"/>
      <c r="F1803" s="14" t="s">
        <v>762</v>
      </c>
      <c r="G1803" s="47"/>
      <c r="H1803" s="39"/>
      <c r="I1803" s="39"/>
      <c r="J1803" s="40"/>
    </row>
    <row r="1804" spans="2:10" x14ac:dyDescent="0.3">
      <c r="B1804" s="25" t="s">
        <v>891</v>
      </c>
      <c r="D1804" s="26"/>
      <c r="F1804" s="14"/>
      <c r="G1804" s="47"/>
      <c r="H1804" s="39"/>
      <c r="I1804" s="39"/>
      <c r="J1804" s="40"/>
    </row>
    <row r="1805" spans="2:10" x14ac:dyDescent="0.3">
      <c r="B1805" s="25"/>
      <c r="D1805" s="26"/>
      <c r="F1805" s="14" t="s">
        <v>1093</v>
      </c>
      <c r="G1805" s="47"/>
      <c r="H1805" s="39"/>
      <c r="I1805" s="39"/>
      <c r="J1805" s="40"/>
    </row>
    <row r="1806" spans="2:10" x14ac:dyDescent="0.3">
      <c r="B1806" s="25"/>
      <c r="D1806" s="26" t="s">
        <v>892</v>
      </c>
      <c r="F1806" s="14" t="s">
        <v>764</v>
      </c>
      <c r="G1806" s="47"/>
      <c r="H1806" s="39"/>
      <c r="I1806" s="39"/>
      <c r="J1806" s="40"/>
    </row>
    <row r="1807" spans="2:10" x14ac:dyDescent="0.3">
      <c r="B1807" s="25"/>
      <c r="D1807" s="26"/>
      <c r="F1807" s="14"/>
      <c r="G1807" s="47"/>
      <c r="H1807" s="39"/>
      <c r="I1807" s="39"/>
      <c r="J1807" s="40"/>
    </row>
    <row r="1808" spans="2:10" x14ac:dyDescent="0.3">
      <c r="B1808" s="25"/>
      <c r="D1808" s="26"/>
      <c r="F1808" s="14"/>
      <c r="G1808" s="47"/>
      <c r="H1808" s="39"/>
      <c r="I1808" s="39"/>
      <c r="J1808" s="40"/>
    </row>
    <row r="1809" spans="2:10" x14ac:dyDescent="0.3">
      <c r="B1809" s="25"/>
      <c r="D1809" s="26"/>
      <c r="F1809" s="14"/>
      <c r="G1809" s="47"/>
      <c r="H1809" s="39"/>
      <c r="I1809" s="39"/>
      <c r="J1809" s="40"/>
    </row>
    <row r="1810" spans="2:10" x14ac:dyDescent="0.3">
      <c r="B1810" s="25"/>
      <c r="D1810" s="26"/>
      <c r="F1810" s="139"/>
      <c r="G1810" s="47"/>
      <c r="H1810" s="39"/>
      <c r="I1810" s="39"/>
      <c r="J1810" s="40"/>
    </row>
    <row r="1811" spans="2:10" x14ac:dyDescent="0.3">
      <c r="B1811" s="394" t="s">
        <v>902</v>
      </c>
      <c r="C1811" s="395"/>
      <c r="D1811" s="396"/>
      <c r="F1811" s="14" t="s">
        <v>1181</v>
      </c>
      <c r="G1811" s="47"/>
      <c r="H1811" s="53"/>
      <c r="I1811" s="53"/>
      <c r="J1811" s="53"/>
    </row>
    <row r="1812" spans="2:10" x14ac:dyDescent="0.3">
      <c r="B1812" s="25"/>
      <c r="D1812" s="26"/>
      <c r="F1812" s="14" t="s">
        <v>836</v>
      </c>
      <c r="G1812" s="47"/>
      <c r="H1812" s="39"/>
      <c r="I1812" s="39"/>
      <c r="J1812" s="40"/>
    </row>
    <row r="1813" spans="2:10" x14ac:dyDescent="0.3">
      <c r="B1813" s="25"/>
      <c r="D1813" s="26"/>
      <c r="G1813" s="47"/>
      <c r="H1813" s="39"/>
      <c r="I1813" s="39"/>
      <c r="J1813" s="40"/>
    </row>
    <row r="1814" spans="2:10" x14ac:dyDescent="0.3">
      <c r="B1814" s="25"/>
      <c r="D1814" s="26"/>
      <c r="F1814" s="24" t="s">
        <v>2943</v>
      </c>
      <c r="G1814" s="47"/>
      <c r="H1814" s="39"/>
      <c r="I1814" s="39"/>
      <c r="J1814" s="40"/>
    </row>
    <row r="1815" spans="2:10" x14ac:dyDescent="0.3">
      <c r="B1815" s="25"/>
      <c r="D1815" s="26"/>
      <c r="F1815" s="24" t="s">
        <v>2944</v>
      </c>
      <c r="G1815" s="47"/>
      <c r="H1815" s="39"/>
      <c r="I1815" s="39"/>
      <c r="J1815" s="40"/>
    </row>
    <row r="1816" spans="2:10" x14ac:dyDescent="0.3">
      <c r="B1816" s="25"/>
      <c r="D1816" s="26"/>
      <c r="F1816" s="14"/>
      <c r="G1816" s="47"/>
      <c r="H1816" s="39"/>
      <c r="I1816" s="39"/>
      <c r="J1816" s="40"/>
    </row>
    <row r="1817" spans="2:10" x14ac:dyDescent="0.3">
      <c r="B1817" s="391" t="s">
        <v>2945</v>
      </c>
      <c r="C1817" s="392"/>
      <c r="D1817" s="393"/>
      <c r="F1817" s="14" t="s">
        <v>2946</v>
      </c>
      <c r="G1817" s="47"/>
      <c r="H1817" s="39"/>
      <c r="I1817" s="39"/>
      <c r="J1817" s="40"/>
    </row>
    <row r="1818" spans="2:10" x14ac:dyDescent="0.3">
      <c r="B1818" s="25"/>
      <c r="D1818" s="26"/>
      <c r="F1818" s="14"/>
      <c r="G1818" s="47"/>
      <c r="H1818" s="39"/>
      <c r="I1818" s="39"/>
      <c r="J1818" s="40"/>
    </row>
    <row r="1819" spans="2:10" x14ac:dyDescent="0.3">
      <c r="B1819" s="25"/>
      <c r="D1819" s="26"/>
      <c r="F1819" s="14"/>
      <c r="G1819" s="47"/>
      <c r="H1819" s="39"/>
      <c r="I1819" s="39"/>
      <c r="J1819" s="40"/>
    </row>
    <row r="1820" spans="2:10" x14ac:dyDescent="0.3">
      <c r="B1820" s="25"/>
      <c r="D1820" s="26" t="s">
        <v>8</v>
      </c>
      <c r="F1820" s="14" t="s">
        <v>2947</v>
      </c>
      <c r="G1820" s="47"/>
      <c r="H1820" s="39"/>
      <c r="I1820" s="39"/>
      <c r="J1820" s="40"/>
    </row>
    <row r="1821" spans="2:10" x14ac:dyDescent="0.3">
      <c r="B1821" s="25"/>
      <c r="D1821" s="26"/>
      <c r="F1821" s="14" t="s">
        <v>2948</v>
      </c>
      <c r="G1821" s="47"/>
      <c r="H1821" s="39"/>
      <c r="I1821" s="39"/>
      <c r="J1821" s="40"/>
    </row>
    <row r="1822" spans="2:10" x14ac:dyDescent="0.3">
      <c r="B1822" s="25"/>
      <c r="D1822" s="26"/>
      <c r="F1822" s="14" t="s">
        <v>1991</v>
      </c>
      <c r="G1822" s="47"/>
      <c r="H1822" s="39"/>
      <c r="I1822" s="39"/>
      <c r="J1822" s="40"/>
    </row>
    <row r="1823" spans="2:10" x14ac:dyDescent="0.3">
      <c r="B1823" s="25" t="s">
        <v>9</v>
      </c>
      <c r="D1823" s="26"/>
      <c r="F1823" s="14"/>
      <c r="G1823" s="47"/>
      <c r="H1823" s="39"/>
      <c r="I1823" s="39"/>
      <c r="J1823" s="40"/>
    </row>
    <row r="1824" spans="2:10" x14ac:dyDescent="0.3">
      <c r="B1824" s="25"/>
      <c r="D1824" s="26"/>
      <c r="F1824" s="14"/>
      <c r="G1824" s="47"/>
      <c r="H1824" s="39"/>
      <c r="I1824" s="39"/>
      <c r="J1824" s="40"/>
    </row>
    <row r="1825" spans="2:10" x14ac:dyDescent="0.3">
      <c r="B1825" s="25"/>
      <c r="D1825" s="26"/>
      <c r="F1825" s="14"/>
      <c r="G1825" s="47"/>
      <c r="H1825" s="39"/>
      <c r="I1825" s="39"/>
      <c r="J1825" s="40"/>
    </row>
    <row r="1826" spans="2:10" x14ac:dyDescent="0.3">
      <c r="B1826" s="25" t="s">
        <v>891</v>
      </c>
      <c r="D1826" s="26"/>
      <c r="F1826" s="14"/>
      <c r="G1826" s="47"/>
      <c r="H1826" s="39"/>
      <c r="I1826" s="39"/>
      <c r="J1826" s="40"/>
    </row>
    <row r="1827" spans="2:10" x14ac:dyDescent="0.3">
      <c r="B1827" s="25"/>
      <c r="D1827" s="26"/>
      <c r="F1827" s="14" t="s">
        <v>2928</v>
      </c>
      <c r="G1827" s="47"/>
      <c r="H1827" s="39"/>
      <c r="I1827" s="39"/>
      <c r="J1827" s="40"/>
    </row>
    <row r="1828" spans="2:10" x14ac:dyDescent="0.3">
      <c r="B1828" s="25"/>
      <c r="D1828" s="26"/>
      <c r="F1828" s="34" t="s">
        <v>2949</v>
      </c>
      <c r="G1828" s="47"/>
      <c r="H1828" s="39"/>
      <c r="I1828" s="39"/>
      <c r="J1828" s="40"/>
    </row>
    <row r="1829" spans="2:10" x14ac:dyDescent="0.3">
      <c r="B1829" s="25"/>
      <c r="D1829" s="26" t="s">
        <v>892</v>
      </c>
      <c r="F1829" s="14"/>
      <c r="G1829" s="47"/>
      <c r="H1829" s="39"/>
      <c r="I1829" s="39"/>
      <c r="J1829" s="40"/>
    </row>
    <row r="1830" spans="2:10" x14ac:dyDescent="0.3">
      <c r="B1830" s="25"/>
      <c r="D1830" s="26"/>
      <c r="F1830" s="14"/>
      <c r="G1830" s="47"/>
      <c r="H1830" s="39"/>
      <c r="I1830" s="39"/>
      <c r="J1830" s="40"/>
    </row>
    <row r="1831" spans="2:10" x14ac:dyDescent="0.3">
      <c r="B1831" s="25"/>
      <c r="D1831" s="26"/>
      <c r="F1831" s="14"/>
      <c r="G1831" s="47"/>
      <c r="H1831" s="39"/>
      <c r="I1831" s="39"/>
      <c r="J1831" s="40"/>
    </row>
    <row r="1832" spans="2:10" x14ac:dyDescent="0.3">
      <c r="B1832" s="145" t="s">
        <v>891</v>
      </c>
      <c r="C1832" s="146"/>
      <c r="D1832" s="147"/>
      <c r="E1832" s="148"/>
      <c r="F1832" s="148"/>
      <c r="G1832" s="150"/>
      <c r="H1832" s="39"/>
      <c r="I1832" s="39"/>
      <c r="J1832" s="40"/>
    </row>
    <row r="1833" spans="2:10" x14ac:dyDescent="0.3">
      <c r="B1833" s="145"/>
      <c r="C1833" s="146"/>
      <c r="D1833" s="147"/>
      <c r="E1833" s="148"/>
      <c r="F1833" s="148" t="s">
        <v>2950</v>
      </c>
      <c r="G1833" s="150"/>
      <c r="H1833" s="39"/>
      <c r="I1833" s="39"/>
      <c r="J1833" s="40"/>
    </row>
    <row r="1834" spans="2:10" x14ac:dyDescent="0.3">
      <c r="B1834" s="145"/>
      <c r="C1834" s="146"/>
      <c r="D1834" s="147"/>
      <c r="E1834" s="148"/>
      <c r="F1834" s="151" t="s">
        <v>2949</v>
      </c>
      <c r="G1834" s="150"/>
      <c r="H1834" s="39"/>
      <c r="I1834" s="39"/>
      <c r="J1834" s="40"/>
    </row>
    <row r="1835" spans="2:10" x14ac:dyDescent="0.3">
      <c r="B1835" s="145"/>
      <c r="C1835" s="146"/>
      <c r="D1835" s="147" t="s">
        <v>892</v>
      </c>
      <c r="E1835" s="148"/>
      <c r="F1835" s="148"/>
      <c r="G1835" s="150"/>
      <c r="H1835" s="39"/>
      <c r="I1835" s="39"/>
      <c r="J1835" s="40"/>
    </row>
    <row r="1836" spans="2:10" x14ac:dyDescent="0.3">
      <c r="B1836" s="25"/>
      <c r="D1836" s="26"/>
      <c r="F1836" s="14"/>
      <c r="G1836" s="47"/>
      <c r="H1836" s="39"/>
      <c r="I1836" s="39"/>
      <c r="J1836" s="40"/>
    </row>
    <row r="1837" spans="2:10" x14ac:dyDescent="0.3">
      <c r="B1837" s="25"/>
      <c r="D1837" s="26"/>
      <c r="F1837" s="14"/>
      <c r="G1837" s="47"/>
      <c r="H1837" s="39"/>
      <c r="I1837" s="39"/>
      <c r="J1837" s="40"/>
    </row>
    <row r="1838" spans="2:10" x14ac:dyDescent="0.3">
      <c r="B1838" s="391" t="s">
        <v>2951</v>
      </c>
      <c r="C1838" s="392"/>
      <c r="D1838" s="393"/>
      <c r="F1838" s="14" t="s">
        <v>2952</v>
      </c>
      <c r="G1838" s="47"/>
      <c r="H1838" s="39"/>
      <c r="I1838" s="39"/>
      <c r="J1838" s="40"/>
    </row>
    <row r="1839" spans="2:10" x14ac:dyDescent="0.3">
      <c r="B1839" s="25"/>
      <c r="D1839" s="26"/>
      <c r="F1839" s="14"/>
      <c r="G1839" s="47"/>
      <c r="H1839" s="39"/>
      <c r="I1839" s="39"/>
      <c r="J1839" s="40"/>
    </row>
    <row r="1840" spans="2:10" x14ac:dyDescent="0.3">
      <c r="B1840" s="25"/>
      <c r="D1840" s="26"/>
      <c r="F1840" s="138" t="s">
        <v>2953</v>
      </c>
      <c r="G1840" s="47"/>
      <c r="H1840" s="39"/>
      <c r="I1840" s="39"/>
      <c r="J1840" s="40"/>
    </row>
    <row r="1841" spans="2:10" x14ac:dyDescent="0.3">
      <c r="B1841" s="25"/>
      <c r="D1841" s="26" t="s">
        <v>8</v>
      </c>
      <c r="F1841" s="14" t="s">
        <v>2947</v>
      </c>
      <c r="G1841" s="47"/>
      <c r="H1841" s="39"/>
      <c r="I1841" s="39"/>
      <c r="J1841" s="40"/>
    </row>
    <row r="1842" spans="2:10" x14ac:dyDescent="0.3">
      <c r="B1842" s="25"/>
      <c r="D1842" s="26"/>
      <c r="F1842" s="14" t="s">
        <v>2954</v>
      </c>
      <c r="G1842" s="47"/>
      <c r="H1842" s="39"/>
      <c r="I1842" s="39"/>
      <c r="J1842" s="40"/>
    </row>
    <row r="1843" spans="2:10" x14ac:dyDescent="0.3">
      <c r="B1843" s="25"/>
      <c r="D1843" s="26"/>
      <c r="F1843" s="14" t="s">
        <v>1991</v>
      </c>
      <c r="G1843" s="47"/>
      <c r="H1843" s="39"/>
      <c r="I1843" s="39"/>
      <c r="J1843" s="40"/>
    </row>
    <row r="1844" spans="2:10" x14ac:dyDescent="0.3">
      <c r="B1844" s="25" t="s">
        <v>9</v>
      </c>
      <c r="D1844" s="26"/>
      <c r="F1844" s="14"/>
      <c r="G1844" s="47"/>
      <c r="H1844" s="39"/>
      <c r="I1844" s="39"/>
      <c r="J1844" s="40"/>
    </row>
    <row r="1845" spans="2:10" x14ac:dyDescent="0.3">
      <c r="B1845" s="25"/>
      <c r="D1845" s="26"/>
      <c r="F1845" s="14"/>
      <c r="G1845" s="47"/>
      <c r="H1845" s="39"/>
      <c r="I1845" s="39"/>
      <c r="J1845" s="40"/>
    </row>
    <row r="1846" spans="2:10" x14ac:dyDescent="0.3">
      <c r="B1846" s="25"/>
      <c r="D1846" s="26"/>
      <c r="F1846" s="14"/>
      <c r="G1846" s="47"/>
      <c r="H1846" s="39"/>
      <c r="I1846" s="39"/>
      <c r="J1846" s="40"/>
    </row>
    <row r="1847" spans="2:10" x14ac:dyDescent="0.3">
      <c r="B1847" s="25" t="s">
        <v>891</v>
      </c>
      <c r="D1847" s="26"/>
      <c r="F1847" s="14" t="s">
        <v>775</v>
      </c>
      <c r="G1847" s="47"/>
      <c r="H1847" s="39"/>
      <c r="I1847" s="39"/>
      <c r="J1847" s="40"/>
    </row>
    <row r="1848" spans="2:10" x14ac:dyDescent="0.3">
      <c r="B1848" s="25"/>
      <c r="D1848" s="26"/>
      <c r="F1848" s="34" t="s">
        <v>790</v>
      </c>
      <c r="G1848" s="47"/>
      <c r="H1848" s="39"/>
      <c r="I1848" s="39"/>
      <c r="J1848" s="40"/>
    </row>
    <row r="1849" spans="2:10" x14ac:dyDescent="0.3">
      <c r="B1849" s="25"/>
      <c r="D1849" s="26"/>
      <c r="F1849" s="14"/>
      <c r="G1849" s="47"/>
      <c r="H1849" s="39"/>
      <c r="I1849" s="39"/>
      <c r="J1849" s="40"/>
    </row>
    <row r="1850" spans="2:10" x14ac:dyDescent="0.3">
      <c r="B1850" s="25"/>
      <c r="D1850" s="26" t="s">
        <v>892</v>
      </c>
      <c r="F1850" s="14"/>
      <c r="G1850" s="47"/>
      <c r="H1850" s="39"/>
      <c r="I1850" s="39"/>
      <c r="J1850" s="40"/>
    </row>
    <row r="1851" spans="2:10" x14ac:dyDescent="0.3">
      <c r="B1851" s="25"/>
      <c r="D1851" s="26"/>
      <c r="F1851" s="14"/>
      <c r="G1851" s="47"/>
      <c r="H1851" s="39"/>
      <c r="I1851" s="39"/>
      <c r="J1851" s="40"/>
    </row>
    <row r="1852" spans="2:10" x14ac:dyDescent="0.3">
      <c r="B1852" s="25"/>
      <c r="D1852" s="26"/>
      <c r="F1852" s="14"/>
      <c r="G1852" s="47"/>
      <c r="H1852" s="39"/>
      <c r="I1852" s="39"/>
      <c r="J1852" s="40"/>
    </row>
    <row r="1853" spans="2:10" x14ac:dyDescent="0.3">
      <c r="B1853" s="145" t="s">
        <v>891</v>
      </c>
      <c r="C1853" s="146"/>
      <c r="D1853" s="147"/>
      <c r="E1853" s="148"/>
      <c r="F1853" s="148" t="s">
        <v>985</v>
      </c>
      <c r="G1853" s="150"/>
      <c r="H1853" s="39"/>
      <c r="I1853" s="39"/>
      <c r="J1853" s="40"/>
    </row>
    <row r="1854" spans="2:10" x14ac:dyDescent="0.3">
      <c r="B1854" s="145"/>
      <c r="C1854" s="146"/>
      <c r="D1854" s="147"/>
      <c r="E1854" s="148"/>
      <c r="F1854" s="151" t="s">
        <v>790</v>
      </c>
      <c r="G1854" s="150"/>
      <c r="H1854" s="39"/>
      <c r="I1854" s="39"/>
      <c r="J1854" s="40"/>
    </row>
    <row r="1855" spans="2:10" x14ac:dyDescent="0.3">
      <c r="B1855" s="145"/>
      <c r="C1855" s="146"/>
      <c r="D1855" s="147"/>
      <c r="E1855" s="148"/>
      <c r="F1855" s="148"/>
      <c r="G1855" s="150"/>
      <c r="H1855" s="39"/>
      <c r="I1855" s="39"/>
      <c r="J1855" s="40"/>
    </row>
    <row r="1856" spans="2:10" x14ac:dyDescent="0.3">
      <c r="B1856" s="145"/>
      <c r="C1856" s="146"/>
      <c r="D1856" s="147" t="s">
        <v>892</v>
      </c>
      <c r="E1856" s="148"/>
      <c r="F1856" s="148"/>
      <c r="G1856" s="150"/>
      <c r="H1856" s="39"/>
      <c r="I1856" s="39"/>
      <c r="J1856" s="40"/>
    </row>
    <row r="1857" spans="2:13" x14ac:dyDescent="0.3">
      <c r="B1857" s="25"/>
      <c r="D1857" s="26"/>
      <c r="F1857" s="14"/>
      <c r="G1857" s="47"/>
      <c r="H1857" s="39"/>
      <c r="I1857" s="39"/>
      <c r="J1857" s="40"/>
    </row>
    <row r="1858" spans="2:13" x14ac:dyDescent="0.3">
      <c r="B1858" s="25"/>
      <c r="D1858" s="26"/>
      <c r="F1858" s="14"/>
      <c r="G1858" s="47"/>
      <c r="H1858" s="39"/>
      <c r="I1858" s="39"/>
      <c r="J1858" s="40"/>
    </row>
    <row r="1859" spans="2:13" x14ac:dyDescent="0.3">
      <c r="B1859" s="25"/>
      <c r="D1859" s="26"/>
      <c r="F1859" s="14"/>
      <c r="G1859" s="47"/>
      <c r="H1859" s="39"/>
      <c r="I1859" s="39"/>
      <c r="J1859" s="40"/>
    </row>
    <row r="1860" spans="2:13" x14ac:dyDescent="0.3">
      <c r="B1860" s="391" t="s">
        <v>895</v>
      </c>
      <c r="C1860" s="392"/>
      <c r="D1860" s="393"/>
      <c r="F1860" s="14" t="s">
        <v>2955</v>
      </c>
      <c r="G1860" s="47"/>
      <c r="H1860" s="53"/>
      <c r="I1860" s="53"/>
      <c r="J1860" s="53"/>
    </row>
    <row r="1861" spans="2:13" x14ac:dyDescent="0.3">
      <c r="B1861" s="25"/>
      <c r="D1861" s="26"/>
      <c r="F1861" s="14"/>
      <c r="G1861" s="47"/>
      <c r="H1861" s="39"/>
      <c r="I1861" s="39"/>
      <c r="J1861" s="40"/>
    </row>
    <row r="1862" spans="2:13" x14ac:dyDescent="0.3">
      <c r="B1862" s="25"/>
      <c r="D1862" s="26" t="s">
        <v>8</v>
      </c>
      <c r="F1862" s="14" t="s">
        <v>792</v>
      </c>
      <c r="H1862" s="39"/>
      <c r="I1862" s="39"/>
      <c r="J1862" s="40"/>
    </row>
    <row r="1863" spans="2:13" x14ac:dyDescent="0.3">
      <c r="B1863" s="25"/>
      <c r="D1863" s="26"/>
      <c r="F1863" s="14" t="s">
        <v>2027</v>
      </c>
      <c r="G1863" s="47"/>
      <c r="H1863" s="39"/>
      <c r="I1863" s="39"/>
      <c r="J1863" s="40"/>
      <c r="M1863" s="34"/>
    </row>
    <row r="1864" spans="2:13" x14ac:dyDescent="0.3">
      <c r="B1864" s="25"/>
      <c r="D1864" s="26"/>
      <c r="F1864" s="14" t="s">
        <v>1133</v>
      </c>
      <c r="G1864" s="47"/>
      <c r="H1864" s="39"/>
      <c r="I1864" s="39"/>
      <c r="J1864" s="40"/>
      <c r="M1864" s="34"/>
    </row>
    <row r="1865" spans="2:13" x14ac:dyDescent="0.3">
      <c r="B1865" s="25"/>
      <c r="D1865" s="26"/>
      <c r="F1865" s="14" t="s">
        <v>1923</v>
      </c>
      <c r="G1865" s="47"/>
      <c r="H1865" s="39"/>
      <c r="I1865" s="39"/>
      <c r="J1865" s="40"/>
    </row>
    <row r="1866" spans="2:13" x14ac:dyDescent="0.3">
      <c r="B1866" s="25"/>
      <c r="D1866" s="26"/>
      <c r="F1866" s="14" t="s">
        <v>1956</v>
      </c>
      <c r="G1866" s="47"/>
      <c r="H1866" s="39"/>
      <c r="I1866" s="39"/>
      <c r="J1866" s="40"/>
    </row>
    <row r="1867" spans="2:13" x14ac:dyDescent="0.3">
      <c r="B1867" s="25"/>
      <c r="D1867" s="26"/>
      <c r="F1867" s="14" t="s">
        <v>1957</v>
      </c>
      <c r="G1867" s="47"/>
      <c r="H1867" s="39"/>
      <c r="I1867" s="39"/>
      <c r="J1867" s="40"/>
    </row>
    <row r="1868" spans="2:13" x14ac:dyDescent="0.3">
      <c r="B1868" s="25" t="s">
        <v>9</v>
      </c>
      <c r="D1868" s="26"/>
      <c r="F1868" s="14" t="s">
        <v>2935</v>
      </c>
      <c r="G1868" s="47"/>
      <c r="H1868" s="39"/>
      <c r="I1868" s="39"/>
      <c r="J1868" s="40"/>
    </row>
    <row r="1869" spans="2:13" x14ac:dyDescent="0.3">
      <c r="B1869" s="25"/>
      <c r="D1869" s="26"/>
      <c r="F1869" s="14" t="s">
        <v>2956</v>
      </c>
      <c r="G1869" s="47"/>
      <c r="H1869" s="39"/>
      <c r="I1869" s="39"/>
      <c r="J1869" s="40"/>
    </row>
    <row r="1870" spans="2:13" x14ac:dyDescent="0.3">
      <c r="B1870" s="25"/>
      <c r="D1870" s="26"/>
      <c r="F1870" s="14"/>
      <c r="G1870" s="47"/>
      <c r="H1870" s="39"/>
      <c r="I1870" s="39"/>
      <c r="J1870" s="40"/>
    </row>
    <row r="1871" spans="2:13" x14ac:dyDescent="0.3">
      <c r="B1871" s="25"/>
      <c r="D1871" s="26"/>
      <c r="F1871" s="34"/>
      <c r="G1871" s="47"/>
      <c r="H1871" s="39"/>
      <c r="I1871" s="39"/>
      <c r="J1871" s="40"/>
    </row>
    <row r="1872" spans="2:13" x14ac:dyDescent="0.3">
      <c r="B1872" s="25"/>
      <c r="D1872" s="26"/>
      <c r="F1872" s="34" t="s">
        <v>1901</v>
      </c>
      <c r="G1872" s="47"/>
      <c r="H1872" s="39"/>
      <c r="I1872" s="39"/>
      <c r="J1872" s="40"/>
    </row>
    <row r="1873" spans="2:13" x14ac:dyDescent="0.3">
      <c r="B1873" s="25"/>
      <c r="D1873" s="26"/>
      <c r="F1873" s="34" t="s">
        <v>2031</v>
      </c>
      <c r="G1873" s="47"/>
      <c r="H1873" s="39"/>
      <c r="I1873" s="39"/>
      <c r="J1873" s="40"/>
    </row>
    <row r="1874" spans="2:13" x14ac:dyDescent="0.3">
      <c r="B1874" s="25"/>
      <c r="D1874" s="26"/>
      <c r="F1874" s="34"/>
      <c r="G1874" s="47"/>
      <c r="H1874" s="39"/>
      <c r="I1874" s="39"/>
      <c r="J1874" s="40"/>
    </row>
    <row r="1875" spans="2:13" x14ac:dyDescent="0.3">
      <c r="B1875" s="25"/>
      <c r="D1875" s="26"/>
      <c r="F1875" s="34"/>
      <c r="G1875" s="47"/>
      <c r="H1875" s="39"/>
      <c r="I1875" s="39"/>
      <c r="J1875" s="40"/>
    </row>
    <row r="1876" spans="2:13" x14ac:dyDescent="0.3">
      <c r="B1876" s="25"/>
      <c r="D1876" s="26"/>
      <c r="F1876" s="34" t="s">
        <v>2957</v>
      </c>
      <c r="G1876" s="47"/>
      <c r="H1876" s="39"/>
      <c r="I1876" s="39"/>
      <c r="J1876" s="40"/>
    </row>
    <row r="1877" spans="2:13" x14ac:dyDescent="0.3">
      <c r="B1877" s="25"/>
      <c r="D1877" s="26" t="s">
        <v>8</v>
      </c>
      <c r="F1877" s="14" t="s">
        <v>793</v>
      </c>
      <c r="G1877" s="47"/>
      <c r="H1877" s="39"/>
      <c r="I1877" s="39"/>
      <c r="J1877" s="40"/>
    </row>
    <row r="1878" spans="2:13" x14ac:dyDescent="0.3">
      <c r="B1878" s="25"/>
      <c r="D1878" s="26"/>
      <c r="F1878" s="14" t="s">
        <v>2027</v>
      </c>
      <c r="G1878" s="47"/>
      <c r="H1878" s="39"/>
      <c r="I1878" s="39"/>
      <c r="J1878" s="40"/>
    </row>
    <row r="1879" spans="2:13" x14ac:dyDescent="0.3">
      <c r="B1879" s="25"/>
      <c r="D1879" s="26"/>
      <c r="F1879" s="14" t="s">
        <v>1133</v>
      </c>
      <c r="G1879" s="47"/>
      <c r="H1879" s="39"/>
      <c r="I1879" s="39"/>
      <c r="J1879" s="40"/>
    </row>
    <row r="1880" spans="2:13" x14ac:dyDescent="0.3">
      <c r="B1880" s="25"/>
      <c r="D1880" s="26"/>
      <c r="F1880" s="14" t="s">
        <v>1923</v>
      </c>
      <c r="G1880" s="47"/>
      <c r="H1880" s="39"/>
      <c r="I1880" s="39"/>
      <c r="J1880" s="40"/>
    </row>
    <row r="1881" spans="2:13" x14ac:dyDescent="0.3">
      <c r="B1881" s="25"/>
      <c r="D1881" s="26"/>
      <c r="F1881" s="14" t="s">
        <v>1970</v>
      </c>
      <c r="G1881" s="47"/>
      <c r="H1881" s="39"/>
      <c r="I1881" s="39"/>
      <c r="J1881" s="40"/>
    </row>
    <row r="1882" spans="2:13" x14ac:dyDescent="0.3">
      <c r="B1882" s="25"/>
      <c r="D1882" s="26"/>
      <c r="F1882" s="14" t="s">
        <v>1183</v>
      </c>
      <c r="G1882" s="47"/>
      <c r="H1882" s="39"/>
      <c r="I1882" s="39"/>
      <c r="J1882" s="40"/>
    </row>
    <row r="1883" spans="2:13" x14ac:dyDescent="0.3">
      <c r="B1883" s="25" t="s">
        <v>9</v>
      </c>
      <c r="D1883" s="26"/>
      <c r="F1883" s="14" t="s">
        <v>2935</v>
      </c>
      <c r="G1883" s="47"/>
      <c r="H1883" s="39"/>
      <c r="I1883" s="39"/>
      <c r="J1883" s="40"/>
      <c r="M1883" s="34"/>
    </row>
    <row r="1884" spans="2:13" x14ac:dyDescent="0.3">
      <c r="B1884" s="25"/>
      <c r="D1884" s="26"/>
      <c r="F1884" s="14" t="s">
        <v>2956</v>
      </c>
      <c r="G1884" s="47"/>
      <c r="H1884" s="39"/>
      <c r="I1884" s="39"/>
      <c r="J1884" s="40"/>
      <c r="M1884" s="34"/>
    </row>
    <row r="1885" spans="2:13" x14ac:dyDescent="0.3">
      <c r="B1885" s="25"/>
      <c r="D1885" s="26"/>
      <c r="F1885" s="14"/>
      <c r="G1885" s="47"/>
      <c r="H1885" s="39"/>
      <c r="I1885" s="39"/>
      <c r="J1885" s="40"/>
    </row>
    <row r="1886" spans="2:13" x14ac:dyDescent="0.3">
      <c r="F1886" s="14"/>
      <c r="G1886" s="24"/>
      <c r="H1886" s="14"/>
      <c r="I1886" s="14"/>
      <c r="J1886" s="14"/>
    </row>
  </sheetData>
  <mergeCells count="95">
    <mergeCell ref="B1860:D1860"/>
    <mergeCell ref="B1774:D1774"/>
    <mergeCell ref="B1779:D1779"/>
    <mergeCell ref="B1811:D1811"/>
    <mergeCell ref="B1817:D1817"/>
    <mergeCell ref="B1838:D1838"/>
    <mergeCell ref="B1682:D1682"/>
    <mergeCell ref="B1710:D1710"/>
    <mergeCell ref="B1739:D1739"/>
    <mergeCell ref="H1769:H1770"/>
    <mergeCell ref="I1769:J1769"/>
    <mergeCell ref="B1623:D1623"/>
    <mergeCell ref="B1651:D1651"/>
    <mergeCell ref="H1672:H1673"/>
    <mergeCell ref="I1672:J1672"/>
    <mergeCell ref="B1677:D1677"/>
    <mergeCell ref="B1502:D1502"/>
    <mergeCell ref="B1524:D1524"/>
    <mergeCell ref="B1545:D1545"/>
    <mergeCell ref="B1572:D1572"/>
    <mergeCell ref="B1620:D1620"/>
    <mergeCell ref="B1339:D1339"/>
    <mergeCell ref="B1398:D1398"/>
    <mergeCell ref="B1430:D1430"/>
    <mergeCell ref="B1456:D1456"/>
    <mergeCell ref="B1477:D1477"/>
    <mergeCell ref="B1271:D1271"/>
    <mergeCell ref="H1294:H1295"/>
    <mergeCell ref="I1294:J1294"/>
    <mergeCell ref="B1299:D1299"/>
    <mergeCell ref="B1313:D1313"/>
    <mergeCell ref="B1140:D1140"/>
    <mergeCell ref="B1165:D1165"/>
    <mergeCell ref="B1188:D1188"/>
    <mergeCell ref="B1240:D1240"/>
    <mergeCell ref="B1243:D1243"/>
    <mergeCell ref="H950:H951"/>
    <mergeCell ref="I950:J950"/>
    <mergeCell ref="B955:D955"/>
    <mergeCell ref="B960:D960"/>
    <mergeCell ref="B977:D977"/>
    <mergeCell ref="I807:J807"/>
    <mergeCell ref="B812:D812"/>
    <mergeCell ref="B817:D817"/>
    <mergeCell ref="B320:D320"/>
    <mergeCell ref="B348:D348"/>
    <mergeCell ref="B793:D793"/>
    <mergeCell ref="B553:D553"/>
    <mergeCell ref="B389:D389"/>
    <mergeCell ref="B699:D699"/>
    <mergeCell ref="B415:D415"/>
    <mergeCell ref="H807:H808"/>
    <mergeCell ref="B375:D375"/>
    <mergeCell ref="I749:J749"/>
    <mergeCell ref="H749:H750"/>
    <mergeCell ref="B845:D845"/>
    <mergeCell ref="B648:D648"/>
    <mergeCell ref="B474:D474"/>
    <mergeCell ref="B727:D727"/>
    <mergeCell ref="B696:D696"/>
    <mergeCell ref="B754:D754"/>
    <mergeCell ref="B756:D756"/>
    <mergeCell ref="B774:D774"/>
    <mergeCell ref="B506:D506"/>
    <mergeCell ref="B532:D532"/>
    <mergeCell ref="B578:D578"/>
    <mergeCell ref="B600:D600"/>
    <mergeCell ref="B621:D621"/>
    <mergeCell ref="B897:D897"/>
    <mergeCell ref="B900:D900"/>
    <mergeCell ref="B928:D928"/>
    <mergeCell ref="B1022:D1022"/>
    <mergeCell ref="B1054:D1054"/>
    <mergeCell ref="B1074:D1074"/>
    <mergeCell ref="B1085:D1085"/>
    <mergeCell ref="B1131:D1131"/>
    <mergeCell ref="B1137:D1137"/>
    <mergeCell ref="B3:J3"/>
    <mergeCell ref="H27:H28"/>
    <mergeCell ref="I27:J27"/>
    <mergeCell ref="B32:D32"/>
    <mergeCell ref="B242:D242"/>
    <mergeCell ref="B37:D37"/>
    <mergeCell ref="B99:D99"/>
    <mergeCell ref="B54:D54"/>
    <mergeCell ref="B317:D317"/>
    <mergeCell ref="B131:D131"/>
    <mergeCell ref="B151:D151"/>
    <mergeCell ref="B162:D162"/>
    <mergeCell ref="B214:D214"/>
    <mergeCell ref="B217:D217"/>
    <mergeCell ref="B265:D265"/>
    <mergeCell ref="B208:D208"/>
    <mergeCell ref="I370:J370"/>
    <mergeCell ref="H370:H371"/>
  </mergeCells>
  <phoneticPr fontId="2" type="noConversion"/>
  <hyperlinks>
    <hyperlink ref="B5" location="'Scenario Check Summary'!A1" display="처음으로" xr:uid="{00000000-0004-0000-1500-000000000000}"/>
    <hyperlink ref="F489" location="'Get Attr Object Type 정의'!A1" display=" - OBJTYPE : Object Type은 'Get Attr Object Type 정의' Sheet를 참조" xr:uid="{00000000-0004-0000-1500-000001000000}"/>
    <hyperlink ref="F1413" location="'Get Attr Object Type 정의'!A1" display=" - OBJTYPE : Object Type은 'Get Attr Object Type 정의' Sheet를 참조" xr:uid="{00000000-0004-0000-1500-000002000000}"/>
  </hyperlinks>
  <pageMargins left="0.25" right="0.25" top="0.75" bottom="0.75" header="0.3" footer="0.3"/>
  <pageSetup paperSize="9" scale="34" orientation="portrait" r:id="rId1"/>
  <headerFooter>
    <oddHeader>&amp;LHSMS Check List
Rev 2.00&amp;R&amp;"-,굵게"&amp;KFF0000대외비</oddHeader>
    <oddFooter>&amp;L&amp;"-,굵게"&amp;KFF0000Samsung Secret&amp;RSystem Engineering Team
Samsung Display co., ltd.</oddFooter>
  </headerFooter>
  <colBreaks count="1" manualBreakCount="1">
    <brk id="11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B1:L549"/>
  <sheetViews>
    <sheetView showGridLines="0" view="pageBreakPreview" zoomScaleNormal="100" zoomScaleSheetLayoutView="100" workbookViewId="0">
      <pane xSplit="1" ySplit="7" topLeftCell="B397" activePane="bottomRight" state="frozen"/>
      <selection pane="topRight" activeCell="B1" sqref="B1"/>
      <selection pane="bottomLeft" activeCell="A7" sqref="A7"/>
      <selection pane="bottomRight" activeCell="L422" sqref="L422"/>
    </sheetView>
  </sheetViews>
  <sheetFormatPr defaultColWidth="9" defaultRowHeight="12" x14ac:dyDescent="0.3"/>
  <cols>
    <col min="1" max="1" width="0.625" style="14" customWidth="1"/>
    <col min="2" max="2" width="7.625" style="17" customWidth="1"/>
    <col min="3" max="3" width="7.625" style="31" customWidth="1"/>
    <col min="4" max="4" width="7.625" style="32" customWidth="1"/>
    <col min="5" max="5" width="0.625" style="14" customWidth="1"/>
    <col min="6" max="6" width="50.625" style="24" customWidth="1"/>
    <col min="7" max="7" width="8.125" style="14" customWidth="1"/>
    <col min="8" max="10" width="8.125" style="15" customWidth="1"/>
    <col min="11" max="11" width="0.625" style="14" customWidth="1"/>
    <col min="12" max="12" width="46.875" style="33" customWidth="1"/>
    <col min="13" max="16384" width="9" style="14"/>
  </cols>
  <sheetData>
    <row r="1" spans="2:10" s="1" customFormat="1" ht="16.5" x14ac:dyDescent="0.3">
      <c r="B1" s="1" t="s">
        <v>2280</v>
      </c>
      <c r="I1" s="9"/>
      <c r="J1" s="9"/>
    </row>
    <row r="2" spans="2:10" ht="12.75" thickBot="1" x14ac:dyDescent="0.35">
      <c r="J2" s="67" t="s">
        <v>86</v>
      </c>
    </row>
    <row r="3" spans="2:10" ht="17.25" thickBot="1" x14ac:dyDescent="0.35">
      <c r="B3" s="397" t="s">
        <v>1331</v>
      </c>
      <c r="C3" s="356"/>
      <c r="D3" s="356"/>
      <c r="E3" s="356"/>
      <c r="F3" s="356"/>
      <c r="G3" s="356"/>
      <c r="H3" s="356"/>
      <c r="I3" s="356"/>
      <c r="J3" s="357"/>
    </row>
    <row r="4" spans="2:10" ht="12.75" thickBot="1" x14ac:dyDescent="0.35"/>
    <row r="5" spans="2:10" ht="16.5" x14ac:dyDescent="0.3">
      <c r="B5" s="178" t="s">
        <v>1618</v>
      </c>
      <c r="G5" s="70"/>
      <c r="H5" s="71" t="s">
        <v>79</v>
      </c>
      <c r="I5" s="71" t="s">
        <v>80</v>
      </c>
      <c r="J5" s="72" t="s">
        <v>73</v>
      </c>
    </row>
    <row r="6" spans="2:10" x14ac:dyDescent="0.3">
      <c r="G6" s="73" t="s">
        <v>348</v>
      </c>
      <c r="H6" s="74">
        <f>H12+H64+H135+H207+H305+H346+H383</f>
        <v>3</v>
      </c>
      <c r="I6" s="74">
        <f>I12+I64+I135+I207+I305+I346+I383</f>
        <v>3</v>
      </c>
      <c r="J6" s="75">
        <f>I6/H6</f>
        <v>1</v>
      </c>
    </row>
    <row r="7" spans="2:10" ht="12.75" thickBot="1" x14ac:dyDescent="0.35">
      <c r="G7" s="76" t="s">
        <v>1</v>
      </c>
      <c r="H7" s="77">
        <f>H6</f>
        <v>3</v>
      </c>
      <c r="I7" s="77">
        <f>J12+J64+J135+J207+J305+J346+J383</f>
        <v>0</v>
      </c>
      <c r="J7" s="78">
        <f>I7/H7</f>
        <v>0</v>
      </c>
    </row>
    <row r="8" spans="2:10" x14ac:dyDescent="0.3">
      <c r="G8" s="15"/>
      <c r="J8" s="38"/>
    </row>
    <row r="9" spans="2:10" ht="17.25" thickBot="1" x14ac:dyDescent="0.35">
      <c r="B9" s="18" t="s">
        <v>1323</v>
      </c>
    </row>
    <row r="10" spans="2:10" x14ac:dyDescent="0.3">
      <c r="H10" s="398" t="s">
        <v>79</v>
      </c>
      <c r="I10" s="400" t="s">
        <v>74</v>
      </c>
      <c r="J10" s="401"/>
    </row>
    <row r="11" spans="2:10" x14ac:dyDescent="0.3">
      <c r="E11" s="15"/>
      <c r="H11" s="399"/>
      <c r="I11" s="79" t="s">
        <v>348</v>
      </c>
      <c r="J11" s="80" t="s">
        <v>1</v>
      </c>
    </row>
    <row r="12" spans="2:10" ht="12.75" thickBot="1" x14ac:dyDescent="0.35">
      <c r="E12" s="15"/>
      <c r="H12" s="81">
        <f>COUNTIF(H15:H59, "O")</f>
        <v>1</v>
      </c>
      <c r="I12" s="77">
        <f>COUNTIF(I15:I59, "O")</f>
        <v>1</v>
      </c>
      <c r="J12" s="82">
        <f>COUNTIF(J15:J59, "O")</f>
        <v>0</v>
      </c>
    </row>
    <row r="14" spans="2:10" x14ac:dyDescent="0.3">
      <c r="B14" s="19" t="s">
        <v>12</v>
      </c>
      <c r="C14" s="20"/>
      <c r="D14" s="21" t="s">
        <v>13</v>
      </c>
      <c r="E14" s="16"/>
      <c r="F14" s="27" t="s">
        <v>82</v>
      </c>
      <c r="G14" s="27"/>
      <c r="H14" s="30" t="s">
        <v>71</v>
      </c>
      <c r="I14" s="29" t="s">
        <v>348</v>
      </c>
      <c r="J14" s="29" t="s">
        <v>1</v>
      </c>
    </row>
    <row r="15" spans="2:10" x14ac:dyDescent="0.3">
      <c r="B15" s="391" t="s">
        <v>114</v>
      </c>
      <c r="C15" s="392"/>
      <c r="D15" s="393"/>
      <c r="F15" s="55" t="s">
        <v>994</v>
      </c>
      <c r="G15" s="47"/>
      <c r="H15" s="39"/>
      <c r="I15" s="39"/>
      <c r="J15" s="40"/>
    </row>
    <row r="16" spans="2:10" x14ac:dyDescent="0.3">
      <c r="B16" s="25"/>
      <c r="D16" s="26"/>
      <c r="F16" s="14"/>
      <c r="G16" s="47"/>
      <c r="H16" s="39"/>
      <c r="I16" s="39"/>
      <c r="J16" s="40"/>
    </row>
    <row r="17" spans="2:12" x14ac:dyDescent="0.3">
      <c r="B17" s="394" t="s">
        <v>474</v>
      </c>
      <c r="C17" s="395"/>
      <c r="D17" s="396"/>
      <c r="F17" s="14" t="s">
        <v>995</v>
      </c>
      <c r="G17" s="47"/>
      <c r="H17" s="53" t="s">
        <v>70</v>
      </c>
      <c r="I17" s="53" t="s">
        <v>2972</v>
      </c>
      <c r="J17" s="53"/>
      <c r="K17" s="33"/>
      <c r="L17" s="14"/>
    </row>
    <row r="18" spans="2:12" x14ac:dyDescent="0.3">
      <c r="B18" s="25"/>
      <c r="D18" s="26"/>
      <c r="F18" s="181" t="s">
        <v>2540</v>
      </c>
      <c r="G18" s="182"/>
      <c r="H18" s="39"/>
      <c r="I18" s="39"/>
      <c r="J18" s="40"/>
      <c r="K18" s="33"/>
      <c r="L18" s="14"/>
    </row>
    <row r="19" spans="2:12" x14ac:dyDescent="0.3">
      <c r="B19" s="25"/>
      <c r="D19" s="26"/>
      <c r="F19" s="181"/>
      <c r="G19" s="182"/>
      <c r="H19" s="39"/>
      <c r="I19" s="39"/>
      <c r="J19" s="40"/>
      <c r="K19" s="33"/>
      <c r="L19" s="14"/>
    </row>
    <row r="20" spans="2:12" x14ac:dyDescent="0.3">
      <c r="B20" s="25" t="s">
        <v>2541</v>
      </c>
      <c r="D20" s="26"/>
      <c r="F20" s="181" t="s">
        <v>2542</v>
      </c>
      <c r="G20" s="182"/>
      <c r="H20" s="39"/>
      <c r="I20" s="39"/>
      <c r="J20" s="40"/>
      <c r="K20" s="33"/>
      <c r="L20" s="14"/>
    </row>
    <row r="21" spans="2:12" x14ac:dyDescent="0.3">
      <c r="B21" s="25"/>
      <c r="D21" s="26"/>
      <c r="F21" s="181"/>
      <c r="G21" s="182"/>
      <c r="H21" s="39"/>
      <c r="I21" s="39"/>
      <c r="J21" s="40"/>
      <c r="K21" s="33"/>
      <c r="L21" s="14"/>
    </row>
    <row r="22" spans="2:12" x14ac:dyDescent="0.3">
      <c r="B22" s="25"/>
      <c r="D22" s="26" t="s">
        <v>2543</v>
      </c>
      <c r="F22" s="181"/>
      <c r="G22" s="182"/>
      <c r="H22" s="39"/>
      <c r="I22" s="39"/>
      <c r="J22" s="40"/>
      <c r="K22" s="33"/>
      <c r="L22" s="14"/>
    </row>
    <row r="23" spans="2:12" x14ac:dyDescent="0.3">
      <c r="B23" s="25"/>
      <c r="D23" s="26"/>
      <c r="F23" s="181" t="s">
        <v>962</v>
      </c>
      <c r="G23" s="182"/>
      <c r="H23" s="39"/>
      <c r="I23" s="39"/>
      <c r="J23" s="40"/>
      <c r="K23" s="33"/>
      <c r="L23" s="14"/>
    </row>
    <row r="24" spans="2:12" x14ac:dyDescent="0.3">
      <c r="B24" s="25"/>
      <c r="D24" s="26"/>
      <c r="F24" s="181" t="s">
        <v>2544</v>
      </c>
      <c r="G24" s="182"/>
      <c r="H24" s="39"/>
      <c r="I24" s="39"/>
      <c r="J24" s="40"/>
      <c r="K24" s="33"/>
      <c r="L24" s="14"/>
    </row>
    <row r="25" spans="2:12" x14ac:dyDescent="0.3">
      <c r="B25" s="25"/>
      <c r="D25" s="26"/>
      <c r="F25" s="181" t="s">
        <v>2545</v>
      </c>
      <c r="G25" s="182"/>
      <c r="H25" s="39"/>
      <c r="I25" s="39"/>
      <c r="J25" s="40"/>
      <c r="K25" s="33"/>
      <c r="L25" s="14"/>
    </row>
    <row r="26" spans="2:12" x14ac:dyDescent="0.3">
      <c r="B26" s="25"/>
      <c r="D26" s="26"/>
      <c r="F26" s="181" t="s">
        <v>2546</v>
      </c>
      <c r="G26" s="182"/>
      <c r="H26" s="39"/>
      <c r="I26" s="39"/>
      <c r="J26" s="40"/>
      <c r="K26" s="33"/>
      <c r="L26" s="14"/>
    </row>
    <row r="27" spans="2:12" x14ac:dyDescent="0.3">
      <c r="B27" s="25"/>
      <c r="D27" s="26"/>
      <c r="F27" s="181" t="s">
        <v>2547</v>
      </c>
      <c r="G27" s="182"/>
      <c r="H27" s="39"/>
      <c r="I27" s="39"/>
      <c r="J27" s="40"/>
      <c r="K27" s="33"/>
      <c r="L27" s="14"/>
    </row>
    <row r="28" spans="2:12" x14ac:dyDescent="0.3">
      <c r="B28" s="25"/>
      <c r="D28" s="26"/>
      <c r="F28" s="181"/>
      <c r="G28" s="182"/>
      <c r="H28" s="39"/>
      <c r="I28" s="39"/>
      <c r="J28" s="40"/>
      <c r="K28" s="33"/>
      <c r="L28" s="14"/>
    </row>
    <row r="29" spans="2:12" x14ac:dyDescent="0.3">
      <c r="B29" s="25"/>
      <c r="D29" s="26"/>
      <c r="F29" s="181" t="s">
        <v>2548</v>
      </c>
      <c r="G29" s="182"/>
      <c r="H29" s="39"/>
      <c r="I29" s="39"/>
      <c r="J29" s="40"/>
      <c r="K29" s="33"/>
      <c r="L29" s="14"/>
    </row>
    <row r="30" spans="2:12" x14ac:dyDescent="0.3">
      <c r="B30" s="25"/>
      <c r="D30" s="26"/>
      <c r="F30" s="14" t="s">
        <v>1252</v>
      </c>
      <c r="G30" s="47"/>
      <c r="H30" s="39"/>
      <c r="I30" s="39"/>
      <c r="J30" s="40"/>
    </row>
    <row r="31" spans="2:12" x14ac:dyDescent="0.3">
      <c r="B31" s="25"/>
      <c r="D31" s="26" t="s">
        <v>8</v>
      </c>
      <c r="F31" s="14" t="s">
        <v>1253</v>
      </c>
      <c r="G31" s="47"/>
      <c r="H31" s="39"/>
      <c r="I31" s="39"/>
      <c r="J31" s="40"/>
    </row>
    <row r="32" spans="2:12" x14ac:dyDescent="0.3">
      <c r="B32" s="25"/>
      <c r="D32" s="26"/>
      <c r="F32" s="14" t="s">
        <v>996</v>
      </c>
      <c r="G32" s="47"/>
      <c r="H32" s="39"/>
      <c r="I32" s="39"/>
      <c r="J32" s="40"/>
    </row>
    <row r="33" spans="2:10" x14ac:dyDescent="0.3">
      <c r="B33" s="25" t="s">
        <v>367</v>
      </c>
      <c r="D33" s="26"/>
      <c r="F33" s="155" t="s">
        <v>1233</v>
      </c>
      <c r="G33" s="47"/>
      <c r="H33" s="39"/>
      <c r="I33" s="39"/>
      <c r="J33" s="40"/>
    </row>
    <row r="34" spans="2:10" x14ac:dyDescent="0.3">
      <c r="B34" s="25"/>
      <c r="D34" s="26"/>
      <c r="F34" s="14"/>
      <c r="G34" s="47"/>
      <c r="H34" s="39"/>
      <c r="I34" s="39"/>
      <c r="J34" s="40"/>
    </row>
    <row r="35" spans="2:10" x14ac:dyDescent="0.3">
      <c r="B35" s="25"/>
      <c r="D35" s="26"/>
      <c r="F35" s="14"/>
      <c r="G35" s="47"/>
      <c r="H35" s="39"/>
      <c r="I35" s="39"/>
      <c r="J35" s="40"/>
    </row>
    <row r="36" spans="2:10" x14ac:dyDescent="0.3">
      <c r="B36" s="25"/>
      <c r="D36" s="26"/>
      <c r="F36" s="14"/>
      <c r="G36" s="47"/>
      <c r="H36" s="39"/>
      <c r="I36" s="39"/>
      <c r="J36" s="40"/>
    </row>
    <row r="37" spans="2:10" x14ac:dyDescent="0.3">
      <c r="B37" s="25"/>
      <c r="D37" s="26"/>
      <c r="F37" s="14"/>
      <c r="G37" s="47"/>
      <c r="H37" s="39"/>
      <c r="I37" s="39"/>
      <c r="J37" s="40"/>
    </row>
    <row r="38" spans="2:10" x14ac:dyDescent="0.3">
      <c r="B38" s="25"/>
      <c r="D38" s="26"/>
      <c r="F38" s="14"/>
      <c r="G38" s="47"/>
      <c r="H38" s="39"/>
      <c r="I38" s="39"/>
      <c r="J38" s="40"/>
    </row>
    <row r="39" spans="2:10" x14ac:dyDescent="0.3">
      <c r="B39" s="25"/>
      <c r="D39" s="26"/>
      <c r="F39" s="14"/>
      <c r="G39" s="47"/>
      <c r="H39" s="39"/>
      <c r="I39" s="39"/>
      <c r="J39" s="40"/>
    </row>
    <row r="40" spans="2:10" x14ac:dyDescent="0.3">
      <c r="B40" s="25"/>
      <c r="D40" s="26"/>
      <c r="F40" s="14"/>
      <c r="G40" s="47"/>
      <c r="H40" s="39"/>
      <c r="I40" s="39"/>
      <c r="J40" s="40"/>
    </row>
    <row r="41" spans="2:10" x14ac:dyDescent="0.3">
      <c r="B41" s="25"/>
      <c r="D41" s="26"/>
      <c r="F41" s="14"/>
      <c r="G41" s="47"/>
      <c r="H41" s="39"/>
      <c r="I41" s="39"/>
      <c r="J41" s="40"/>
    </row>
    <row r="42" spans="2:10" x14ac:dyDescent="0.3">
      <c r="B42" s="25"/>
      <c r="D42" s="26"/>
      <c r="F42" s="14"/>
      <c r="G42" s="47"/>
      <c r="H42" s="39"/>
      <c r="I42" s="39"/>
      <c r="J42" s="40"/>
    </row>
    <row r="43" spans="2:10" x14ac:dyDescent="0.3">
      <c r="B43" s="25"/>
      <c r="D43" s="26"/>
      <c r="F43" s="14"/>
      <c r="G43" s="47"/>
      <c r="H43" s="39"/>
      <c r="I43" s="39"/>
      <c r="J43" s="40"/>
    </row>
    <row r="44" spans="2:10" x14ac:dyDescent="0.3">
      <c r="B44" s="25"/>
      <c r="D44" s="26"/>
      <c r="F44" s="14"/>
      <c r="G44" s="47"/>
      <c r="H44" s="39"/>
      <c r="I44" s="39"/>
      <c r="J44" s="40"/>
    </row>
    <row r="45" spans="2:10" x14ac:dyDescent="0.3">
      <c r="B45" s="25"/>
      <c r="D45" s="26"/>
      <c r="F45" s="14"/>
      <c r="G45" s="47"/>
      <c r="H45" s="39"/>
      <c r="I45" s="39"/>
      <c r="J45" s="40"/>
    </row>
    <row r="46" spans="2:10" x14ac:dyDescent="0.3">
      <c r="B46" s="25"/>
      <c r="D46" s="26"/>
      <c r="F46" s="14"/>
      <c r="G46" s="47"/>
      <c r="H46" s="39"/>
      <c r="I46" s="39"/>
      <c r="J46" s="40"/>
    </row>
    <row r="47" spans="2:10" x14ac:dyDescent="0.3">
      <c r="B47" s="25"/>
      <c r="D47" s="26"/>
      <c r="F47" s="14"/>
      <c r="G47" s="47"/>
      <c r="H47" s="39"/>
      <c r="I47" s="39"/>
      <c r="J47" s="40"/>
    </row>
    <row r="48" spans="2:10" x14ac:dyDescent="0.3">
      <c r="B48" s="25"/>
      <c r="D48" s="26"/>
      <c r="F48" s="14"/>
      <c r="G48" s="47"/>
      <c r="H48" s="39"/>
      <c r="I48" s="39"/>
      <c r="J48" s="40"/>
    </row>
    <row r="49" spans="2:10" x14ac:dyDescent="0.3">
      <c r="B49" s="25"/>
      <c r="D49" s="26"/>
      <c r="F49" s="14"/>
      <c r="G49" s="47"/>
      <c r="H49" s="39"/>
      <c r="I49" s="39"/>
      <c r="J49" s="40"/>
    </row>
    <row r="50" spans="2:10" x14ac:dyDescent="0.3">
      <c r="B50" s="25"/>
      <c r="D50" s="26"/>
      <c r="F50" s="14"/>
      <c r="G50" s="47"/>
      <c r="H50" s="39"/>
      <c r="I50" s="39"/>
      <c r="J50" s="40"/>
    </row>
    <row r="51" spans="2:10" x14ac:dyDescent="0.3">
      <c r="B51" s="25"/>
      <c r="D51" s="26"/>
      <c r="F51" s="14"/>
      <c r="G51" s="47"/>
      <c r="H51" s="39"/>
      <c r="I51" s="39"/>
      <c r="J51" s="40"/>
    </row>
    <row r="52" spans="2:10" x14ac:dyDescent="0.3">
      <c r="B52" s="25"/>
      <c r="D52" s="26"/>
      <c r="F52" s="14"/>
      <c r="G52" s="47"/>
      <c r="H52" s="39"/>
      <c r="I52" s="39"/>
      <c r="J52" s="40"/>
    </row>
    <row r="53" spans="2:10" x14ac:dyDescent="0.3">
      <c r="B53" s="25"/>
      <c r="D53" s="26"/>
      <c r="F53" s="14"/>
      <c r="G53" s="47"/>
      <c r="H53" s="39"/>
      <c r="I53" s="39"/>
      <c r="J53" s="40"/>
    </row>
    <row r="54" spans="2:10" x14ac:dyDescent="0.3">
      <c r="B54" s="25"/>
      <c r="D54" s="26"/>
      <c r="F54" s="14"/>
      <c r="G54" s="47"/>
      <c r="H54" s="39"/>
      <c r="I54" s="39"/>
      <c r="J54" s="40"/>
    </row>
    <row r="55" spans="2:10" x14ac:dyDescent="0.3">
      <c r="B55" s="25"/>
      <c r="D55" s="26"/>
      <c r="F55" s="14"/>
      <c r="G55" s="47"/>
      <c r="H55" s="39"/>
      <c r="I55" s="39"/>
      <c r="J55" s="40"/>
    </row>
    <row r="56" spans="2:10" x14ac:dyDescent="0.3">
      <c r="B56" s="25"/>
      <c r="D56" s="26"/>
      <c r="F56" s="14"/>
      <c r="G56" s="47"/>
      <c r="H56" s="39"/>
      <c r="I56" s="39"/>
      <c r="J56" s="40"/>
    </row>
    <row r="57" spans="2:10" x14ac:dyDescent="0.3">
      <c r="B57" s="25"/>
      <c r="D57" s="26"/>
      <c r="F57" s="14"/>
      <c r="G57" s="47"/>
      <c r="H57" s="39"/>
      <c r="I57" s="39"/>
      <c r="J57" s="40"/>
    </row>
    <row r="58" spans="2:10" x14ac:dyDescent="0.3">
      <c r="B58" s="25"/>
      <c r="D58" s="26"/>
      <c r="F58" s="14"/>
      <c r="G58" s="47"/>
      <c r="H58" s="39"/>
      <c r="I58" s="39"/>
      <c r="J58" s="40"/>
    </row>
    <row r="59" spans="2:10" x14ac:dyDescent="0.3">
      <c r="B59" s="25"/>
      <c r="D59" s="26"/>
      <c r="F59" s="14"/>
      <c r="G59" s="47"/>
      <c r="H59" s="39"/>
      <c r="I59" s="39"/>
      <c r="J59" s="40"/>
    </row>
    <row r="61" spans="2:10" ht="17.25" thickBot="1" x14ac:dyDescent="0.35">
      <c r="B61" s="18" t="s">
        <v>1324</v>
      </c>
    </row>
    <row r="62" spans="2:10" x14ac:dyDescent="0.3">
      <c r="H62" s="398" t="s">
        <v>79</v>
      </c>
      <c r="I62" s="400" t="s">
        <v>74</v>
      </c>
      <c r="J62" s="401"/>
    </row>
    <row r="63" spans="2:10" x14ac:dyDescent="0.3">
      <c r="E63" s="15"/>
      <c r="H63" s="399"/>
      <c r="I63" s="79" t="s">
        <v>348</v>
      </c>
      <c r="J63" s="80" t="s">
        <v>1</v>
      </c>
    </row>
    <row r="64" spans="2:10" ht="12.75" thickBot="1" x14ac:dyDescent="0.35">
      <c r="E64" s="15"/>
      <c r="H64" s="81">
        <f>COUNTIF(H67:H126, "O")</f>
        <v>0</v>
      </c>
      <c r="I64" s="77">
        <f>COUNTIF(I67:I126, "O")</f>
        <v>0</v>
      </c>
      <c r="J64" s="82">
        <f>COUNTIF(J67:J126, "O")</f>
        <v>0</v>
      </c>
    </row>
    <row r="66" spans="2:12" x14ac:dyDescent="0.3">
      <c r="B66" s="19" t="s">
        <v>12</v>
      </c>
      <c r="C66" s="20"/>
      <c r="D66" s="21" t="s">
        <v>13</v>
      </c>
      <c r="E66" s="16"/>
      <c r="F66" s="27" t="s">
        <v>82</v>
      </c>
      <c r="G66" s="27"/>
      <c r="H66" s="30" t="s">
        <v>71</v>
      </c>
      <c r="I66" s="29" t="s">
        <v>348</v>
      </c>
      <c r="J66" s="29" t="s">
        <v>1</v>
      </c>
    </row>
    <row r="67" spans="2:12" x14ac:dyDescent="0.3">
      <c r="B67" s="391" t="s">
        <v>114</v>
      </c>
      <c r="C67" s="392"/>
      <c r="D67" s="393"/>
      <c r="F67" s="55" t="s">
        <v>997</v>
      </c>
      <c r="G67" s="47"/>
      <c r="H67" s="39"/>
      <c r="I67" s="39"/>
      <c r="J67" s="40"/>
    </row>
    <row r="68" spans="2:12" x14ac:dyDescent="0.3">
      <c r="B68" s="25"/>
      <c r="D68" s="26"/>
      <c r="F68" s="14"/>
      <c r="G68" s="47"/>
      <c r="H68" s="39"/>
      <c r="I68" s="39"/>
      <c r="J68" s="40"/>
    </row>
    <row r="69" spans="2:12" x14ac:dyDescent="0.3">
      <c r="B69" s="394" t="s">
        <v>480</v>
      </c>
      <c r="C69" s="395"/>
      <c r="D69" s="396"/>
      <c r="F69" s="14" t="s">
        <v>998</v>
      </c>
      <c r="G69" s="47"/>
      <c r="H69" s="53"/>
      <c r="I69" s="53"/>
      <c r="J69" s="53"/>
    </row>
    <row r="70" spans="2:12" x14ac:dyDescent="0.3">
      <c r="D70" s="26"/>
      <c r="F70" s="14"/>
      <c r="G70" s="47"/>
      <c r="H70" s="39"/>
      <c r="I70" s="39"/>
      <c r="J70" s="40"/>
    </row>
    <row r="71" spans="2:12" x14ac:dyDescent="0.3">
      <c r="D71" s="26"/>
      <c r="F71" s="14"/>
      <c r="G71" s="47"/>
      <c r="H71" s="39"/>
      <c r="I71" s="39"/>
      <c r="J71" s="40"/>
    </row>
    <row r="72" spans="2:12" x14ac:dyDescent="0.3">
      <c r="B72" s="394" t="s">
        <v>475</v>
      </c>
      <c r="C72" s="395"/>
      <c r="D72" s="396"/>
      <c r="F72" s="14" t="s">
        <v>999</v>
      </c>
      <c r="G72" s="47"/>
      <c r="H72" s="53"/>
      <c r="I72" s="53"/>
      <c r="J72" s="53"/>
      <c r="K72" s="33"/>
      <c r="L72" s="14"/>
    </row>
    <row r="73" spans="2:12" x14ac:dyDescent="0.3">
      <c r="B73" s="25"/>
      <c r="D73" s="26"/>
      <c r="F73" s="14"/>
      <c r="G73" s="47"/>
      <c r="H73" s="39"/>
      <c r="I73" s="39"/>
      <c r="J73" s="40"/>
    </row>
    <row r="74" spans="2:12" x14ac:dyDescent="0.3">
      <c r="B74" s="25"/>
      <c r="D74" s="26" t="s">
        <v>8</v>
      </c>
      <c r="F74" s="14" t="s">
        <v>934</v>
      </c>
      <c r="G74" s="47"/>
      <c r="H74" s="39"/>
      <c r="I74" s="39"/>
      <c r="J74" s="40"/>
    </row>
    <row r="75" spans="2:12" x14ac:dyDescent="0.3">
      <c r="B75" s="25"/>
      <c r="D75" s="26"/>
      <c r="F75" s="14" t="s">
        <v>1000</v>
      </c>
      <c r="G75" s="47"/>
      <c r="H75" s="39"/>
      <c r="I75" s="39"/>
      <c r="J75" s="40"/>
    </row>
    <row r="76" spans="2:12" x14ac:dyDescent="0.3">
      <c r="B76" s="25"/>
      <c r="D76" s="26"/>
      <c r="F76" s="14" t="s">
        <v>1001</v>
      </c>
      <c r="G76" s="47"/>
      <c r="H76" s="39"/>
      <c r="I76" s="39"/>
      <c r="J76" s="40"/>
    </row>
    <row r="77" spans="2:12" x14ac:dyDescent="0.3">
      <c r="B77" s="25" t="s">
        <v>367</v>
      </c>
      <c r="D77" s="26"/>
      <c r="F77" s="14"/>
      <c r="G77" s="47"/>
      <c r="H77" s="39"/>
      <c r="I77" s="39"/>
      <c r="J77" s="40"/>
    </row>
    <row r="78" spans="2:12" x14ac:dyDescent="0.3">
      <c r="B78" s="25"/>
      <c r="D78" s="26"/>
      <c r="F78" s="14"/>
      <c r="G78" s="47"/>
      <c r="H78" s="39"/>
      <c r="I78" s="39"/>
      <c r="J78" s="40"/>
    </row>
    <row r="79" spans="2:12" x14ac:dyDescent="0.3">
      <c r="B79" s="25"/>
      <c r="D79" s="26"/>
      <c r="F79" s="14"/>
      <c r="G79" s="47"/>
      <c r="H79" s="39"/>
      <c r="I79" s="39"/>
      <c r="J79" s="40"/>
    </row>
    <row r="80" spans="2:12" x14ac:dyDescent="0.3">
      <c r="B80" s="391" t="s">
        <v>478</v>
      </c>
      <c r="C80" s="392"/>
      <c r="D80" s="393"/>
      <c r="F80" s="14"/>
      <c r="G80" s="47"/>
      <c r="H80" s="39"/>
      <c r="I80" s="39"/>
      <c r="J80" s="40"/>
    </row>
    <row r="81" spans="2:10" x14ac:dyDescent="0.3">
      <c r="B81" s="25"/>
      <c r="D81" s="26"/>
      <c r="F81" s="14"/>
      <c r="G81" s="47"/>
      <c r="H81" s="39"/>
      <c r="I81" s="39"/>
      <c r="J81" s="40"/>
    </row>
    <row r="82" spans="2:10" x14ac:dyDescent="0.3">
      <c r="B82" s="25" t="s">
        <v>476</v>
      </c>
      <c r="D82" s="26"/>
      <c r="F82" s="14" t="s">
        <v>1002</v>
      </c>
      <c r="G82" s="47"/>
      <c r="H82" s="39"/>
      <c r="I82" s="39"/>
      <c r="J82" s="40"/>
    </row>
    <row r="83" spans="2:10" x14ac:dyDescent="0.3">
      <c r="B83" s="25"/>
      <c r="D83" s="26"/>
      <c r="F83" s="14"/>
      <c r="G83" s="47"/>
      <c r="H83" s="39"/>
      <c r="I83" s="39"/>
      <c r="J83" s="40"/>
    </row>
    <row r="84" spans="2:10" x14ac:dyDescent="0.3">
      <c r="B84" s="25"/>
      <c r="D84" s="26" t="s">
        <v>477</v>
      </c>
      <c r="F84" s="14"/>
      <c r="G84" s="47"/>
      <c r="H84" s="39"/>
      <c r="I84" s="39"/>
      <c r="J84" s="40"/>
    </row>
    <row r="85" spans="2:10" x14ac:dyDescent="0.3">
      <c r="B85" s="25"/>
      <c r="D85" s="26"/>
      <c r="F85" s="14"/>
      <c r="G85" s="47"/>
      <c r="H85" s="39"/>
      <c r="I85" s="39"/>
      <c r="J85" s="40"/>
    </row>
    <row r="86" spans="2:10" x14ac:dyDescent="0.3">
      <c r="B86" s="25" t="s">
        <v>755</v>
      </c>
      <c r="D86" s="26"/>
      <c r="F86" s="14" t="s">
        <v>2513</v>
      </c>
      <c r="G86" s="47"/>
      <c r="H86" s="39"/>
      <c r="I86" s="39"/>
      <c r="J86" s="40"/>
    </row>
    <row r="87" spans="2:10" x14ac:dyDescent="0.3">
      <c r="B87" s="25"/>
      <c r="D87" s="26"/>
      <c r="F87" s="14"/>
      <c r="G87" s="47"/>
      <c r="H87" s="39"/>
      <c r="I87" s="39"/>
      <c r="J87" s="40"/>
    </row>
    <row r="88" spans="2:10" x14ac:dyDescent="0.3">
      <c r="B88" s="25"/>
      <c r="D88" s="26" t="s">
        <v>756</v>
      </c>
      <c r="F88" s="14" t="s">
        <v>1003</v>
      </c>
      <c r="G88" s="47"/>
      <c r="H88" s="39"/>
      <c r="I88" s="39"/>
      <c r="J88" s="40"/>
    </row>
    <row r="89" spans="2:10" x14ac:dyDescent="0.3">
      <c r="B89" s="25"/>
      <c r="D89" s="26"/>
      <c r="F89" s="14"/>
      <c r="G89" s="47"/>
      <c r="H89" s="39"/>
      <c r="I89" s="39"/>
      <c r="J89" s="40"/>
    </row>
    <row r="90" spans="2:10" x14ac:dyDescent="0.3">
      <c r="B90" s="25"/>
      <c r="D90" s="26"/>
      <c r="F90" s="14"/>
      <c r="G90" s="47"/>
      <c r="H90" s="39"/>
      <c r="I90" s="39"/>
      <c r="J90" s="40"/>
    </row>
    <row r="91" spans="2:10" x14ac:dyDescent="0.3">
      <c r="B91" s="391" t="s">
        <v>479</v>
      </c>
      <c r="C91" s="392"/>
      <c r="D91" s="393"/>
      <c r="F91" s="14"/>
      <c r="G91" s="47"/>
      <c r="H91" s="39"/>
      <c r="I91" s="39"/>
      <c r="J91" s="40"/>
    </row>
    <row r="92" spans="2:10" x14ac:dyDescent="0.3">
      <c r="B92" s="25"/>
      <c r="D92" s="26"/>
      <c r="F92" s="14"/>
      <c r="G92" s="47"/>
      <c r="H92" s="39"/>
      <c r="I92" s="39"/>
      <c r="J92" s="40"/>
    </row>
    <row r="93" spans="2:10" x14ac:dyDescent="0.3">
      <c r="B93" s="25" t="s">
        <v>476</v>
      </c>
      <c r="D93" s="26"/>
      <c r="F93" s="14" t="s">
        <v>1004</v>
      </c>
      <c r="G93" s="47"/>
      <c r="H93" s="39"/>
      <c r="I93" s="39"/>
      <c r="J93" s="40"/>
    </row>
    <row r="94" spans="2:10" x14ac:dyDescent="0.3">
      <c r="B94" s="25"/>
      <c r="D94" s="26"/>
      <c r="F94" s="14"/>
      <c r="G94" s="47"/>
      <c r="H94" s="39"/>
      <c r="I94" s="39"/>
      <c r="J94" s="40"/>
    </row>
    <row r="95" spans="2:10" x14ac:dyDescent="0.3">
      <c r="B95" s="25"/>
      <c r="D95" s="26" t="s">
        <v>477</v>
      </c>
      <c r="F95" s="14"/>
      <c r="G95" s="47"/>
      <c r="H95" s="39"/>
      <c r="I95" s="39"/>
      <c r="J95" s="40"/>
    </row>
    <row r="96" spans="2:10" x14ac:dyDescent="0.3">
      <c r="B96" s="25"/>
      <c r="D96" s="26"/>
      <c r="F96" s="14"/>
      <c r="G96" s="47"/>
      <c r="H96" s="39"/>
      <c r="I96" s="39"/>
      <c r="J96" s="40"/>
    </row>
    <row r="97" spans="2:12" x14ac:dyDescent="0.3">
      <c r="B97" s="25" t="s">
        <v>2514</v>
      </c>
      <c r="D97" s="26"/>
      <c r="F97" s="14" t="s">
        <v>2515</v>
      </c>
      <c r="G97" s="47"/>
      <c r="H97" s="39"/>
      <c r="I97" s="39"/>
      <c r="J97" s="40"/>
    </row>
    <row r="98" spans="2:12" x14ac:dyDescent="0.3">
      <c r="B98" s="25"/>
      <c r="D98" s="26"/>
      <c r="F98" s="14"/>
      <c r="G98" s="47"/>
      <c r="H98" s="39"/>
      <c r="I98" s="39"/>
      <c r="J98" s="40"/>
    </row>
    <row r="99" spans="2:12" x14ac:dyDescent="0.3">
      <c r="B99" s="25"/>
      <c r="D99" s="26" t="s">
        <v>756</v>
      </c>
      <c r="F99" s="14" t="s">
        <v>1005</v>
      </c>
      <c r="G99" s="47"/>
      <c r="H99" s="39"/>
      <c r="I99" s="39"/>
      <c r="J99" s="40"/>
    </row>
    <row r="100" spans="2:12" x14ac:dyDescent="0.3">
      <c r="B100" s="25"/>
      <c r="D100" s="26"/>
      <c r="F100" s="14"/>
      <c r="G100" s="47"/>
      <c r="H100" s="39"/>
      <c r="I100" s="39"/>
      <c r="J100" s="40"/>
    </row>
    <row r="101" spans="2:12" x14ac:dyDescent="0.3">
      <c r="B101" s="25"/>
      <c r="D101" s="26"/>
      <c r="F101" s="14"/>
      <c r="G101" s="47"/>
      <c r="H101" s="39"/>
      <c r="I101" s="39"/>
      <c r="J101" s="40"/>
    </row>
    <row r="102" spans="2:12" x14ac:dyDescent="0.3">
      <c r="B102" s="394" t="s">
        <v>481</v>
      </c>
      <c r="C102" s="395"/>
      <c r="D102" s="396"/>
      <c r="F102" s="14" t="s">
        <v>1006</v>
      </c>
      <c r="G102" s="47"/>
      <c r="H102" s="53"/>
      <c r="I102" s="53"/>
      <c r="J102" s="53"/>
      <c r="K102" s="33"/>
      <c r="L102" s="14"/>
    </row>
    <row r="103" spans="2:12" x14ac:dyDescent="0.3">
      <c r="B103" s="25"/>
      <c r="D103" s="26"/>
      <c r="F103" s="14"/>
      <c r="G103" s="47"/>
      <c r="H103" s="39"/>
      <c r="I103" s="39"/>
      <c r="J103" s="40"/>
    </row>
    <row r="104" spans="2:12" x14ac:dyDescent="0.3">
      <c r="B104" s="25"/>
      <c r="D104" s="26" t="s">
        <v>8</v>
      </c>
      <c r="F104" s="14" t="s">
        <v>1007</v>
      </c>
      <c r="G104" s="47"/>
      <c r="H104" s="39"/>
      <c r="I104" s="39"/>
      <c r="J104" s="40"/>
    </row>
    <row r="105" spans="2:12" x14ac:dyDescent="0.3">
      <c r="B105" s="25"/>
      <c r="D105" s="26"/>
      <c r="F105" s="14" t="s">
        <v>1008</v>
      </c>
      <c r="G105" s="47"/>
      <c r="H105" s="39"/>
      <c r="I105" s="39"/>
      <c r="J105" s="40"/>
    </row>
    <row r="106" spans="2:12" x14ac:dyDescent="0.3">
      <c r="B106" s="25"/>
      <c r="D106" s="26"/>
      <c r="F106" s="14" t="s">
        <v>1001</v>
      </c>
      <c r="G106" s="47"/>
      <c r="H106" s="39"/>
      <c r="I106" s="39"/>
      <c r="J106" s="40"/>
    </row>
    <row r="107" spans="2:12" x14ac:dyDescent="0.3">
      <c r="B107" s="25" t="s">
        <v>367</v>
      </c>
      <c r="D107" s="26"/>
      <c r="F107" s="14"/>
      <c r="G107" s="47"/>
      <c r="H107" s="39"/>
      <c r="I107" s="39"/>
      <c r="J107" s="40"/>
    </row>
    <row r="108" spans="2:12" x14ac:dyDescent="0.3">
      <c r="B108" s="25"/>
      <c r="D108" s="26"/>
      <c r="F108" s="14"/>
      <c r="G108" s="47"/>
      <c r="H108" s="39"/>
      <c r="I108" s="39"/>
      <c r="J108" s="40"/>
    </row>
    <row r="109" spans="2:12" x14ac:dyDescent="0.3">
      <c r="B109" s="25"/>
      <c r="D109" s="26"/>
      <c r="F109" s="14"/>
      <c r="G109" s="47"/>
      <c r="H109" s="39"/>
      <c r="I109" s="39"/>
      <c r="J109" s="40"/>
    </row>
    <row r="110" spans="2:12" x14ac:dyDescent="0.3">
      <c r="B110" s="391" t="s">
        <v>482</v>
      </c>
      <c r="C110" s="392"/>
      <c r="D110" s="393"/>
      <c r="F110" s="14"/>
      <c r="G110" s="47"/>
      <c r="H110" s="39"/>
      <c r="I110" s="39"/>
      <c r="J110" s="40"/>
    </row>
    <row r="111" spans="2:12" x14ac:dyDescent="0.3">
      <c r="B111" s="25"/>
      <c r="D111" s="26"/>
      <c r="F111" s="14"/>
      <c r="G111" s="47"/>
      <c r="H111" s="39"/>
      <c r="I111" s="39"/>
      <c r="J111" s="40"/>
    </row>
    <row r="112" spans="2:12" x14ac:dyDescent="0.3">
      <c r="B112" s="25" t="s">
        <v>476</v>
      </c>
      <c r="D112" s="26"/>
      <c r="F112" s="14" t="s">
        <v>1009</v>
      </c>
      <c r="G112" s="47"/>
      <c r="H112" s="39"/>
      <c r="I112" s="39"/>
      <c r="J112" s="40"/>
    </row>
    <row r="113" spans="2:10" x14ac:dyDescent="0.3">
      <c r="B113" s="25"/>
      <c r="D113" s="26"/>
      <c r="F113" s="14"/>
      <c r="G113" s="47"/>
      <c r="H113" s="39"/>
      <c r="I113" s="39"/>
      <c r="J113" s="40"/>
    </row>
    <row r="114" spans="2:10" x14ac:dyDescent="0.3">
      <c r="B114" s="25"/>
      <c r="D114" s="26" t="s">
        <v>477</v>
      </c>
      <c r="F114" s="14"/>
      <c r="G114" s="47"/>
      <c r="H114" s="39"/>
      <c r="I114" s="39"/>
      <c r="J114" s="40"/>
    </row>
    <row r="115" spans="2:10" x14ac:dyDescent="0.3">
      <c r="B115" s="25"/>
      <c r="D115" s="26"/>
      <c r="F115" s="14"/>
      <c r="G115" s="47"/>
      <c r="H115" s="39"/>
      <c r="I115" s="39"/>
      <c r="J115" s="40"/>
    </row>
    <row r="116" spans="2:10" x14ac:dyDescent="0.3">
      <c r="B116" s="25" t="s">
        <v>2516</v>
      </c>
      <c r="D116" s="26"/>
      <c r="F116" s="14" t="s">
        <v>2517</v>
      </c>
      <c r="G116" s="47"/>
      <c r="H116" s="39"/>
      <c r="I116" s="39"/>
      <c r="J116" s="40"/>
    </row>
    <row r="117" spans="2:10" x14ac:dyDescent="0.3">
      <c r="B117" s="25"/>
      <c r="D117" s="26"/>
      <c r="F117" s="14"/>
      <c r="G117" s="47"/>
      <c r="H117" s="39"/>
      <c r="I117" s="39"/>
      <c r="J117" s="40"/>
    </row>
    <row r="118" spans="2:10" x14ac:dyDescent="0.3">
      <c r="B118" s="25"/>
      <c r="D118" s="26" t="s">
        <v>756</v>
      </c>
      <c r="F118" s="14" t="s">
        <v>2518</v>
      </c>
      <c r="G118" s="47"/>
      <c r="H118" s="39"/>
      <c r="I118" s="39"/>
      <c r="J118" s="40"/>
    </row>
    <row r="119" spans="2:10" x14ac:dyDescent="0.3">
      <c r="B119" s="25"/>
      <c r="D119" s="26"/>
      <c r="F119" s="14"/>
      <c r="G119" s="47"/>
      <c r="H119" s="39"/>
      <c r="I119" s="39"/>
      <c r="J119" s="40"/>
    </row>
    <row r="120" spans="2:10" x14ac:dyDescent="0.3">
      <c r="B120" s="25"/>
      <c r="D120" s="26"/>
      <c r="F120" s="14"/>
      <c r="G120" s="47"/>
      <c r="H120" s="39"/>
      <c r="I120" s="39"/>
      <c r="J120" s="40"/>
    </row>
    <row r="121" spans="2:10" x14ac:dyDescent="0.3">
      <c r="B121" s="391" t="s">
        <v>483</v>
      </c>
      <c r="C121" s="392"/>
      <c r="D121" s="393"/>
      <c r="F121" s="14"/>
      <c r="G121" s="47"/>
      <c r="H121" s="39"/>
      <c r="I121" s="39"/>
      <c r="J121" s="40"/>
    </row>
    <row r="122" spans="2:10" x14ac:dyDescent="0.3">
      <c r="B122" s="25"/>
      <c r="D122" s="26"/>
      <c r="F122" s="14"/>
      <c r="G122" s="47"/>
      <c r="H122" s="39"/>
      <c r="I122" s="39"/>
      <c r="J122" s="40"/>
    </row>
    <row r="123" spans="2:10" x14ac:dyDescent="0.3">
      <c r="B123" s="25" t="s">
        <v>476</v>
      </c>
      <c r="D123" s="26"/>
      <c r="F123" s="14" t="s">
        <v>1010</v>
      </c>
      <c r="G123" s="47"/>
      <c r="H123" s="39"/>
      <c r="I123" s="39"/>
      <c r="J123" s="40"/>
    </row>
    <row r="124" spans="2:10" x14ac:dyDescent="0.3">
      <c r="B124" s="25"/>
      <c r="D124" s="26"/>
      <c r="F124" s="14"/>
      <c r="G124" s="47"/>
      <c r="H124" s="39"/>
      <c r="I124" s="39"/>
      <c r="J124" s="40"/>
    </row>
    <row r="125" spans="2:10" x14ac:dyDescent="0.3">
      <c r="B125" s="25"/>
      <c r="D125" s="26" t="s">
        <v>477</v>
      </c>
      <c r="F125" s="14"/>
      <c r="G125" s="47"/>
      <c r="H125" s="39"/>
      <c r="I125" s="39"/>
      <c r="J125" s="40"/>
    </row>
    <row r="126" spans="2:10" x14ac:dyDescent="0.3">
      <c r="B126" s="25"/>
      <c r="D126" s="26"/>
      <c r="F126" s="14"/>
      <c r="G126" s="47"/>
      <c r="H126" s="39"/>
      <c r="I126" s="39"/>
      <c r="J126" s="40"/>
    </row>
    <row r="127" spans="2:10" x14ac:dyDescent="0.3">
      <c r="B127" s="25" t="s">
        <v>755</v>
      </c>
      <c r="D127" s="26"/>
      <c r="F127" s="14" t="s">
        <v>2519</v>
      </c>
      <c r="G127" s="47"/>
      <c r="H127" s="39"/>
      <c r="I127" s="39"/>
      <c r="J127" s="40"/>
    </row>
    <row r="128" spans="2:10" x14ac:dyDescent="0.3">
      <c r="B128" s="25"/>
      <c r="D128" s="26"/>
      <c r="F128" s="14"/>
      <c r="G128" s="47"/>
      <c r="H128" s="39"/>
      <c r="I128" s="39"/>
      <c r="J128" s="40"/>
    </row>
    <row r="129" spans="2:10" x14ac:dyDescent="0.3">
      <c r="B129" s="25"/>
      <c r="D129" s="26" t="s">
        <v>756</v>
      </c>
      <c r="F129" s="14" t="s">
        <v>1011</v>
      </c>
      <c r="G129" s="47"/>
      <c r="H129" s="39"/>
      <c r="I129" s="39"/>
      <c r="J129" s="40"/>
    </row>
    <row r="130" spans="2:10" x14ac:dyDescent="0.3">
      <c r="B130" s="25"/>
      <c r="D130" s="26"/>
      <c r="F130" s="14"/>
      <c r="G130" s="47"/>
      <c r="H130" s="39"/>
      <c r="I130" s="39"/>
      <c r="J130" s="40"/>
    </row>
    <row r="132" spans="2:10" ht="17.25" thickBot="1" x14ac:dyDescent="0.35">
      <c r="B132" s="18" t="s">
        <v>1325</v>
      </c>
    </row>
    <row r="133" spans="2:10" x14ac:dyDescent="0.3">
      <c r="H133" s="398" t="s">
        <v>79</v>
      </c>
      <c r="I133" s="400" t="s">
        <v>74</v>
      </c>
      <c r="J133" s="401"/>
    </row>
    <row r="134" spans="2:10" x14ac:dyDescent="0.3">
      <c r="E134" s="15"/>
      <c r="H134" s="399"/>
      <c r="I134" s="79" t="s">
        <v>348</v>
      </c>
      <c r="J134" s="80" t="s">
        <v>1</v>
      </c>
    </row>
    <row r="135" spans="2:10" ht="12.75" thickBot="1" x14ac:dyDescent="0.35">
      <c r="E135" s="15"/>
      <c r="H135" s="81">
        <f>COUNTIF(H138:H202, "O")</f>
        <v>0</v>
      </c>
      <c r="I135" s="77">
        <f>COUNTIF(I138:I202, "O")</f>
        <v>0</v>
      </c>
      <c r="J135" s="82">
        <f>COUNTIF(J138:J202, "O")</f>
        <v>0</v>
      </c>
    </row>
    <row r="137" spans="2:10" x14ac:dyDescent="0.3">
      <c r="B137" s="19" t="s">
        <v>12</v>
      </c>
      <c r="C137" s="20"/>
      <c r="D137" s="21" t="s">
        <v>13</v>
      </c>
      <c r="E137" s="16"/>
      <c r="F137" s="27" t="s">
        <v>1012</v>
      </c>
      <c r="G137" s="27"/>
      <c r="H137" s="30" t="s">
        <v>71</v>
      </c>
      <c r="I137" s="29" t="s">
        <v>348</v>
      </c>
      <c r="J137" s="29" t="s">
        <v>1</v>
      </c>
    </row>
    <row r="138" spans="2:10" x14ac:dyDescent="0.3">
      <c r="B138" s="25"/>
      <c r="D138" s="26"/>
      <c r="F138" s="14"/>
      <c r="G138" s="47"/>
      <c r="H138" s="39"/>
      <c r="I138" s="39"/>
      <c r="J138" s="40"/>
    </row>
    <row r="139" spans="2:10" x14ac:dyDescent="0.3">
      <c r="B139" s="394" t="s">
        <v>582</v>
      </c>
      <c r="C139" s="395"/>
      <c r="D139" s="396"/>
      <c r="F139" s="14" t="s">
        <v>1013</v>
      </c>
      <c r="G139" s="47"/>
      <c r="H139" s="53"/>
      <c r="I139" s="53"/>
      <c r="J139" s="53"/>
    </row>
    <row r="140" spans="2:10" x14ac:dyDescent="0.3">
      <c r="B140" s="25"/>
      <c r="D140" s="26"/>
      <c r="F140" s="14"/>
      <c r="G140" s="47"/>
      <c r="H140" s="39"/>
      <c r="I140" s="39"/>
      <c r="J140" s="40"/>
    </row>
    <row r="141" spans="2:10" x14ac:dyDescent="0.3">
      <c r="B141" s="25"/>
      <c r="D141" s="26" t="s">
        <v>583</v>
      </c>
      <c r="F141" s="14" t="s">
        <v>1014</v>
      </c>
      <c r="G141" s="47"/>
      <c r="H141" s="39"/>
      <c r="I141" s="39"/>
      <c r="J141" s="40"/>
    </row>
    <row r="142" spans="2:10" x14ac:dyDescent="0.3">
      <c r="B142" s="25"/>
      <c r="D142" s="26"/>
      <c r="F142" s="14" t="s">
        <v>1015</v>
      </c>
      <c r="G142" s="47"/>
      <c r="H142" s="39"/>
      <c r="I142" s="39"/>
      <c r="J142" s="40"/>
    </row>
    <row r="143" spans="2:10" x14ac:dyDescent="0.3">
      <c r="B143" s="25" t="s">
        <v>584</v>
      </c>
      <c r="D143" s="26"/>
      <c r="F143" s="14" t="s">
        <v>1016</v>
      </c>
      <c r="G143" s="47"/>
      <c r="H143" s="39"/>
      <c r="I143" s="39"/>
      <c r="J143" s="40"/>
    </row>
    <row r="144" spans="2:10" x14ac:dyDescent="0.3">
      <c r="B144" s="25"/>
      <c r="D144" s="26"/>
      <c r="F144" s="34" t="s">
        <v>1017</v>
      </c>
      <c r="G144" s="47"/>
      <c r="H144" s="39"/>
      <c r="I144" s="39"/>
      <c r="J144" s="40"/>
    </row>
    <row r="145" spans="2:10" x14ac:dyDescent="0.3">
      <c r="F145" s="14"/>
      <c r="G145" s="47"/>
      <c r="H145" s="39"/>
      <c r="I145" s="39"/>
      <c r="J145" s="40"/>
    </row>
    <row r="146" spans="2:10" x14ac:dyDescent="0.3">
      <c r="B146" s="391" t="s">
        <v>585</v>
      </c>
      <c r="C146" s="392"/>
      <c r="D146" s="393"/>
      <c r="F146" s="14"/>
      <c r="G146" s="47"/>
      <c r="H146" s="39"/>
      <c r="I146" s="39"/>
      <c r="J146" s="40"/>
    </row>
    <row r="147" spans="2:10" x14ac:dyDescent="0.3">
      <c r="B147" s="25"/>
      <c r="D147" s="26"/>
      <c r="F147" s="14"/>
      <c r="G147" s="47"/>
      <c r="H147" s="39"/>
      <c r="I147" s="39"/>
      <c r="J147" s="40"/>
    </row>
    <row r="148" spans="2:10" x14ac:dyDescent="0.3">
      <c r="B148" s="25" t="s">
        <v>586</v>
      </c>
      <c r="D148" s="26"/>
      <c r="F148" s="14" t="s">
        <v>1018</v>
      </c>
      <c r="G148" s="47"/>
      <c r="H148" s="39"/>
      <c r="I148" s="39"/>
      <c r="J148" s="40"/>
    </row>
    <row r="149" spans="2:10" x14ac:dyDescent="0.3">
      <c r="B149" s="25"/>
      <c r="D149" s="26"/>
      <c r="F149" s="14" t="s">
        <v>1019</v>
      </c>
      <c r="G149" s="47"/>
      <c r="H149" s="39"/>
      <c r="I149" s="39"/>
      <c r="J149" s="40"/>
    </row>
    <row r="150" spans="2:10" x14ac:dyDescent="0.3">
      <c r="B150" s="25"/>
      <c r="D150" s="26" t="s">
        <v>587</v>
      </c>
      <c r="F150" s="14" t="s">
        <v>1020</v>
      </c>
      <c r="G150" s="47"/>
      <c r="H150" s="39"/>
      <c r="I150" s="39"/>
      <c r="J150" s="40"/>
    </row>
    <row r="151" spans="2:10" x14ac:dyDescent="0.3">
      <c r="B151" s="25"/>
      <c r="D151" s="26"/>
      <c r="F151" s="14" t="s">
        <v>1021</v>
      </c>
      <c r="G151" s="47"/>
      <c r="H151" s="39"/>
      <c r="I151" s="39"/>
      <c r="J151" s="40"/>
    </row>
    <row r="152" spans="2:10" x14ac:dyDescent="0.3">
      <c r="B152" s="25"/>
      <c r="D152" s="26"/>
      <c r="F152" s="14" t="s">
        <v>1022</v>
      </c>
      <c r="G152" s="47"/>
      <c r="H152" s="39"/>
      <c r="I152" s="39"/>
      <c r="J152" s="40"/>
    </row>
    <row r="153" spans="2:10" x14ac:dyDescent="0.3">
      <c r="B153" s="391" t="s">
        <v>588</v>
      </c>
      <c r="C153" s="392"/>
      <c r="D153" s="393"/>
      <c r="F153" s="14"/>
      <c r="G153" s="47"/>
      <c r="H153" s="39"/>
      <c r="I153" s="39"/>
      <c r="J153" s="40"/>
    </row>
    <row r="154" spans="2:10" x14ac:dyDescent="0.3">
      <c r="B154" s="25"/>
      <c r="D154" s="26"/>
      <c r="F154" s="14"/>
      <c r="G154" s="47"/>
      <c r="H154" s="39"/>
      <c r="I154" s="39"/>
      <c r="J154" s="40"/>
    </row>
    <row r="155" spans="2:10" x14ac:dyDescent="0.3">
      <c r="B155" s="25" t="s">
        <v>586</v>
      </c>
      <c r="D155" s="26"/>
      <c r="F155" s="14" t="s">
        <v>1018</v>
      </c>
      <c r="G155" s="47"/>
      <c r="H155" s="39"/>
      <c r="I155" s="39"/>
      <c r="J155" s="40"/>
    </row>
    <row r="156" spans="2:10" x14ac:dyDescent="0.3">
      <c r="B156" s="25"/>
      <c r="D156" s="26"/>
      <c r="F156" s="14" t="s">
        <v>1023</v>
      </c>
      <c r="G156" s="47"/>
      <c r="H156" s="39"/>
      <c r="I156" s="39"/>
      <c r="J156" s="40"/>
    </row>
    <row r="157" spans="2:10" x14ac:dyDescent="0.3">
      <c r="B157" s="25"/>
      <c r="D157" s="26" t="s">
        <v>587</v>
      </c>
      <c r="F157" s="14"/>
      <c r="G157" s="47"/>
      <c r="H157" s="39"/>
      <c r="I157" s="39"/>
      <c r="J157" s="40"/>
    </row>
    <row r="158" spans="2:10" x14ac:dyDescent="0.3">
      <c r="B158" s="25"/>
      <c r="D158" s="26"/>
      <c r="F158" s="14"/>
      <c r="G158" s="47"/>
      <c r="H158" s="39"/>
      <c r="I158" s="39"/>
      <c r="J158" s="40"/>
    </row>
    <row r="159" spans="2:10" x14ac:dyDescent="0.3">
      <c r="B159" s="25"/>
      <c r="D159" s="26"/>
      <c r="F159" s="14"/>
      <c r="G159" s="47"/>
      <c r="H159" s="39"/>
      <c r="I159" s="39"/>
      <c r="J159" s="40"/>
    </row>
    <row r="160" spans="2:10" x14ac:dyDescent="0.3">
      <c r="B160" s="391" t="s">
        <v>589</v>
      </c>
      <c r="C160" s="392"/>
      <c r="D160" s="393"/>
      <c r="F160" s="14"/>
      <c r="G160" s="47"/>
      <c r="H160" s="39"/>
      <c r="I160" s="39"/>
      <c r="J160" s="40"/>
    </row>
    <row r="161" spans="2:10" x14ac:dyDescent="0.3">
      <c r="B161" s="25"/>
      <c r="D161" s="26"/>
      <c r="F161" s="14"/>
      <c r="G161" s="47"/>
      <c r="H161" s="39"/>
      <c r="I161" s="39"/>
      <c r="J161" s="40"/>
    </row>
    <row r="162" spans="2:10" x14ac:dyDescent="0.3">
      <c r="B162" s="25" t="s">
        <v>586</v>
      </c>
      <c r="D162" s="26"/>
      <c r="F162" s="14" t="s">
        <v>1018</v>
      </c>
      <c r="G162" s="47"/>
      <c r="H162" s="39"/>
      <c r="I162" s="39"/>
      <c r="J162" s="40"/>
    </row>
    <row r="163" spans="2:10" x14ac:dyDescent="0.3">
      <c r="B163" s="25"/>
      <c r="D163" s="26"/>
      <c r="F163" s="14" t="s">
        <v>1019</v>
      </c>
      <c r="G163" s="47"/>
      <c r="H163" s="39"/>
      <c r="I163" s="39"/>
      <c r="J163" s="40"/>
    </row>
    <row r="164" spans="2:10" x14ac:dyDescent="0.3">
      <c r="B164" s="25"/>
      <c r="D164" s="26" t="s">
        <v>587</v>
      </c>
      <c r="F164" s="14" t="s">
        <v>1024</v>
      </c>
      <c r="G164" s="47"/>
      <c r="H164" s="39"/>
      <c r="I164" s="39"/>
      <c r="J164" s="40"/>
    </row>
    <row r="165" spans="2:10" x14ac:dyDescent="0.3">
      <c r="B165" s="25"/>
      <c r="D165" s="26"/>
      <c r="F165" s="14"/>
      <c r="G165" s="47"/>
      <c r="H165" s="39"/>
      <c r="I165" s="39"/>
      <c r="J165" s="40"/>
    </row>
    <row r="166" spans="2:10" x14ac:dyDescent="0.3">
      <c r="D166" s="26"/>
      <c r="F166" s="14"/>
      <c r="G166" s="47"/>
      <c r="H166" s="39"/>
      <c r="I166" s="39"/>
      <c r="J166" s="40"/>
    </row>
    <row r="167" spans="2:10" x14ac:dyDescent="0.3">
      <c r="B167" s="391" t="s">
        <v>590</v>
      </c>
      <c r="C167" s="392"/>
      <c r="D167" s="393"/>
      <c r="F167" s="14"/>
      <c r="G167" s="47"/>
      <c r="H167" s="39"/>
      <c r="I167" s="39"/>
      <c r="J167" s="40"/>
    </row>
    <row r="168" spans="2:10" x14ac:dyDescent="0.3">
      <c r="B168" s="25"/>
      <c r="D168" s="26"/>
      <c r="F168" s="14"/>
      <c r="G168" s="47"/>
      <c r="H168" s="39"/>
      <c r="I168" s="39"/>
      <c r="J168" s="40"/>
    </row>
    <row r="169" spans="2:10" x14ac:dyDescent="0.3">
      <c r="B169" s="25" t="s">
        <v>586</v>
      </c>
      <c r="D169" s="26"/>
      <c r="F169" s="14" t="s">
        <v>1018</v>
      </c>
      <c r="G169" s="47"/>
      <c r="H169" s="39"/>
      <c r="I169" s="39"/>
      <c r="J169" s="40"/>
    </row>
    <row r="170" spans="2:10" x14ac:dyDescent="0.3">
      <c r="B170" s="25"/>
      <c r="D170" s="26"/>
      <c r="F170" s="14" t="s">
        <v>1019</v>
      </c>
      <c r="G170" s="47"/>
      <c r="H170" s="39"/>
      <c r="I170" s="39"/>
      <c r="J170" s="40"/>
    </row>
    <row r="171" spans="2:10" x14ac:dyDescent="0.3">
      <c r="B171" s="25"/>
      <c r="D171" s="26" t="s">
        <v>587</v>
      </c>
      <c r="F171" s="14" t="s">
        <v>1025</v>
      </c>
      <c r="G171" s="47"/>
      <c r="H171" s="39"/>
      <c r="I171" s="39"/>
      <c r="J171" s="40"/>
    </row>
    <row r="172" spans="2:10" x14ac:dyDescent="0.3">
      <c r="B172" s="25"/>
      <c r="D172" s="26"/>
      <c r="F172" s="14" t="s">
        <v>1026</v>
      </c>
      <c r="G172" s="47"/>
      <c r="H172" s="39"/>
      <c r="I172" s="39"/>
      <c r="J172" s="40"/>
    </row>
    <row r="173" spans="2:10" x14ac:dyDescent="0.3">
      <c r="B173" s="25"/>
      <c r="D173" s="26"/>
      <c r="F173" s="14"/>
      <c r="G173" s="47"/>
      <c r="H173" s="39"/>
      <c r="I173" s="39"/>
      <c r="J173" s="40"/>
    </row>
    <row r="174" spans="2:10" x14ac:dyDescent="0.3">
      <c r="B174" s="391" t="s">
        <v>591</v>
      </c>
      <c r="C174" s="392"/>
      <c r="D174" s="393"/>
      <c r="F174" s="14"/>
      <c r="G174" s="47"/>
      <c r="H174" s="39"/>
      <c r="I174" s="39"/>
      <c r="J174" s="40"/>
    </row>
    <row r="175" spans="2:10" x14ac:dyDescent="0.3">
      <c r="B175" s="25"/>
      <c r="D175" s="26"/>
      <c r="F175" s="14"/>
      <c r="G175" s="47"/>
      <c r="H175" s="39"/>
      <c r="I175" s="39"/>
      <c r="J175" s="40"/>
    </row>
    <row r="176" spans="2:10" x14ac:dyDescent="0.3">
      <c r="B176" s="25" t="s">
        <v>586</v>
      </c>
      <c r="D176" s="26"/>
      <c r="F176" s="14" t="s">
        <v>1027</v>
      </c>
      <c r="G176" s="47"/>
      <c r="H176" s="39"/>
      <c r="I176" s="39"/>
      <c r="J176" s="40"/>
    </row>
    <row r="177" spans="2:10" x14ac:dyDescent="0.3">
      <c r="B177" s="25"/>
      <c r="D177" s="26"/>
      <c r="F177" s="14" t="s">
        <v>1028</v>
      </c>
      <c r="G177" s="47"/>
      <c r="H177" s="39"/>
      <c r="I177" s="39"/>
      <c r="J177" s="40"/>
    </row>
    <row r="178" spans="2:10" x14ac:dyDescent="0.3">
      <c r="B178" s="25"/>
      <c r="D178" s="26" t="s">
        <v>587</v>
      </c>
      <c r="F178" s="14" t="s">
        <v>1029</v>
      </c>
      <c r="G178" s="47"/>
      <c r="H178" s="39"/>
      <c r="I178" s="39"/>
      <c r="J178" s="40"/>
    </row>
    <row r="179" spans="2:10" x14ac:dyDescent="0.3">
      <c r="B179" s="25"/>
      <c r="D179" s="26"/>
      <c r="F179" s="14" t="s">
        <v>1030</v>
      </c>
      <c r="G179" s="47"/>
      <c r="H179" s="39"/>
      <c r="I179" s="39"/>
      <c r="J179" s="40"/>
    </row>
    <row r="180" spans="2:10" x14ac:dyDescent="0.3">
      <c r="B180" s="25"/>
      <c r="D180" s="26"/>
      <c r="F180" s="14" t="s">
        <v>1031</v>
      </c>
      <c r="G180" s="47"/>
      <c r="H180" s="39"/>
      <c r="I180" s="39"/>
      <c r="J180" s="40"/>
    </row>
    <row r="181" spans="2:10" x14ac:dyDescent="0.3">
      <c r="B181" s="25"/>
      <c r="D181" s="26"/>
      <c r="F181" s="14"/>
      <c r="G181" s="47"/>
      <c r="H181" s="39"/>
      <c r="I181" s="39"/>
      <c r="J181" s="40"/>
    </row>
    <row r="182" spans="2:10" x14ac:dyDescent="0.3">
      <c r="B182" s="394" t="s">
        <v>2496</v>
      </c>
      <c r="C182" s="395"/>
      <c r="D182" s="396"/>
      <c r="F182" s="14" t="s">
        <v>2497</v>
      </c>
      <c r="G182" s="47"/>
      <c r="H182" s="53"/>
      <c r="I182" s="53"/>
      <c r="J182" s="53"/>
    </row>
    <row r="183" spans="2:10" x14ac:dyDescent="0.3">
      <c r="B183" s="25"/>
      <c r="D183" s="26"/>
      <c r="F183" s="14"/>
      <c r="G183" s="47"/>
      <c r="H183" s="39"/>
      <c r="I183" s="39"/>
      <c r="J183" s="40"/>
    </row>
    <row r="184" spans="2:10" x14ac:dyDescent="0.3">
      <c r="B184" s="25"/>
      <c r="D184" s="26" t="s">
        <v>583</v>
      </c>
      <c r="F184" s="14" t="s">
        <v>2498</v>
      </c>
      <c r="G184" s="47"/>
      <c r="H184" s="39"/>
      <c r="I184" s="39"/>
      <c r="J184" s="40"/>
    </row>
    <row r="185" spans="2:10" x14ac:dyDescent="0.3">
      <c r="B185" s="25"/>
      <c r="D185" s="26"/>
      <c r="F185" s="14" t="s">
        <v>2499</v>
      </c>
      <c r="G185" s="47"/>
      <c r="H185" s="39"/>
      <c r="I185" s="39"/>
      <c r="J185" s="40"/>
    </row>
    <row r="186" spans="2:10" x14ac:dyDescent="0.3">
      <c r="B186" s="25" t="s">
        <v>584</v>
      </c>
      <c r="D186" s="26"/>
      <c r="F186" s="34" t="s">
        <v>1017</v>
      </c>
      <c r="G186" s="47"/>
      <c r="H186" s="39"/>
      <c r="I186" s="39"/>
      <c r="J186" s="40"/>
    </row>
    <row r="187" spans="2:10" x14ac:dyDescent="0.3">
      <c r="F187" s="14"/>
      <c r="G187" s="47"/>
      <c r="H187" s="39"/>
      <c r="I187" s="39"/>
      <c r="J187" s="40"/>
    </row>
    <row r="188" spans="2:10" x14ac:dyDescent="0.3">
      <c r="B188" s="391" t="s">
        <v>2500</v>
      </c>
      <c r="C188" s="392"/>
      <c r="D188" s="393"/>
      <c r="F188" s="14"/>
      <c r="G188" s="47"/>
      <c r="H188" s="39"/>
      <c r="I188" s="39"/>
      <c r="J188" s="40"/>
    </row>
    <row r="189" spans="2:10" x14ac:dyDescent="0.3">
      <c r="B189" s="25"/>
      <c r="D189" s="26"/>
      <c r="F189" s="14"/>
      <c r="G189" s="47"/>
      <c r="H189" s="39"/>
      <c r="I189" s="39"/>
      <c r="J189" s="40"/>
    </row>
    <row r="190" spans="2:10" x14ac:dyDescent="0.3">
      <c r="B190" s="25" t="s">
        <v>2501</v>
      </c>
      <c r="D190" s="26"/>
      <c r="F190" s="14" t="s">
        <v>2502</v>
      </c>
      <c r="G190" s="47"/>
      <c r="H190" s="39"/>
      <c r="I190" s="39"/>
      <c r="J190" s="40"/>
    </row>
    <row r="191" spans="2:10" x14ac:dyDescent="0.3">
      <c r="B191" s="25"/>
      <c r="D191" s="26"/>
      <c r="F191" s="14" t="s">
        <v>1019</v>
      </c>
      <c r="G191" s="47"/>
      <c r="H191" s="39"/>
      <c r="I191" s="39"/>
      <c r="J191" s="40"/>
    </row>
    <row r="192" spans="2:10" x14ac:dyDescent="0.3">
      <c r="B192" s="25"/>
      <c r="D192" s="26" t="s">
        <v>2503</v>
      </c>
      <c r="F192" s="14" t="s">
        <v>2504</v>
      </c>
      <c r="G192" s="47"/>
      <c r="H192" s="39"/>
      <c r="I192" s="39"/>
      <c r="J192" s="40"/>
    </row>
    <row r="193" spans="2:10" x14ac:dyDescent="0.3">
      <c r="B193" s="25"/>
      <c r="D193" s="26"/>
      <c r="F193" s="14" t="s">
        <v>2505</v>
      </c>
      <c r="G193" s="47"/>
      <c r="H193" s="39"/>
      <c r="I193" s="39"/>
      <c r="J193" s="40"/>
    </row>
    <row r="194" spans="2:10" x14ac:dyDescent="0.3">
      <c r="B194" s="25"/>
      <c r="D194" s="26"/>
      <c r="F194" s="14"/>
      <c r="G194" s="47"/>
      <c r="H194" s="39"/>
      <c r="I194" s="39"/>
      <c r="J194" s="40"/>
    </row>
    <row r="195" spans="2:10" x14ac:dyDescent="0.3">
      <c r="B195" s="391" t="s">
        <v>470</v>
      </c>
      <c r="C195" s="392"/>
      <c r="D195" s="393"/>
      <c r="F195" s="14"/>
      <c r="G195" s="47"/>
      <c r="H195" s="39"/>
      <c r="I195" s="39"/>
      <c r="J195" s="40"/>
    </row>
    <row r="196" spans="2:10" x14ac:dyDescent="0.3">
      <c r="B196" s="25"/>
      <c r="D196" s="26"/>
      <c r="F196" s="14"/>
      <c r="G196" s="47"/>
      <c r="H196" s="39"/>
      <c r="I196" s="39"/>
      <c r="J196" s="40"/>
    </row>
    <row r="197" spans="2:10" x14ac:dyDescent="0.3">
      <c r="B197" s="25" t="s">
        <v>2501</v>
      </c>
      <c r="D197" s="26"/>
      <c r="F197" s="14" t="s">
        <v>1018</v>
      </c>
      <c r="G197" s="47"/>
      <c r="H197" s="39"/>
      <c r="I197" s="39"/>
      <c r="J197" s="40"/>
    </row>
    <row r="198" spans="2:10" x14ac:dyDescent="0.3">
      <c r="B198" s="25"/>
      <c r="D198" s="26"/>
      <c r="F198" s="14" t="s">
        <v>2506</v>
      </c>
      <c r="G198" s="47"/>
      <c r="H198" s="39"/>
      <c r="I198" s="39"/>
      <c r="J198" s="40"/>
    </row>
    <row r="199" spans="2:10" x14ac:dyDescent="0.3">
      <c r="B199" s="25"/>
      <c r="D199" s="26" t="s">
        <v>2503</v>
      </c>
      <c r="F199" s="14" t="s">
        <v>2507</v>
      </c>
      <c r="G199" s="47"/>
      <c r="H199" s="39"/>
      <c r="I199" s="39"/>
      <c r="J199" s="40"/>
    </row>
    <row r="200" spans="2:10" x14ac:dyDescent="0.3">
      <c r="B200" s="25"/>
      <c r="D200" s="26"/>
      <c r="F200" s="14" t="s">
        <v>2508</v>
      </c>
      <c r="G200" s="47"/>
      <c r="H200" s="39"/>
      <c r="I200" s="39"/>
      <c r="J200" s="40"/>
    </row>
    <row r="201" spans="2:10" x14ac:dyDescent="0.3">
      <c r="B201" s="25"/>
      <c r="D201" s="26"/>
      <c r="F201" s="14"/>
      <c r="G201" s="47"/>
      <c r="H201" s="39"/>
      <c r="I201" s="39"/>
      <c r="J201" s="40"/>
    </row>
    <row r="202" spans="2:10" x14ac:dyDescent="0.3">
      <c r="B202" s="25"/>
      <c r="D202" s="26"/>
      <c r="F202" s="14"/>
      <c r="G202" s="47"/>
      <c r="H202" s="39"/>
      <c r="I202" s="39"/>
      <c r="J202" s="40"/>
    </row>
    <row r="203" spans="2:10" x14ac:dyDescent="0.3">
      <c r="F203" s="14"/>
      <c r="G203" s="24"/>
      <c r="H203" s="14"/>
      <c r="I203" s="14"/>
      <c r="J203" s="14"/>
    </row>
    <row r="204" spans="2:10" ht="17.25" thickBot="1" x14ac:dyDescent="0.35">
      <c r="B204" s="18" t="s">
        <v>1326</v>
      </c>
    </row>
    <row r="205" spans="2:10" x14ac:dyDescent="0.3">
      <c r="H205" s="398" t="s">
        <v>79</v>
      </c>
      <c r="I205" s="400" t="s">
        <v>74</v>
      </c>
      <c r="J205" s="401"/>
    </row>
    <row r="206" spans="2:10" x14ac:dyDescent="0.3">
      <c r="E206" s="15"/>
      <c r="H206" s="399"/>
      <c r="I206" s="79" t="s">
        <v>348</v>
      </c>
      <c r="J206" s="80" t="s">
        <v>1</v>
      </c>
    </row>
    <row r="207" spans="2:10" ht="12.75" thickBot="1" x14ac:dyDescent="0.35">
      <c r="E207" s="15"/>
      <c r="H207" s="81">
        <f>COUNTIF(H210:H300, "O")</f>
        <v>0</v>
      </c>
      <c r="I207" s="77">
        <f>COUNTIF(I210:I300, "O")</f>
        <v>0</v>
      </c>
      <c r="J207" s="82">
        <f>COUNTIF(J210:J300, "O")</f>
        <v>0</v>
      </c>
    </row>
    <row r="209" spans="2:10" x14ac:dyDescent="0.3">
      <c r="B209" s="19" t="s">
        <v>12</v>
      </c>
      <c r="C209" s="20"/>
      <c r="D209" s="21" t="s">
        <v>13</v>
      </c>
      <c r="E209" s="16"/>
      <c r="F209" s="27" t="s">
        <v>1032</v>
      </c>
      <c r="G209" s="27"/>
      <c r="H209" s="30" t="s">
        <v>71</v>
      </c>
      <c r="I209" s="29" t="s">
        <v>348</v>
      </c>
      <c r="J209" s="29" t="s">
        <v>1</v>
      </c>
    </row>
    <row r="210" spans="2:10" x14ac:dyDescent="0.3">
      <c r="B210" s="25"/>
      <c r="D210" s="26"/>
      <c r="F210" s="55" t="s">
        <v>1033</v>
      </c>
      <c r="G210" s="47"/>
      <c r="H210" s="39"/>
      <c r="I210" s="39"/>
      <c r="J210" s="40"/>
    </row>
    <row r="211" spans="2:10" x14ac:dyDescent="0.3">
      <c r="D211" s="26"/>
      <c r="F211" s="14"/>
      <c r="G211" s="47"/>
      <c r="H211" s="39"/>
      <c r="I211" s="39"/>
      <c r="J211" s="40"/>
    </row>
    <row r="212" spans="2:10" x14ac:dyDescent="0.3">
      <c r="B212" s="394" t="s">
        <v>484</v>
      </c>
      <c r="C212" s="395"/>
      <c r="D212" s="396"/>
      <c r="F212" s="14"/>
      <c r="G212" s="47"/>
      <c r="H212" s="53"/>
      <c r="I212" s="53"/>
      <c r="J212" s="53"/>
    </row>
    <row r="213" spans="2:10" x14ac:dyDescent="0.3">
      <c r="D213" s="26"/>
      <c r="F213" s="14"/>
      <c r="G213" s="47"/>
      <c r="H213" s="39"/>
      <c r="I213" s="39"/>
      <c r="J213" s="40"/>
    </row>
    <row r="214" spans="2:10" x14ac:dyDescent="0.3">
      <c r="B214" s="25"/>
      <c r="D214" s="26"/>
      <c r="F214" s="14"/>
      <c r="G214" s="47"/>
      <c r="H214" s="39"/>
      <c r="I214" s="39"/>
      <c r="J214" s="40"/>
    </row>
    <row r="215" spans="2:10" x14ac:dyDescent="0.3">
      <c r="B215" s="25"/>
      <c r="D215" s="26" t="s">
        <v>485</v>
      </c>
      <c r="F215" s="14" t="s">
        <v>1034</v>
      </c>
      <c r="G215" s="47"/>
      <c r="H215" s="39"/>
      <c r="I215" s="39"/>
      <c r="J215" s="40"/>
    </row>
    <row r="216" spans="2:10" x14ac:dyDescent="0.3">
      <c r="B216" s="25"/>
      <c r="D216" s="26"/>
      <c r="F216" s="14" t="s">
        <v>1035</v>
      </c>
      <c r="G216" s="47"/>
      <c r="H216" s="39"/>
      <c r="I216" s="39"/>
      <c r="J216" s="40"/>
    </row>
    <row r="217" spans="2:10" x14ac:dyDescent="0.3">
      <c r="B217" s="25"/>
      <c r="D217" s="26"/>
      <c r="F217" s="14" t="s">
        <v>1036</v>
      </c>
      <c r="G217" s="47"/>
      <c r="H217" s="39"/>
      <c r="I217" s="39"/>
      <c r="J217" s="40"/>
    </row>
    <row r="218" spans="2:10" x14ac:dyDescent="0.3">
      <c r="B218" s="25"/>
      <c r="D218" s="26"/>
      <c r="F218" s="14" t="s">
        <v>1037</v>
      </c>
      <c r="G218" s="47"/>
      <c r="H218" s="39"/>
      <c r="I218" s="39"/>
      <c r="J218" s="40"/>
    </row>
    <row r="219" spans="2:10" x14ac:dyDescent="0.3">
      <c r="B219" s="25"/>
      <c r="D219" s="26"/>
      <c r="F219" s="14" t="s">
        <v>1038</v>
      </c>
      <c r="G219" s="47"/>
      <c r="H219" s="39"/>
      <c r="I219" s="39"/>
      <c r="J219" s="40"/>
    </row>
    <row r="220" spans="2:10" x14ac:dyDescent="0.3">
      <c r="B220" s="25"/>
      <c r="D220" s="26"/>
      <c r="F220" s="14"/>
      <c r="G220" s="47"/>
      <c r="H220" s="39"/>
      <c r="I220" s="39"/>
      <c r="J220" s="40"/>
    </row>
    <row r="221" spans="2:10" x14ac:dyDescent="0.3">
      <c r="B221" s="25" t="s">
        <v>486</v>
      </c>
      <c r="D221" s="26"/>
      <c r="F221" s="14" t="s">
        <v>1039</v>
      </c>
      <c r="G221" s="47"/>
      <c r="H221" s="39"/>
      <c r="I221" s="39"/>
      <c r="J221" s="40"/>
    </row>
    <row r="222" spans="2:10" x14ac:dyDescent="0.3">
      <c r="B222" s="25"/>
      <c r="D222" s="26"/>
      <c r="F222" s="14"/>
      <c r="G222" s="47"/>
      <c r="H222" s="39"/>
      <c r="I222" s="39"/>
      <c r="J222" s="40"/>
    </row>
    <row r="223" spans="2:10" x14ac:dyDescent="0.3">
      <c r="B223" s="25"/>
      <c r="D223" s="26"/>
      <c r="F223" s="14"/>
      <c r="G223" s="47"/>
      <c r="H223" s="39"/>
      <c r="I223" s="39"/>
      <c r="J223" s="40"/>
    </row>
    <row r="224" spans="2:10" x14ac:dyDescent="0.3">
      <c r="B224" s="25" t="s">
        <v>487</v>
      </c>
      <c r="D224" s="26"/>
      <c r="F224" s="14" t="s">
        <v>1040</v>
      </c>
      <c r="G224" s="47"/>
      <c r="H224" s="39"/>
      <c r="I224" s="39"/>
      <c r="J224" s="40"/>
    </row>
    <row r="225" spans="2:10" x14ac:dyDescent="0.3">
      <c r="B225" s="25"/>
      <c r="D225" s="26"/>
      <c r="F225" s="14"/>
      <c r="G225" s="47"/>
      <c r="H225" s="39"/>
      <c r="I225" s="39"/>
      <c r="J225" s="40"/>
    </row>
    <row r="226" spans="2:10" x14ac:dyDescent="0.3">
      <c r="B226" s="25"/>
      <c r="D226" s="26" t="s">
        <v>574</v>
      </c>
      <c r="F226" s="14" t="s">
        <v>1041</v>
      </c>
      <c r="G226" s="47"/>
      <c r="H226" s="39"/>
      <c r="I226" s="39"/>
      <c r="J226" s="40"/>
    </row>
    <row r="227" spans="2:10" x14ac:dyDescent="0.3">
      <c r="B227" s="25"/>
      <c r="D227" s="26"/>
      <c r="F227" s="14"/>
      <c r="G227" s="47"/>
      <c r="H227" s="39"/>
      <c r="I227" s="39"/>
      <c r="J227" s="40"/>
    </row>
    <row r="228" spans="2:10" x14ac:dyDescent="0.3">
      <c r="B228" s="25"/>
      <c r="D228" s="26"/>
      <c r="F228" s="14"/>
      <c r="G228" s="47"/>
      <c r="H228" s="39"/>
      <c r="I228" s="39"/>
      <c r="J228" s="40"/>
    </row>
    <row r="229" spans="2:10" x14ac:dyDescent="0.3">
      <c r="B229" s="25"/>
      <c r="D229" s="26" t="s">
        <v>485</v>
      </c>
      <c r="F229" s="14" t="s">
        <v>1042</v>
      </c>
      <c r="G229" s="47"/>
      <c r="H229" s="39"/>
      <c r="I229" s="39"/>
      <c r="J229" s="40"/>
    </row>
    <row r="230" spans="2:10" x14ac:dyDescent="0.3">
      <c r="B230" s="25"/>
      <c r="D230" s="26"/>
      <c r="F230" s="14" t="s">
        <v>1035</v>
      </c>
      <c r="G230" s="47"/>
      <c r="H230" s="39"/>
      <c r="I230" s="39"/>
      <c r="J230" s="40"/>
    </row>
    <row r="231" spans="2:10" x14ac:dyDescent="0.3">
      <c r="B231" s="25"/>
      <c r="D231" s="26"/>
      <c r="F231" s="14" t="s">
        <v>1036</v>
      </c>
      <c r="G231" s="47"/>
      <c r="H231" s="39"/>
      <c r="I231" s="39"/>
      <c r="J231" s="40"/>
    </row>
    <row r="232" spans="2:10" x14ac:dyDescent="0.3">
      <c r="B232" s="25"/>
      <c r="D232" s="26"/>
      <c r="F232" s="14" t="s">
        <v>1043</v>
      </c>
      <c r="G232" s="47"/>
      <c r="H232" s="39"/>
      <c r="I232" s="39"/>
      <c r="J232" s="40"/>
    </row>
    <row r="233" spans="2:10" x14ac:dyDescent="0.3">
      <c r="B233" s="25"/>
      <c r="D233" s="26"/>
      <c r="F233" s="14" t="s">
        <v>1044</v>
      </c>
      <c r="G233" s="47"/>
      <c r="H233" s="39"/>
      <c r="I233" s="39"/>
      <c r="J233" s="40"/>
    </row>
    <row r="234" spans="2:10" x14ac:dyDescent="0.3">
      <c r="B234" s="25"/>
      <c r="D234" s="26"/>
      <c r="F234" s="14"/>
      <c r="G234" s="47"/>
      <c r="H234" s="39"/>
      <c r="I234" s="39"/>
      <c r="J234" s="40"/>
    </row>
    <row r="235" spans="2:10" x14ac:dyDescent="0.3">
      <c r="B235" s="25" t="s">
        <v>486</v>
      </c>
      <c r="D235" s="26"/>
      <c r="F235" s="14" t="s">
        <v>1045</v>
      </c>
      <c r="G235" s="47"/>
      <c r="H235" s="39"/>
      <c r="I235" s="39"/>
      <c r="J235" s="40"/>
    </row>
    <row r="236" spans="2:10" x14ac:dyDescent="0.3">
      <c r="B236" s="25"/>
      <c r="D236" s="26"/>
      <c r="F236" s="14"/>
      <c r="G236" s="47"/>
      <c r="H236" s="39"/>
      <c r="I236" s="39"/>
      <c r="J236" s="40"/>
    </row>
    <row r="237" spans="2:10" x14ac:dyDescent="0.3">
      <c r="B237" s="25"/>
      <c r="D237" s="26"/>
      <c r="F237" s="14"/>
      <c r="G237" s="47"/>
      <c r="H237" s="39"/>
      <c r="I237" s="39"/>
      <c r="J237" s="40"/>
    </row>
    <row r="238" spans="2:10" x14ac:dyDescent="0.3">
      <c r="B238" s="25" t="s">
        <v>487</v>
      </c>
      <c r="D238" s="26"/>
      <c r="F238" s="14" t="s">
        <v>1046</v>
      </c>
      <c r="G238" s="47"/>
      <c r="H238" s="39"/>
      <c r="I238" s="39"/>
      <c r="J238" s="40"/>
    </row>
    <row r="239" spans="2:10" x14ac:dyDescent="0.3">
      <c r="B239" s="25"/>
      <c r="D239" s="26"/>
      <c r="F239" s="14"/>
      <c r="G239" s="47"/>
      <c r="H239" s="39"/>
      <c r="I239" s="39"/>
      <c r="J239" s="40"/>
    </row>
    <row r="240" spans="2:10" x14ac:dyDescent="0.3">
      <c r="B240" s="25"/>
      <c r="D240" s="26" t="s">
        <v>574</v>
      </c>
      <c r="F240" s="14" t="s">
        <v>1041</v>
      </c>
      <c r="G240" s="47"/>
      <c r="H240" s="39"/>
      <c r="I240" s="39"/>
      <c r="J240" s="40"/>
    </row>
    <row r="241" spans="2:10" x14ac:dyDescent="0.3">
      <c r="B241" s="25"/>
      <c r="D241" s="26"/>
      <c r="F241" s="14"/>
      <c r="G241" s="47"/>
      <c r="H241" s="39"/>
      <c r="I241" s="39"/>
      <c r="J241" s="40"/>
    </row>
    <row r="242" spans="2:10" x14ac:dyDescent="0.3">
      <c r="B242" s="25"/>
      <c r="D242" s="26"/>
      <c r="F242" s="14"/>
      <c r="G242" s="47"/>
      <c r="H242" s="39"/>
      <c r="I242" s="39"/>
      <c r="J242" s="40"/>
    </row>
    <row r="243" spans="2:10" x14ac:dyDescent="0.3">
      <c r="B243" s="25"/>
      <c r="D243" s="26" t="s">
        <v>485</v>
      </c>
      <c r="F243" s="14" t="s">
        <v>1047</v>
      </c>
      <c r="G243" s="47"/>
      <c r="H243" s="39"/>
      <c r="I243" s="39"/>
      <c r="J243" s="40"/>
    </row>
    <row r="244" spans="2:10" x14ac:dyDescent="0.3">
      <c r="B244" s="25"/>
      <c r="D244" s="26"/>
      <c r="F244" s="14" t="s">
        <v>1048</v>
      </c>
      <c r="G244" s="47"/>
      <c r="H244" s="39"/>
      <c r="I244" s="39"/>
      <c r="J244" s="40"/>
    </row>
    <row r="245" spans="2:10" x14ac:dyDescent="0.3">
      <c r="B245" s="25"/>
      <c r="D245" s="26"/>
      <c r="F245" s="14" t="s">
        <v>1035</v>
      </c>
      <c r="G245" s="47"/>
      <c r="H245" s="39"/>
      <c r="I245" s="39"/>
      <c r="J245" s="40"/>
    </row>
    <row r="246" spans="2:10" x14ac:dyDescent="0.3">
      <c r="B246" s="25"/>
      <c r="D246" s="26"/>
      <c r="F246" s="14" t="s">
        <v>1036</v>
      </c>
      <c r="G246" s="47"/>
      <c r="H246" s="39"/>
      <c r="I246" s="39"/>
      <c r="J246" s="40"/>
    </row>
    <row r="247" spans="2:10" x14ac:dyDescent="0.3">
      <c r="B247" s="25"/>
      <c r="D247" s="26"/>
      <c r="F247" s="14" t="s">
        <v>1049</v>
      </c>
      <c r="G247" s="47"/>
      <c r="H247" s="39"/>
      <c r="I247" s="39"/>
      <c r="J247" s="40"/>
    </row>
    <row r="248" spans="2:10" x14ac:dyDescent="0.3">
      <c r="B248" s="25"/>
      <c r="D248" s="26"/>
      <c r="F248" s="14" t="s">
        <v>1050</v>
      </c>
      <c r="G248" s="47"/>
      <c r="H248" s="39"/>
      <c r="I248" s="39"/>
      <c r="J248" s="40"/>
    </row>
    <row r="249" spans="2:10" x14ac:dyDescent="0.3">
      <c r="B249" s="25"/>
      <c r="D249" s="26"/>
      <c r="F249" s="14"/>
      <c r="G249" s="47"/>
      <c r="H249" s="39"/>
      <c r="I249" s="39"/>
      <c r="J249" s="40"/>
    </row>
    <row r="250" spans="2:10" x14ac:dyDescent="0.3">
      <c r="B250" s="25" t="s">
        <v>486</v>
      </c>
      <c r="D250" s="26"/>
      <c r="F250" s="14" t="s">
        <v>1039</v>
      </c>
      <c r="G250" s="47"/>
      <c r="H250" s="39"/>
      <c r="I250" s="39"/>
      <c r="J250" s="40"/>
    </row>
    <row r="251" spans="2:10" x14ac:dyDescent="0.3">
      <c r="B251" s="25"/>
      <c r="D251" s="26"/>
      <c r="F251" s="14"/>
      <c r="G251" s="47"/>
      <c r="H251" s="39"/>
      <c r="I251" s="39"/>
      <c r="J251" s="40"/>
    </row>
    <row r="252" spans="2:10" x14ac:dyDescent="0.3">
      <c r="B252" s="25"/>
      <c r="D252" s="26"/>
      <c r="F252" s="14"/>
      <c r="G252" s="47"/>
      <c r="H252" s="39"/>
      <c r="I252" s="39"/>
      <c r="J252" s="40"/>
    </row>
    <row r="253" spans="2:10" x14ac:dyDescent="0.3">
      <c r="B253" s="25" t="s">
        <v>487</v>
      </c>
      <c r="D253" s="26"/>
      <c r="F253" s="14" t="s">
        <v>1051</v>
      </c>
      <c r="G253" s="47"/>
      <c r="H253" s="39"/>
      <c r="I253" s="39"/>
      <c r="J253" s="40"/>
    </row>
    <row r="254" spans="2:10" x14ac:dyDescent="0.3">
      <c r="B254" s="25"/>
      <c r="D254" s="26"/>
      <c r="F254" s="14"/>
      <c r="G254" s="47"/>
      <c r="H254" s="39"/>
      <c r="I254" s="39"/>
      <c r="J254" s="40"/>
    </row>
    <row r="255" spans="2:10" x14ac:dyDescent="0.3">
      <c r="B255" s="25"/>
      <c r="D255" s="26" t="s">
        <v>574</v>
      </c>
      <c r="F255" s="14" t="s">
        <v>1041</v>
      </c>
      <c r="G255" s="47"/>
      <c r="H255" s="39"/>
      <c r="I255" s="39"/>
      <c r="J255" s="40"/>
    </row>
    <row r="256" spans="2:10" x14ac:dyDescent="0.3">
      <c r="B256" s="25"/>
      <c r="D256" s="26"/>
      <c r="F256" s="14"/>
      <c r="G256" s="47"/>
      <c r="H256" s="39"/>
      <c r="I256" s="39"/>
      <c r="J256" s="40"/>
    </row>
    <row r="257" spans="2:10" x14ac:dyDescent="0.3">
      <c r="B257" s="25"/>
      <c r="D257" s="26"/>
      <c r="F257" s="14"/>
      <c r="G257" s="47"/>
      <c r="H257" s="39"/>
      <c r="I257" s="39"/>
      <c r="J257" s="40"/>
    </row>
    <row r="258" spans="2:10" x14ac:dyDescent="0.3">
      <c r="B258" s="25"/>
      <c r="D258" s="26" t="s">
        <v>485</v>
      </c>
      <c r="F258" s="14" t="s">
        <v>1047</v>
      </c>
      <c r="G258" s="47"/>
      <c r="H258" s="39"/>
      <c r="I258" s="39"/>
      <c r="J258" s="40"/>
    </row>
    <row r="259" spans="2:10" x14ac:dyDescent="0.3">
      <c r="B259" s="25"/>
      <c r="D259" s="26"/>
      <c r="F259" s="14" t="s">
        <v>1048</v>
      </c>
      <c r="G259" s="47"/>
      <c r="H259" s="39"/>
      <c r="I259" s="39"/>
      <c r="J259" s="40"/>
    </row>
    <row r="260" spans="2:10" x14ac:dyDescent="0.3">
      <c r="B260" s="25"/>
      <c r="D260" s="26"/>
      <c r="F260" s="14" t="s">
        <v>1035</v>
      </c>
      <c r="G260" s="47"/>
      <c r="H260" s="39"/>
      <c r="I260" s="39"/>
      <c r="J260" s="40"/>
    </row>
    <row r="261" spans="2:10" x14ac:dyDescent="0.3">
      <c r="B261" s="25"/>
      <c r="D261" s="26"/>
      <c r="F261" s="14" t="s">
        <v>1036</v>
      </c>
      <c r="G261" s="47"/>
      <c r="H261" s="39"/>
      <c r="I261" s="39"/>
      <c r="J261" s="40"/>
    </row>
    <row r="262" spans="2:10" x14ac:dyDescent="0.3">
      <c r="B262" s="25"/>
      <c r="D262" s="26"/>
      <c r="F262" s="14" t="s">
        <v>1052</v>
      </c>
      <c r="G262" s="47"/>
      <c r="H262" s="39"/>
      <c r="I262" s="39"/>
      <c r="J262" s="40"/>
    </row>
    <row r="263" spans="2:10" x14ac:dyDescent="0.3">
      <c r="B263" s="25"/>
      <c r="D263" s="26"/>
      <c r="F263" s="14" t="s">
        <v>1050</v>
      </c>
      <c r="G263" s="47"/>
      <c r="H263" s="39"/>
      <c r="I263" s="39"/>
      <c r="J263" s="40"/>
    </row>
    <row r="264" spans="2:10" x14ac:dyDescent="0.3">
      <c r="B264" s="25"/>
      <c r="D264" s="26"/>
      <c r="F264" s="14"/>
      <c r="G264" s="47"/>
      <c r="H264" s="39"/>
      <c r="I264" s="39"/>
      <c r="J264" s="40"/>
    </row>
    <row r="265" spans="2:10" x14ac:dyDescent="0.3">
      <c r="B265" s="25" t="s">
        <v>486</v>
      </c>
      <c r="D265" s="26"/>
      <c r="F265" s="14" t="s">
        <v>1039</v>
      </c>
      <c r="G265" s="47"/>
      <c r="H265" s="39"/>
      <c r="I265" s="39"/>
      <c r="J265" s="40"/>
    </row>
    <row r="266" spans="2:10" x14ac:dyDescent="0.3">
      <c r="B266" s="25"/>
      <c r="D266" s="26"/>
      <c r="F266" s="14"/>
      <c r="G266" s="47"/>
      <c r="H266" s="39"/>
      <c r="I266" s="39"/>
      <c r="J266" s="40"/>
    </row>
    <row r="267" spans="2:10" x14ac:dyDescent="0.3">
      <c r="B267" s="25"/>
      <c r="D267" s="26"/>
      <c r="F267" s="14"/>
      <c r="G267" s="47"/>
      <c r="H267" s="39"/>
      <c r="I267" s="39"/>
      <c r="J267" s="40"/>
    </row>
    <row r="268" spans="2:10" x14ac:dyDescent="0.3">
      <c r="B268" s="25" t="s">
        <v>487</v>
      </c>
      <c r="D268" s="26"/>
      <c r="F268" s="14" t="s">
        <v>1051</v>
      </c>
      <c r="G268" s="47"/>
      <c r="H268" s="39"/>
      <c r="I268" s="39"/>
      <c r="J268" s="40"/>
    </row>
    <row r="269" spans="2:10" x14ac:dyDescent="0.3">
      <c r="B269" s="25"/>
      <c r="D269" s="26"/>
      <c r="F269" s="14"/>
      <c r="G269" s="47"/>
      <c r="H269" s="39"/>
      <c r="I269" s="39"/>
      <c r="J269" s="40"/>
    </row>
    <row r="270" spans="2:10" x14ac:dyDescent="0.3">
      <c r="B270" s="25"/>
      <c r="D270" s="26" t="s">
        <v>574</v>
      </c>
      <c r="F270" s="14" t="s">
        <v>1041</v>
      </c>
      <c r="G270" s="47"/>
      <c r="H270" s="39"/>
      <c r="I270" s="39"/>
      <c r="J270" s="40"/>
    </row>
    <row r="271" spans="2:10" x14ac:dyDescent="0.3">
      <c r="B271" s="25"/>
      <c r="D271" s="26"/>
      <c r="F271" s="14"/>
      <c r="G271" s="47"/>
      <c r="H271" s="39"/>
      <c r="I271" s="39"/>
      <c r="J271" s="40"/>
    </row>
    <row r="272" spans="2:10" x14ac:dyDescent="0.3">
      <c r="B272" s="25"/>
      <c r="D272" s="26"/>
      <c r="F272" s="14"/>
      <c r="G272" s="47"/>
      <c r="H272" s="39"/>
      <c r="I272" s="39"/>
      <c r="J272" s="40"/>
    </row>
    <row r="273" spans="2:10" x14ac:dyDescent="0.3">
      <c r="B273" s="25"/>
      <c r="D273" s="26" t="s">
        <v>485</v>
      </c>
      <c r="F273" s="14" t="s">
        <v>1034</v>
      </c>
      <c r="G273" s="47"/>
      <c r="H273" s="39"/>
      <c r="I273" s="39"/>
      <c r="J273" s="40"/>
    </row>
    <row r="274" spans="2:10" x14ac:dyDescent="0.3">
      <c r="B274" s="25"/>
      <c r="D274" s="26"/>
      <c r="F274" s="14" t="s">
        <v>1035</v>
      </c>
      <c r="G274" s="47"/>
      <c r="H274" s="39"/>
      <c r="I274" s="39"/>
      <c r="J274" s="40"/>
    </row>
    <row r="275" spans="2:10" x14ac:dyDescent="0.3">
      <c r="B275" s="25"/>
      <c r="D275" s="26"/>
      <c r="F275" s="14" t="s">
        <v>1036</v>
      </c>
      <c r="G275" s="47"/>
      <c r="H275" s="39"/>
      <c r="I275" s="39"/>
      <c r="J275" s="40"/>
    </row>
    <row r="276" spans="2:10" x14ac:dyDescent="0.3">
      <c r="B276" s="25"/>
      <c r="D276" s="26"/>
      <c r="F276" s="14" t="s">
        <v>1037</v>
      </c>
      <c r="G276" s="47"/>
      <c r="H276" s="39"/>
      <c r="I276" s="39"/>
      <c r="J276" s="40"/>
    </row>
    <row r="277" spans="2:10" x14ac:dyDescent="0.3">
      <c r="B277" s="25"/>
      <c r="D277" s="26"/>
      <c r="F277" s="14" t="s">
        <v>1053</v>
      </c>
      <c r="G277" s="47"/>
      <c r="H277" s="39"/>
      <c r="I277" s="39"/>
      <c r="J277" s="40"/>
    </row>
    <row r="278" spans="2:10" x14ac:dyDescent="0.3">
      <c r="B278" s="25"/>
      <c r="D278" s="26"/>
      <c r="F278" s="14"/>
      <c r="G278" s="47"/>
      <c r="H278" s="39"/>
      <c r="I278" s="39"/>
      <c r="J278" s="40"/>
    </row>
    <row r="279" spans="2:10" x14ac:dyDescent="0.3">
      <c r="B279" s="25" t="s">
        <v>486</v>
      </c>
      <c r="D279" s="26"/>
      <c r="F279" s="14" t="s">
        <v>1039</v>
      </c>
      <c r="G279" s="47"/>
      <c r="H279" s="39"/>
      <c r="I279" s="39"/>
      <c r="J279" s="40"/>
    </row>
    <row r="280" spans="2:10" x14ac:dyDescent="0.3">
      <c r="B280" s="25"/>
      <c r="D280" s="26"/>
      <c r="F280" s="14"/>
      <c r="G280" s="47"/>
      <c r="H280" s="39"/>
      <c r="I280" s="39"/>
      <c r="J280" s="40"/>
    </row>
    <row r="281" spans="2:10" x14ac:dyDescent="0.3">
      <c r="B281" s="25"/>
      <c r="D281" s="26"/>
      <c r="F281" s="14"/>
      <c r="G281" s="47"/>
      <c r="H281" s="39"/>
      <c r="I281" s="39"/>
      <c r="J281" s="40"/>
    </row>
    <row r="282" spans="2:10" x14ac:dyDescent="0.3">
      <c r="B282" s="25" t="s">
        <v>487</v>
      </c>
      <c r="D282" s="26"/>
      <c r="F282" s="14" t="s">
        <v>1051</v>
      </c>
      <c r="G282" s="47"/>
      <c r="H282" s="39"/>
      <c r="I282" s="39"/>
      <c r="J282" s="40"/>
    </row>
    <row r="283" spans="2:10" x14ac:dyDescent="0.3">
      <c r="B283" s="25"/>
      <c r="D283" s="26"/>
      <c r="F283" s="14"/>
      <c r="G283" s="47"/>
      <c r="H283" s="39"/>
      <c r="I283" s="39"/>
      <c r="J283" s="40"/>
    </row>
    <row r="284" spans="2:10" x14ac:dyDescent="0.3">
      <c r="B284" s="25"/>
      <c r="D284" s="26" t="s">
        <v>574</v>
      </c>
      <c r="F284" s="14" t="s">
        <v>1041</v>
      </c>
      <c r="G284" s="47"/>
      <c r="H284" s="39"/>
      <c r="I284" s="39"/>
      <c r="J284" s="40"/>
    </row>
    <row r="285" spans="2:10" x14ac:dyDescent="0.3">
      <c r="B285" s="25"/>
      <c r="D285" s="26"/>
      <c r="F285" s="14"/>
      <c r="G285" s="47"/>
      <c r="H285" s="39"/>
      <c r="I285" s="39"/>
      <c r="J285" s="40"/>
    </row>
    <row r="286" spans="2:10" x14ac:dyDescent="0.3">
      <c r="B286" s="25"/>
      <c r="D286" s="26"/>
      <c r="F286" s="14"/>
      <c r="G286" s="47"/>
      <c r="H286" s="39"/>
      <c r="I286" s="39"/>
      <c r="J286" s="40"/>
    </row>
    <row r="287" spans="2:10" x14ac:dyDescent="0.3">
      <c r="B287" s="25"/>
      <c r="D287" s="26" t="s">
        <v>485</v>
      </c>
      <c r="F287" s="14" t="s">
        <v>1034</v>
      </c>
      <c r="G287" s="47"/>
      <c r="H287" s="39"/>
      <c r="I287" s="39"/>
      <c r="J287" s="40"/>
    </row>
    <row r="288" spans="2:10" x14ac:dyDescent="0.3">
      <c r="B288" s="25"/>
      <c r="D288" s="26"/>
      <c r="F288" s="14" t="s">
        <v>1035</v>
      </c>
      <c r="G288" s="47"/>
      <c r="H288" s="39"/>
      <c r="I288" s="39"/>
      <c r="J288" s="40"/>
    </row>
    <row r="289" spans="2:10" x14ac:dyDescent="0.3">
      <c r="B289" s="25"/>
      <c r="D289" s="26"/>
      <c r="F289" s="14" t="s">
        <v>1036</v>
      </c>
      <c r="G289" s="47"/>
      <c r="H289" s="39"/>
      <c r="I289" s="39"/>
      <c r="J289" s="40"/>
    </row>
    <row r="290" spans="2:10" x14ac:dyDescent="0.3">
      <c r="B290" s="25"/>
      <c r="D290" s="26"/>
      <c r="F290" s="14" t="s">
        <v>1037</v>
      </c>
      <c r="G290" s="47"/>
      <c r="H290" s="39"/>
      <c r="I290" s="39"/>
      <c r="J290" s="40"/>
    </row>
    <row r="291" spans="2:10" x14ac:dyDescent="0.3">
      <c r="B291" s="25"/>
      <c r="D291" s="26"/>
      <c r="F291" s="14" t="s">
        <v>1054</v>
      </c>
      <c r="G291" s="47"/>
      <c r="H291" s="39"/>
      <c r="I291" s="39"/>
      <c r="J291" s="40"/>
    </row>
    <row r="292" spans="2:10" x14ac:dyDescent="0.3">
      <c r="B292" s="25"/>
      <c r="D292" s="26"/>
      <c r="F292" s="14"/>
      <c r="G292" s="47"/>
      <c r="H292" s="39"/>
      <c r="I292" s="39"/>
      <c r="J292" s="40"/>
    </row>
    <row r="293" spans="2:10" x14ac:dyDescent="0.3">
      <c r="B293" s="25" t="s">
        <v>486</v>
      </c>
      <c r="D293" s="26"/>
      <c r="F293" s="14" t="s">
        <v>1039</v>
      </c>
      <c r="G293" s="47"/>
      <c r="H293" s="39"/>
      <c r="I293" s="39"/>
      <c r="J293" s="40"/>
    </row>
    <row r="294" spans="2:10" x14ac:dyDescent="0.3">
      <c r="B294" s="25"/>
      <c r="D294" s="26"/>
      <c r="F294" s="14"/>
      <c r="G294" s="47"/>
      <c r="H294" s="39"/>
      <c r="I294" s="39"/>
      <c r="J294" s="40"/>
    </row>
    <row r="295" spans="2:10" x14ac:dyDescent="0.3">
      <c r="B295" s="25"/>
      <c r="D295" s="26"/>
      <c r="F295" s="14"/>
      <c r="G295" s="47"/>
      <c r="H295" s="39"/>
      <c r="I295" s="39"/>
      <c r="J295" s="40"/>
    </row>
    <row r="296" spans="2:10" x14ac:dyDescent="0.3">
      <c r="B296" s="25" t="s">
        <v>487</v>
      </c>
      <c r="D296" s="26"/>
      <c r="F296" s="14" t="s">
        <v>1051</v>
      </c>
      <c r="G296" s="47"/>
      <c r="H296" s="39"/>
      <c r="I296" s="39"/>
      <c r="J296" s="40"/>
    </row>
    <row r="297" spans="2:10" x14ac:dyDescent="0.3">
      <c r="B297" s="25"/>
      <c r="D297" s="26"/>
      <c r="F297" s="14"/>
      <c r="G297" s="47"/>
      <c r="H297" s="39"/>
      <c r="I297" s="39"/>
      <c r="J297" s="40"/>
    </row>
    <row r="298" spans="2:10" x14ac:dyDescent="0.3">
      <c r="B298" s="25"/>
      <c r="D298" s="26" t="s">
        <v>574</v>
      </c>
      <c r="F298" s="14" t="s">
        <v>1041</v>
      </c>
      <c r="G298" s="47"/>
      <c r="H298" s="39"/>
      <c r="I298" s="39"/>
      <c r="J298" s="40"/>
    </row>
    <row r="299" spans="2:10" x14ac:dyDescent="0.3">
      <c r="B299" s="25"/>
      <c r="D299" s="26"/>
      <c r="F299" s="14"/>
      <c r="G299" s="47"/>
      <c r="H299" s="39"/>
      <c r="I299" s="39"/>
      <c r="J299" s="40"/>
    </row>
    <row r="300" spans="2:10" x14ac:dyDescent="0.3">
      <c r="B300" s="25"/>
      <c r="D300" s="26"/>
      <c r="F300" s="14"/>
      <c r="G300" s="47"/>
      <c r="H300" s="39"/>
      <c r="I300" s="39"/>
      <c r="J300" s="40"/>
    </row>
    <row r="302" spans="2:10" ht="17.25" thickBot="1" x14ac:dyDescent="0.35">
      <c r="B302" s="18" t="s">
        <v>1327</v>
      </c>
    </row>
    <row r="303" spans="2:10" x14ac:dyDescent="0.3">
      <c r="H303" s="398" t="s">
        <v>79</v>
      </c>
      <c r="I303" s="400" t="s">
        <v>74</v>
      </c>
      <c r="J303" s="401"/>
    </row>
    <row r="304" spans="2:10" x14ac:dyDescent="0.3">
      <c r="E304" s="15"/>
      <c r="H304" s="399"/>
      <c r="I304" s="79" t="s">
        <v>348</v>
      </c>
      <c r="J304" s="80" t="s">
        <v>1</v>
      </c>
    </row>
    <row r="305" spans="2:10" ht="12.75" thickBot="1" x14ac:dyDescent="0.35">
      <c r="E305" s="15"/>
      <c r="H305" s="81">
        <f>COUNTIF(H308:H342, "O")</f>
        <v>0</v>
      </c>
      <c r="I305" s="77">
        <f>COUNTIF(I308:I342, "O")</f>
        <v>0</v>
      </c>
      <c r="J305" s="82">
        <f>COUNTIF(J308:J342, "O")</f>
        <v>0</v>
      </c>
    </row>
    <row r="307" spans="2:10" x14ac:dyDescent="0.3">
      <c r="B307" s="19" t="s">
        <v>12</v>
      </c>
      <c r="C307" s="20"/>
      <c r="D307" s="21" t="s">
        <v>13</v>
      </c>
      <c r="E307" s="16"/>
      <c r="F307" s="27" t="s">
        <v>1032</v>
      </c>
      <c r="G307" s="27"/>
      <c r="H307" s="30" t="s">
        <v>71</v>
      </c>
      <c r="I307" s="29" t="s">
        <v>348</v>
      </c>
      <c r="J307" s="29" t="s">
        <v>1</v>
      </c>
    </row>
    <row r="308" spans="2:10" x14ac:dyDescent="0.3">
      <c r="B308" s="25"/>
      <c r="D308" s="26"/>
      <c r="F308" s="55" t="s">
        <v>1055</v>
      </c>
      <c r="G308" s="47"/>
      <c r="H308" s="39"/>
      <c r="I308" s="39"/>
      <c r="J308" s="40"/>
    </row>
    <row r="309" spans="2:10" x14ac:dyDescent="0.3">
      <c r="D309" s="26"/>
      <c r="F309" s="14"/>
      <c r="G309" s="47"/>
      <c r="H309" s="39"/>
      <c r="I309" s="39"/>
      <c r="J309" s="40"/>
    </row>
    <row r="310" spans="2:10" x14ac:dyDescent="0.3">
      <c r="B310" s="394" t="s">
        <v>599</v>
      </c>
      <c r="C310" s="395"/>
      <c r="D310" s="396"/>
      <c r="F310" s="14" t="s">
        <v>1056</v>
      </c>
      <c r="G310" s="47"/>
      <c r="H310" s="53"/>
      <c r="I310" s="53"/>
      <c r="J310" s="53"/>
    </row>
    <row r="311" spans="2:10" x14ac:dyDescent="0.3">
      <c r="D311" s="26"/>
      <c r="F311" s="14"/>
      <c r="G311" s="47"/>
      <c r="H311" s="39"/>
      <c r="I311" s="39"/>
      <c r="J311" s="40"/>
    </row>
    <row r="312" spans="2:10" x14ac:dyDescent="0.3">
      <c r="B312" s="25"/>
      <c r="D312" s="26"/>
      <c r="F312" s="14"/>
      <c r="G312" s="47"/>
      <c r="H312" s="39"/>
      <c r="I312" s="39"/>
      <c r="J312" s="40"/>
    </row>
    <row r="313" spans="2:10" x14ac:dyDescent="0.3">
      <c r="B313" s="25" t="s">
        <v>600</v>
      </c>
      <c r="D313" s="26"/>
      <c r="F313" s="14" t="s">
        <v>1057</v>
      </c>
      <c r="G313" s="47"/>
      <c r="H313" s="39"/>
      <c r="I313" s="39"/>
      <c r="J313" s="40"/>
    </row>
    <row r="314" spans="2:10" x14ac:dyDescent="0.3">
      <c r="B314" s="25"/>
      <c r="D314" s="26"/>
      <c r="F314" s="14" t="s">
        <v>1058</v>
      </c>
      <c r="G314" s="47"/>
      <c r="H314" s="39"/>
      <c r="I314" s="39"/>
      <c r="J314" s="40"/>
    </row>
    <row r="315" spans="2:10" x14ac:dyDescent="0.3">
      <c r="B315" s="25"/>
      <c r="D315" s="26"/>
      <c r="F315" s="14" t="s">
        <v>1059</v>
      </c>
      <c r="G315" s="47"/>
      <c r="H315" s="39"/>
      <c r="I315" s="39"/>
      <c r="J315" s="40"/>
    </row>
    <row r="316" spans="2:10" x14ac:dyDescent="0.3">
      <c r="B316" s="25"/>
      <c r="D316" s="26"/>
      <c r="F316" s="14"/>
      <c r="G316" s="47"/>
      <c r="H316" s="39"/>
      <c r="I316" s="39"/>
      <c r="J316" s="40"/>
    </row>
    <row r="317" spans="2:10" x14ac:dyDescent="0.3">
      <c r="B317" s="25"/>
      <c r="D317" s="26" t="s">
        <v>601</v>
      </c>
      <c r="F317" s="14" t="s">
        <v>1060</v>
      </c>
      <c r="G317" s="47"/>
      <c r="H317" s="39"/>
      <c r="I317" s="39"/>
      <c r="J317" s="40"/>
    </row>
    <row r="318" spans="2:10" x14ac:dyDescent="0.3">
      <c r="B318" s="25"/>
      <c r="D318" s="26"/>
      <c r="F318" s="139" t="s">
        <v>1061</v>
      </c>
      <c r="G318" s="47"/>
      <c r="H318" s="39"/>
      <c r="I318" s="39"/>
      <c r="J318" s="40"/>
    </row>
    <row r="319" spans="2:10" x14ac:dyDescent="0.3">
      <c r="B319" s="25"/>
      <c r="D319" s="26"/>
      <c r="F319" s="139"/>
      <c r="G319" s="47"/>
      <c r="H319" s="39"/>
      <c r="I319" s="39"/>
      <c r="J319" s="40"/>
    </row>
    <row r="320" spans="2:10" x14ac:dyDescent="0.3">
      <c r="B320" s="25"/>
      <c r="D320" s="26" t="s">
        <v>601</v>
      </c>
      <c r="F320" s="14" t="s">
        <v>1062</v>
      </c>
      <c r="G320" s="47"/>
      <c r="H320" s="39"/>
      <c r="I320" s="39"/>
      <c r="J320" s="40"/>
    </row>
    <row r="321" spans="2:10" x14ac:dyDescent="0.3">
      <c r="B321" s="25"/>
      <c r="D321" s="26"/>
      <c r="F321" s="140" t="s">
        <v>1063</v>
      </c>
      <c r="G321" s="47"/>
      <c r="H321" s="39"/>
      <c r="I321" s="39"/>
      <c r="J321" s="40"/>
    </row>
    <row r="322" spans="2:10" x14ac:dyDescent="0.3">
      <c r="B322" s="25"/>
      <c r="D322" s="26"/>
      <c r="F322" s="139"/>
      <c r="G322" s="47"/>
      <c r="H322" s="39"/>
      <c r="I322" s="39"/>
      <c r="J322" s="40"/>
    </row>
    <row r="323" spans="2:10" x14ac:dyDescent="0.3">
      <c r="B323" s="25"/>
      <c r="D323" s="26"/>
      <c r="F323" s="14"/>
      <c r="G323" s="47"/>
      <c r="H323" s="39"/>
      <c r="I323" s="39"/>
      <c r="J323" s="40"/>
    </row>
    <row r="324" spans="2:10" x14ac:dyDescent="0.3">
      <c r="B324" s="25"/>
      <c r="D324" s="26"/>
      <c r="F324" s="14" t="s">
        <v>1064</v>
      </c>
      <c r="G324" s="47"/>
      <c r="H324" s="39"/>
      <c r="I324" s="39"/>
      <c r="J324" s="40"/>
    </row>
    <row r="325" spans="2:10" x14ac:dyDescent="0.3">
      <c r="B325" s="25"/>
      <c r="D325" s="26"/>
      <c r="F325" s="14" t="s">
        <v>1065</v>
      </c>
      <c r="G325" s="47"/>
      <c r="H325" s="39"/>
      <c r="I325" s="39"/>
      <c r="J325" s="40"/>
    </row>
    <row r="326" spans="2:10" x14ac:dyDescent="0.3">
      <c r="B326" s="25"/>
      <c r="D326" s="26"/>
      <c r="F326" s="14"/>
      <c r="G326" s="47"/>
      <c r="H326" s="39"/>
      <c r="I326" s="39"/>
      <c r="J326" s="40"/>
    </row>
    <row r="327" spans="2:10" x14ac:dyDescent="0.3">
      <c r="B327" s="25"/>
      <c r="D327" s="26"/>
      <c r="F327" s="14"/>
      <c r="G327" s="47"/>
      <c r="H327" s="39"/>
      <c r="I327" s="39"/>
      <c r="J327" s="40"/>
    </row>
    <row r="328" spans="2:10" x14ac:dyDescent="0.3">
      <c r="B328" s="394" t="s">
        <v>602</v>
      </c>
      <c r="C328" s="395"/>
      <c r="D328" s="396"/>
      <c r="F328" s="14" t="s">
        <v>1066</v>
      </c>
      <c r="G328" s="47"/>
      <c r="H328" s="53"/>
      <c r="I328" s="53"/>
      <c r="J328" s="53"/>
    </row>
    <row r="329" spans="2:10" x14ac:dyDescent="0.3">
      <c r="D329" s="26"/>
      <c r="F329" s="14"/>
      <c r="G329" s="47"/>
      <c r="H329" s="39"/>
      <c r="I329" s="39"/>
      <c r="J329" s="40"/>
    </row>
    <row r="330" spans="2:10" x14ac:dyDescent="0.3">
      <c r="B330" s="25"/>
      <c r="D330" s="26"/>
      <c r="F330" s="14" t="s">
        <v>1067</v>
      </c>
      <c r="G330" s="47"/>
      <c r="H330" s="39"/>
      <c r="I330" s="39"/>
      <c r="J330" s="40"/>
    </row>
    <row r="331" spans="2:10" x14ac:dyDescent="0.3">
      <c r="B331" s="25" t="s">
        <v>600</v>
      </c>
      <c r="D331" s="26"/>
      <c r="F331" s="14" t="s">
        <v>1068</v>
      </c>
      <c r="G331" s="47"/>
      <c r="H331" s="39"/>
      <c r="I331" s="39"/>
      <c r="J331" s="40"/>
    </row>
    <row r="332" spans="2:10" x14ac:dyDescent="0.3">
      <c r="B332" s="25"/>
      <c r="D332" s="26"/>
      <c r="F332" s="14" t="s">
        <v>1069</v>
      </c>
      <c r="G332" s="47"/>
      <c r="H332" s="39"/>
      <c r="I332" s="39"/>
      <c r="J332" s="40"/>
    </row>
    <row r="333" spans="2:10" x14ac:dyDescent="0.3">
      <c r="B333" s="25"/>
      <c r="D333" s="26"/>
      <c r="F333" s="14" t="s">
        <v>1070</v>
      </c>
      <c r="G333" s="47"/>
      <c r="H333" s="39"/>
      <c r="I333" s="39"/>
      <c r="J333" s="40"/>
    </row>
    <row r="334" spans="2:10" x14ac:dyDescent="0.3">
      <c r="B334" s="25"/>
      <c r="D334" s="26"/>
      <c r="F334" s="14"/>
      <c r="G334" s="47"/>
      <c r="H334" s="39"/>
      <c r="I334" s="39"/>
      <c r="J334" s="40"/>
    </row>
    <row r="335" spans="2:10" x14ac:dyDescent="0.3">
      <c r="B335" s="25"/>
      <c r="D335" s="26" t="s">
        <v>601</v>
      </c>
      <c r="F335" s="14" t="s">
        <v>1071</v>
      </c>
      <c r="G335" s="47"/>
      <c r="H335" s="39"/>
      <c r="I335" s="39"/>
      <c r="J335" s="40"/>
    </row>
    <row r="336" spans="2:10" x14ac:dyDescent="0.3">
      <c r="B336" s="25"/>
      <c r="D336" s="26"/>
      <c r="F336" s="139" t="s">
        <v>1072</v>
      </c>
      <c r="G336" s="47"/>
      <c r="H336" s="39"/>
      <c r="I336" s="39"/>
      <c r="J336" s="40"/>
    </row>
    <row r="337" spans="2:10" x14ac:dyDescent="0.3">
      <c r="B337" s="25"/>
      <c r="D337" s="26"/>
      <c r="F337" s="139" t="s">
        <v>1073</v>
      </c>
      <c r="G337" s="47"/>
      <c r="H337" s="39"/>
      <c r="I337" s="39"/>
      <c r="J337" s="40"/>
    </row>
    <row r="338" spans="2:10" x14ac:dyDescent="0.3">
      <c r="B338" s="25"/>
      <c r="D338" s="26"/>
      <c r="F338" s="139"/>
      <c r="G338" s="47"/>
      <c r="H338" s="39"/>
      <c r="I338" s="39"/>
      <c r="J338" s="40"/>
    </row>
    <row r="339" spans="2:10" x14ac:dyDescent="0.3">
      <c r="B339" s="25"/>
      <c r="D339" s="26" t="s">
        <v>601</v>
      </c>
      <c r="F339" s="14" t="s">
        <v>1062</v>
      </c>
      <c r="G339" s="47"/>
      <c r="H339" s="39"/>
      <c r="I339" s="39"/>
      <c r="J339" s="40"/>
    </row>
    <row r="340" spans="2:10" x14ac:dyDescent="0.3">
      <c r="B340" s="25"/>
      <c r="D340" s="26"/>
      <c r="F340" s="140" t="s">
        <v>1063</v>
      </c>
      <c r="G340" s="47"/>
      <c r="H340" s="39"/>
      <c r="I340" s="39"/>
      <c r="J340" s="40"/>
    </row>
    <row r="341" spans="2:10" x14ac:dyDescent="0.3">
      <c r="B341" s="25"/>
      <c r="D341" s="26"/>
      <c r="F341" s="139"/>
      <c r="G341" s="47"/>
      <c r="H341" s="39"/>
      <c r="I341" s="39"/>
      <c r="J341" s="40"/>
    </row>
    <row r="342" spans="2:10" x14ac:dyDescent="0.3">
      <c r="B342" s="25"/>
      <c r="D342" s="26"/>
      <c r="F342" s="14"/>
      <c r="G342" s="47"/>
      <c r="H342" s="39"/>
      <c r="I342" s="39"/>
      <c r="J342" s="40"/>
    </row>
    <row r="343" spans="2:10" ht="17.25" thickBot="1" x14ac:dyDescent="0.35">
      <c r="B343" s="18"/>
    </row>
    <row r="344" spans="2:10" ht="16.5" x14ac:dyDescent="0.3">
      <c r="B344" s="18" t="s">
        <v>1328</v>
      </c>
      <c r="H344" s="398" t="s">
        <v>79</v>
      </c>
      <c r="I344" s="400" t="s">
        <v>74</v>
      </c>
      <c r="J344" s="401"/>
    </row>
    <row r="345" spans="2:10" x14ac:dyDescent="0.3">
      <c r="E345" s="15"/>
      <c r="H345" s="399"/>
      <c r="I345" s="79" t="s">
        <v>348</v>
      </c>
      <c r="J345" s="80" t="s">
        <v>1</v>
      </c>
    </row>
    <row r="346" spans="2:10" ht="12.75" thickBot="1" x14ac:dyDescent="0.35">
      <c r="E346" s="15"/>
      <c r="H346" s="81">
        <f>COUNTIF(H349:H379, "O")</f>
        <v>0</v>
      </c>
      <c r="I346" s="77">
        <f>COUNTIF(I349:I379, "O")</f>
        <v>0</v>
      </c>
      <c r="J346" s="82">
        <f>COUNTIF(J349:J379, "O")</f>
        <v>0</v>
      </c>
    </row>
    <row r="348" spans="2:10" x14ac:dyDescent="0.3">
      <c r="B348" s="19" t="s">
        <v>12</v>
      </c>
      <c r="C348" s="20"/>
      <c r="D348" s="21" t="s">
        <v>13</v>
      </c>
      <c r="E348" s="16"/>
      <c r="F348" s="27" t="s">
        <v>1074</v>
      </c>
      <c r="G348" s="27"/>
      <c r="H348" s="30" t="s">
        <v>71</v>
      </c>
      <c r="I348" s="29" t="s">
        <v>348</v>
      </c>
      <c r="J348" s="29" t="s">
        <v>1</v>
      </c>
    </row>
    <row r="349" spans="2:10" x14ac:dyDescent="0.3">
      <c r="B349" s="25"/>
      <c r="D349" s="26"/>
      <c r="F349" s="55" t="s">
        <v>1075</v>
      </c>
      <c r="G349" s="47"/>
      <c r="H349" s="39"/>
      <c r="I349" s="39"/>
      <c r="J349" s="40"/>
    </row>
    <row r="350" spans="2:10" x14ac:dyDescent="0.3">
      <c r="D350" s="26"/>
      <c r="F350" s="14"/>
      <c r="G350" s="47"/>
      <c r="H350" s="39"/>
      <c r="I350" s="39"/>
      <c r="J350" s="40"/>
    </row>
    <row r="351" spans="2:10" x14ac:dyDescent="0.3">
      <c r="B351" s="394" t="s">
        <v>594</v>
      </c>
      <c r="C351" s="395"/>
      <c r="D351" s="396"/>
      <c r="F351" s="14"/>
      <c r="G351" s="47"/>
      <c r="H351" s="53"/>
      <c r="I351" s="53"/>
      <c r="J351" s="53"/>
    </row>
    <row r="352" spans="2:10" x14ac:dyDescent="0.3">
      <c r="D352" s="26"/>
      <c r="F352" s="14"/>
      <c r="G352" s="47"/>
      <c r="H352" s="39"/>
      <c r="I352" s="39"/>
      <c r="J352" s="40"/>
    </row>
    <row r="353" spans="2:10" x14ac:dyDescent="0.3">
      <c r="B353" s="25"/>
      <c r="D353" s="26" t="s">
        <v>595</v>
      </c>
      <c r="F353" s="14" t="s">
        <v>1076</v>
      </c>
      <c r="G353" s="47"/>
      <c r="H353" s="39"/>
      <c r="I353" s="39"/>
      <c r="J353" s="40"/>
    </row>
    <row r="354" spans="2:10" x14ac:dyDescent="0.3">
      <c r="B354" s="25"/>
      <c r="D354" s="26"/>
      <c r="F354" s="14" t="s">
        <v>1077</v>
      </c>
      <c r="G354" s="47"/>
      <c r="H354" s="39"/>
      <c r="I354" s="39"/>
      <c r="J354" s="40"/>
    </row>
    <row r="355" spans="2:10" x14ac:dyDescent="0.3">
      <c r="B355" s="25"/>
      <c r="D355" s="26"/>
      <c r="F355" s="14" t="s">
        <v>1078</v>
      </c>
      <c r="G355" s="47"/>
      <c r="H355" s="39"/>
      <c r="I355" s="39"/>
      <c r="J355" s="40"/>
    </row>
    <row r="356" spans="2:10" x14ac:dyDescent="0.3">
      <c r="B356" s="25" t="s">
        <v>596</v>
      </c>
      <c r="D356" s="26"/>
      <c r="F356" s="14"/>
      <c r="G356" s="47"/>
      <c r="H356" s="39"/>
      <c r="I356" s="39"/>
      <c r="J356" s="40"/>
    </row>
    <row r="357" spans="2:10" x14ac:dyDescent="0.3">
      <c r="B357" s="25"/>
      <c r="D357" s="26"/>
      <c r="F357" s="14"/>
      <c r="G357" s="47"/>
      <c r="H357" s="39"/>
      <c r="I357" s="39"/>
      <c r="J357" s="40"/>
    </row>
    <row r="358" spans="2:10" x14ac:dyDescent="0.3">
      <c r="B358" s="25"/>
      <c r="D358" s="26"/>
      <c r="F358" s="14"/>
      <c r="G358" s="47"/>
      <c r="H358" s="39"/>
      <c r="I358" s="39"/>
      <c r="J358" s="40"/>
    </row>
    <row r="359" spans="2:10" x14ac:dyDescent="0.3">
      <c r="B359" s="25" t="s">
        <v>597</v>
      </c>
      <c r="D359" s="26"/>
      <c r="F359" s="14" t="s">
        <v>1079</v>
      </c>
      <c r="G359" s="47"/>
      <c r="H359" s="39"/>
      <c r="I359" s="39"/>
      <c r="J359" s="40"/>
    </row>
    <row r="360" spans="2:10" x14ac:dyDescent="0.3">
      <c r="B360" s="25"/>
      <c r="D360" s="26"/>
      <c r="F360" s="14" t="s">
        <v>1080</v>
      </c>
      <c r="G360" s="47"/>
      <c r="H360" s="39"/>
      <c r="I360" s="39"/>
      <c r="J360" s="40"/>
    </row>
    <row r="361" spans="2:10" x14ac:dyDescent="0.3">
      <c r="B361" s="25"/>
      <c r="D361" s="26"/>
      <c r="F361" s="14" t="s">
        <v>1081</v>
      </c>
      <c r="G361" s="47"/>
      <c r="H361" s="39"/>
      <c r="I361" s="39"/>
      <c r="J361" s="40"/>
    </row>
    <row r="362" spans="2:10" x14ac:dyDescent="0.3">
      <c r="B362" s="25"/>
      <c r="D362" s="26" t="s">
        <v>598</v>
      </c>
      <c r="F362" s="14" t="s">
        <v>1082</v>
      </c>
      <c r="G362" s="47"/>
      <c r="H362" s="39"/>
      <c r="I362" s="39"/>
      <c r="J362" s="40"/>
    </row>
    <row r="363" spans="2:10" x14ac:dyDescent="0.3">
      <c r="B363" s="25"/>
      <c r="D363" s="26"/>
      <c r="F363" s="14" t="s">
        <v>1083</v>
      </c>
      <c r="G363" s="47"/>
      <c r="H363" s="39"/>
      <c r="I363" s="39"/>
      <c r="J363" s="40"/>
    </row>
    <row r="364" spans="2:10" x14ac:dyDescent="0.3">
      <c r="B364" s="25"/>
      <c r="D364" s="26"/>
      <c r="F364" s="14"/>
      <c r="G364" s="47"/>
      <c r="H364" s="39"/>
      <c r="I364" s="39"/>
      <c r="J364" s="40"/>
    </row>
    <row r="365" spans="2:10" x14ac:dyDescent="0.3">
      <c r="B365" s="391" t="s">
        <v>588</v>
      </c>
      <c r="C365" s="392"/>
      <c r="D365" s="393"/>
      <c r="F365" s="14"/>
      <c r="G365" s="47"/>
      <c r="H365" s="39"/>
      <c r="I365" s="39"/>
      <c r="J365" s="40"/>
    </row>
    <row r="366" spans="2:10" x14ac:dyDescent="0.3">
      <c r="D366" s="26"/>
      <c r="F366" s="14"/>
      <c r="G366" s="47"/>
      <c r="H366" s="39"/>
      <c r="I366" s="39"/>
      <c r="J366" s="40"/>
    </row>
    <row r="367" spans="2:10" x14ac:dyDescent="0.3">
      <c r="B367" s="25"/>
      <c r="D367" s="26" t="s">
        <v>595</v>
      </c>
      <c r="F367" s="14" t="s">
        <v>1084</v>
      </c>
      <c r="G367" s="47"/>
      <c r="H367" s="39"/>
      <c r="I367" s="39"/>
      <c r="J367" s="40"/>
    </row>
    <row r="368" spans="2:10" x14ac:dyDescent="0.3">
      <c r="B368" s="25"/>
      <c r="D368" s="26"/>
      <c r="F368" s="14" t="s">
        <v>1085</v>
      </c>
      <c r="G368" s="47"/>
      <c r="H368" s="39"/>
      <c r="I368" s="39"/>
      <c r="J368" s="40"/>
    </row>
    <row r="369" spans="2:10" x14ac:dyDescent="0.3">
      <c r="B369" s="25"/>
      <c r="D369" s="26"/>
      <c r="F369" s="14" t="s">
        <v>1078</v>
      </c>
      <c r="G369" s="47"/>
      <c r="H369" s="39"/>
      <c r="I369" s="39"/>
      <c r="J369" s="40"/>
    </row>
    <row r="370" spans="2:10" x14ac:dyDescent="0.3">
      <c r="B370" s="25" t="s">
        <v>596</v>
      </c>
      <c r="D370" s="26"/>
      <c r="F370" s="14"/>
      <c r="G370" s="47"/>
      <c r="H370" s="39"/>
      <c r="I370" s="39"/>
      <c r="J370" s="40"/>
    </row>
    <row r="371" spans="2:10" x14ac:dyDescent="0.3">
      <c r="B371" s="25"/>
      <c r="D371" s="26"/>
      <c r="F371" s="14"/>
      <c r="G371" s="47"/>
      <c r="H371" s="39"/>
      <c r="I371" s="39"/>
      <c r="J371" s="40"/>
    </row>
    <row r="372" spans="2:10" x14ac:dyDescent="0.3">
      <c r="B372" s="25"/>
      <c r="D372" s="26"/>
      <c r="F372" s="14"/>
      <c r="G372" s="47"/>
      <c r="H372" s="39"/>
      <c r="I372" s="39"/>
      <c r="J372" s="40"/>
    </row>
    <row r="373" spans="2:10" x14ac:dyDescent="0.3">
      <c r="B373" s="25" t="s">
        <v>597</v>
      </c>
      <c r="D373" s="26"/>
      <c r="F373" s="14" t="s">
        <v>1079</v>
      </c>
      <c r="G373" s="47"/>
      <c r="H373" s="39"/>
      <c r="I373" s="39"/>
      <c r="J373" s="40"/>
    </row>
    <row r="374" spans="2:10" x14ac:dyDescent="0.3">
      <c r="B374" s="25"/>
      <c r="D374" s="26"/>
      <c r="F374" s="14" t="s">
        <v>1086</v>
      </c>
      <c r="G374" s="47"/>
      <c r="H374" s="39"/>
      <c r="I374" s="39"/>
      <c r="J374" s="40"/>
    </row>
    <row r="375" spans="2:10" x14ac:dyDescent="0.3">
      <c r="B375" s="25"/>
      <c r="D375" s="26"/>
      <c r="F375" s="14"/>
      <c r="G375" s="47"/>
      <c r="H375" s="39"/>
      <c r="I375" s="39"/>
      <c r="J375" s="40"/>
    </row>
    <row r="376" spans="2:10" x14ac:dyDescent="0.3">
      <c r="B376" s="25"/>
      <c r="D376" s="26" t="s">
        <v>598</v>
      </c>
      <c r="F376" s="14" t="s">
        <v>1087</v>
      </c>
      <c r="G376" s="47"/>
      <c r="H376" s="39"/>
      <c r="I376" s="39"/>
      <c r="J376" s="40"/>
    </row>
    <row r="377" spans="2:10" x14ac:dyDescent="0.3">
      <c r="B377" s="25"/>
      <c r="D377" s="26"/>
      <c r="F377" s="14" t="s">
        <v>1088</v>
      </c>
      <c r="G377" s="47"/>
      <c r="H377" s="39"/>
      <c r="I377" s="39"/>
      <c r="J377" s="40"/>
    </row>
    <row r="378" spans="2:10" x14ac:dyDescent="0.3">
      <c r="B378" s="25"/>
      <c r="D378" s="26"/>
      <c r="F378" s="14"/>
      <c r="G378" s="47"/>
      <c r="H378" s="39"/>
      <c r="I378" s="39"/>
      <c r="J378" s="40"/>
    </row>
    <row r="379" spans="2:10" x14ac:dyDescent="0.3">
      <c r="B379" s="25"/>
      <c r="D379" s="26"/>
      <c r="F379" s="14"/>
      <c r="G379" s="47"/>
      <c r="H379" s="39"/>
      <c r="I379" s="39"/>
      <c r="J379" s="40"/>
    </row>
    <row r="380" spans="2:10" ht="12.75" thickBot="1" x14ac:dyDescent="0.35"/>
    <row r="381" spans="2:10" ht="16.5" x14ac:dyDescent="0.3">
      <c r="B381" s="18" t="s">
        <v>1559</v>
      </c>
      <c r="H381" s="398" t="s">
        <v>71</v>
      </c>
      <c r="I381" s="400" t="s">
        <v>74</v>
      </c>
      <c r="J381" s="401"/>
    </row>
    <row r="382" spans="2:10" x14ac:dyDescent="0.3">
      <c r="E382" s="15"/>
      <c r="H382" s="399"/>
      <c r="I382" s="79" t="s">
        <v>348</v>
      </c>
      <c r="J382" s="80" t="s">
        <v>1</v>
      </c>
    </row>
    <row r="383" spans="2:10" ht="12.75" thickBot="1" x14ac:dyDescent="0.35">
      <c r="E383" s="15"/>
      <c r="H383" s="81">
        <f>COUNTIF(H386:H536, "O")</f>
        <v>2</v>
      </c>
      <c r="I383" s="77">
        <f>COUNTIF(I386:I536, "O")</f>
        <v>2</v>
      </c>
      <c r="J383" s="82">
        <f>COUNTIF(J386:J536, "O")</f>
        <v>0</v>
      </c>
    </row>
    <row r="385" spans="2:10" x14ac:dyDescent="0.3">
      <c r="B385" s="19" t="s">
        <v>12</v>
      </c>
      <c r="C385" s="20"/>
      <c r="D385" s="21" t="s">
        <v>13</v>
      </c>
      <c r="E385" s="16"/>
      <c r="F385" s="27" t="s">
        <v>39</v>
      </c>
      <c r="G385" s="27"/>
      <c r="H385" s="30" t="s">
        <v>71</v>
      </c>
      <c r="I385" s="29" t="s">
        <v>348</v>
      </c>
      <c r="J385" s="29" t="s">
        <v>1</v>
      </c>
    </row>
    <row r="386" spans="2:10" x14ac:dyDescent="0.3">
      <c r="B386" s="25"/>
      <c r="D386" s="26"/>
      <c r="F386" s="55" t="s">
        <v>1216</v>
      </c>
      <c r="G386" s="47"/>
      <c r="H386" s="39"/>
      <c r="I386" s="39"/>
      <c r="J386" s="40"/>
    </row>
    <row r="387" spans="2:10" x14ac:dyDescent="0.3">
      <c r="B387" s="394" t="s">
        <v>1244</v>
      </c>
      <c r="C387" s="395"/>
      <c r="D387" s="396"/>
      <c r="F387" s="14" t="s">
        <v>1380</v>
      </c>
      <c r="G387" s="47"/>
      <c r="H387" s="53"/>
      <c r="I387" s="53"/>
      <c r="J387" s="53"/>
    </row>
    <row r="388" spans="2:10" x14ac:dyDescent="0.3">
      <c r="B388" s="25"/>
      <c r="D388" s="26"/>
      <c r="F388" s="14"/>
      <c r="G388" s="47"/>
      <c r="H388" s="22"/>
      <c r="I388" s="22"/>
      <c r="J388" s="22"/>
    </row>
    <row r="389" spans="2:10" x14ac:dyDescent="0.3">
      <c r="B389" s="25" t="s">
        <v>350</v>
      </c>
      <c r="D389" s="26"/>
      <c r="F389" s="14" t="s">
        <v>1265</v>
      </c>
      <c r="G389" s="47"/>
      <c r="H389" s="22"/>
      <c r="I389" s="22"/>
      <c r="J389" s="22"/>
    </row>
    <row r="390" spans="2:10" x14ac:dyDescent="0.3">
      <c r="B390" s="25"/>
      <c r="D390" s="26"/>
      <c r="F390" s="14" t="s">
        <v>1224</v>
      </c>
      <c r="G390" s="47"/>
      <c r="H390" s="22"/>
      <c r="I390" s="22"/>
      <c r="J390" s="22"/>
    </row>
    <row r="391" spans="2:10" x14ac:dyDescent="0.3">
      <c r="B391" s="25"/>
      <c r="D391" s="26" t="s">
        <v>351</v>
      </c>
      <c r="F391" s="14" t="s">
        <v>1225</v>
      </c>
      <c r="G391" s="47"/>
      <c r="H391" s="22"/>
      <c r="I391" s="22"/>
      <c r="J391" s="22"/>
    </row>
    <row r="392" spans="2:10" x14ac:dyDescent="0.3">
      <c r="B392" s="25"/>
      <c r="D392" s="26"/>
      <c r="F392" s="14" t="s">
        <v>1226</v>
      </c>
      <c r="G392" s="47"/>
      <c r="H392" s="22"/>
      <c r="I392" s="22"/>
      <c r="J392" s="22"/>
    </row>
    <row r="393" spans="2:10" x14ac:dyDescent="0.3">
      <c r="B393" s="25"/>
      <c r="D393" s="26"/>
      <c r="F393" s="14" t="s">
        <v>1223</v>
      </c>
      <c r="G393" s="47"/>
      <c r="H393" s="22"/>
      <c r="I393" s="22"/>
      <c r="J393" s="22"/>
    </row>
    <row r="394" spans="2:10" x14ac:dyDescent="0.3">
      <c r="B394" s="25"/>
      <c r="D394" s="26"/>
      <c r="F394" s="14"/>
      <c r="G394" s="47"/>
      <c r="H394" s="22"/>
      <c r="I394" s="22"/>
      <c r="J394" s="22"/>
    </row>
    <row r="395" spans="2:10" x14ac:dyDescent="0.3">
      <c r="B395" s="25"/>
      <c r="D395" s="26"/>
      <c r="F395" s="14" t="s">
        <v>965</v>
      </c>
      <c r="G395" s="47"/>
      <c r="H395" s="39"/>
      <c r="I395" s="39"/>
      <c r="J395" s="40"/>
    </row>
    <row r="396" spans="2:10" x14ac:dyDescent="0.3">
      <c r="B396" s="25"/>
      <c r="D396" s="26"/>
      <c r="F396" s="14" t="s">
        <v>966</v>
      </c>
      <c r="G396" s="47"/>
      <c r="H396" s="39"/>
      <c r="I396" s="39"/>
      <c r="J396" s="40"/>
    </row>
    <row r="397" spans="2:10" x14ac:dyDescent="0.3">
      <c r="B397" s="25"/>
      <c r="D397" s="26"/>
      <c r="F397" s="34" t="s">
        <v>1222</v>
      </c>
      <c r="G397" s="47"/>
      <c r="H397" s="39"/>
      <c r="I397" s="39"/>
      <c r="J397" s="40"/>
    </row>
    <row r="398" spans="2:10" x14ac:dyDescent="0.3">
      <c r="B398" s="25"/>
      <c r="D398" s="26"/>
      <c r="F398" s="14"/>
      <c r="G398" s="47"/>
      <c r="H398" s="39"/>
      <c r="I398" s="39"/>
      <c r="J398" s="40"/>
    </row>
    <row r="399" spans="2:10" x14ac:dyDescent="0.3">
      <c r="D399" s="26"/>
      <c r="F399" s="14"/>
      <c r="G399" s="47"/>
      <c r="H399" s="39"/>
      <c r="I399" s="39"/>
      <c r="J399" s="40"/>
    </row>
    <row r="400" spans="2:10" x14ac:dyDescent="0.3">
      <c r="B400" s="394" t="s">
        <v>2112</v>
      </c>
      <c r="C400" s="395"/>
      <c r="D400" s="396"/>
      <c r="F400" s="14" t="s">
        <v>1345</v>
      </c>
      <c r="G400" s="47"/>
      <c r="H400" s="53" t="s">
        <v>1199</v>
      </c>
      <c r="I400" s="53" t="s">
        <v>2972</v>
      </c>
      <c r="J400" s="53"/>
    </row>
    <row r="401" spans="2:10" x14ac:dyDescent="0.3">
      <c r="D401" s="26"/>
      <c r="F401" s="14"/>
      <c r="G401" s="47"/>
      <c r="H401" s="39"/>
      <c r="I401" s="39"/>
      <c r="J401" s="40"/>
    </row>
    <row r="402" spans="2:10" x14ac:dyDescent="0.3">
      <c r="B402" s="25" t="s">
        <v>1237</v>
      </c>
      <c r="D402" s="26"/>
      <c r="F402" s="14" t="s">
        <v>1739</v>
      </c>
      <c r="G402" s="47"/>
      <c r="H402" s="22"/>
      <c r="I402" s="39"/>
      <c r="J402" s="40"/>
    </row>
    <row r="403" spans="2:10" x14ac:dyDescent="0.3">
      <c r="B403" s="25"/>
      <c r="D403" s="26"/>
      <c r="F403" s="14"/>
      <c r="G403" s="47"/>
      <c r="H403" s="22"/>
      <c r="I403" s="39"/>
      <c r="J403" s="40"/>
    </row>
    <row r="404" spans="2:10" x14ac:dyDescent="0.3">
      <c r="B404" s="25"/>
      <c r="D404" s="26" t="s">
        <v>1238</v>
      </c>
      <c r="F404" s="14" t="s">
        <v>1347</v>
      </c>
      <c r="G404" s="47"/>
      <c r="H404" s="22"/>
      <c r="I404" s="39"/>
      <c r="J404" s="40"/>
    </row>
    <row r="405" spans="2:10" x14ac:dyDescent="0.3">
      <c r="B405" s="25"/>
      <c r="D405" s="26"/>
      <c r="F405" s="14"/>
      <c r="G405" s="47"/>
      <c r="H405" s="22"/>
      <c r="I405" s="39"/>
      <c r="J405" s="40"/>
    </row>
    <row r="406" spans="2:10" x14ac:dyDescent="0.3">
      <c r="B406" s="25"/>
      <c r="D406" s="26"/>
      <c r="F406" s="34" t="s">
        <v>1266</v>
      </c>
      <c r="G406" s="47"/>
      <c r="H406" s="22"/>
      <c r="I406" s="39"/>
      <c r="J406" s="40"/>
    </row>
    <row r="407" spans="2:10" x14ac:dyDescent="0.3">
      <c r="B407" s="25"/>
      <c r="D407" s="26"/>
      <c r="F407" s="138" t="s">
        <v>2522</v>
      </c>
      <c r="G407" s="47"/>
      <c r="H407" s="22"/>
      <c r="I407" s="39"/>
      <c r="J407" s="40"/>
    </row>
    <row r="408" spans="2:10" x14ac:dyDescent="0.3">
      <c r="B408" s="25"/>
      <c r="D408" s="26"/>
      <c r="F408" s="138" t="s">
        <v>2523</v>
      </c>
      <c r="G408" s="47"/>
      <c r="H408" s="22"/>
      <c r="I408" s="39"/>
      <c r="J408" s="40"/>
    </row>
    <row r="409" spans="2:10" x14ac:dyDescent="0.3">
      <c r="B409" s="404" t="s">
        <v>83</v>
      </c>
      <c r="C409" s="405"/>
      <c r="D409" s="406"/>
      <c r="F409" s="34"/>
      <c r="G409" s="47"/>
      <c r="H409" s="53" t="s">
        <v>2524</v>
      </c>
      <c r="I409" s="53" t="s">
        <v>2972</v>
      </c>
      <c r="J409" s="53"/>
    </row>
    <row r="410" spans="2:10" x14ac:dyDescent="0.3">
      <c r="B410" s="25"/>
      <c r="D410" s="26"/>
      <c r="F410" s="34"/>
      <c r="G410" s="47"/>
      <c r="H410" s="22"/>
      <c r="I410" s="39"/>
      <c r="J410" s="40"/>
    </row>
    <row r="411" spans="2:10" x14ac:dyDescent="0.3">
      <c r="B411" s="25" t="s">
        <v>1237</v>
      </c>
      <c r="D411" s="26"/>
      <c r="F411" s="14" t="s">
        <v>1739</v>
      </c>
      <c r="G411" s="47"/>
      <c r="H411" s="22"/>
      <c r="I411" s="39"/>
      <c r="J411" s="40"/>
    </row>
    <row r="412" spans="2:10" x14ac:dyDescent="0.3">
      <c r="B412" s="25"/>
      <c r="D412" s="26"/>
      <c r="F412" s="14"/>
      <c r="G412" s="47"/>
      <c r="H412" s="22"/>
      <c r="I412" s="39"/>
      <c r="J412" s="40"/>
    </row>
    <row r="413" spans="2:10" x14ac:dyDescent="0.3">
      <c r="B413" s="145"/>
      <c r="C413" s="146"/>
      <c r="D413" s="147"/>
      <c r="E413" s="148"/>
      <c r="F413" s="162" t="s">
        <v>2525</v>
      </c>
      <c r="G413" s="150"/>
      <c r="H413" s="22"/>
      <c r="I413" s="39"/>
      <c r="J413" s="40"/>
    </row>
    <row r="414" spans="2:10" x14ac:dyDescent="0.3">
      <c r="B414" s="145"/>
      <c r="C414" s="146"/>
      <c r="D414" s="147" t="s">
        <v>2526</v>
      </c>
      <c r="E414" s="148"/>
      <c r="F414" s="148" t="s">
        <v>2527</v>
      </c>
      <c r="G414" s="150"/>
      <c r="H414" s="22"/>
      <c r="I414" s="39"/>
      <c r="J414" s="40"/>
    </row>
    <row r="415" spans="2:10" x14ac:dyDescent="0.3">
      <c r="B415" s="145"/>
      <c r="C415" s="146"/>
      <c r="D415" s="147"/>
      <c r="E415" s="148"/>
      <c r="F415" s="148"/>
      <c r="G415" s="150"/>
      <c r="H415" s="22"/>
      <c r="I415" s="39"/>
      <c r="J415" s="40"/>
    </row>
    <row r="416" spans="2:10" x14ac:dyDescent="0.3">
      <c r="B416" s="25"/>
      <c r="D416" s="26"/>
      <c r="F416" s="138"/>
      <c r="G416" s="47"/>
      <c r="H416" s="22"/>
      <c r="I416" s="39"/>
      <c r="J416" s="40"/>
    </row>
    <row r="417" spans="2:10" x14ac:dyDescent="0.3">
      <c r="B417" s="145"/>
      <c r="C417" s="146"/>
      <c r="D417" s="147"/>
      <c r="E417" s="148"/>
      <c r="F417" s="162" t="s">
        <v>2528</v>
      </c>
      <c r="G417" s="150"/>
      <c r="H417" s="22"/>
      <c r="I417" s="39"/>
      <c r="J417" s="40"/>
    </row>
    <row r="418" spans="2:10" x14ac:dyDescent="0.3">
      <c r="B418" s="145"/>
      <c r="C418" s="146"/>
      <c r="D418" s="147" t="s">
        <v>351</v>
      </c>
      <c r="E418" s="148"/>
      <c r="F418" s="148" t="s">
        <v>2529</v>
      </c>
      <c r="G418" s="150"/>
      <c r="H418" s="22"/>
      <c r="I418" s="39"/>
      <c r="J418" s="40"/>
    </row>
    <row r="419" spans="2:10" x14ac:dyDescent="0.3">
      <c r="B419" s="145"/>
      <c r="C419" s="146"/>
      <c r="D419" s="147"/>
      <c r="E419" s="148"/>
      <c r="F419" s="148"/>
      <c r="G419" s="150"/>
      <c r="H419" s="22"/>
      <c r="I419" s="39"/>
      <c r="J419" s="40"/>
    </row>
    <row r="420" spans="2:10" x14ac:dyDescent="0.3">
      <c r="B420" s="25"/>
      <c r="D420" s="26"/>
      <c r="F420" s="138"/>
      <c r="G420" s="47"/>
      <c r="H420" s="22"/>
      <c r="I420" s="39"/>
      <c r="J420" s="40"/>
    </row>
    <row r="421" spans="2:10" x14ac:dyDescent="0.3">
      <c r="B421" s="145"/>
      <c r="C421" s="146"/>
      <c r="D421" s="147"/>
      <c r="E421" s="148"/>
      <c r="F421" s="162" t="s">
        <v>2530</v>
      </c>
      <c r="G421" s="150"/>
      <c r="H421" s="22"/>
      <c r="I421" s="39"/>
      <c r="J421" s="40"/>
    </row>
    <row r="422" spans="2:10" x14ac:dyDescent="0.3">
      <c r="B422" s="145"/>
      <c r="C422" s="146"/>
      <c r="D422" s="147" t="s">
        <v>2531</v>
      </c>
      <c r="E422" s="148"/>
      <c r="F422" s="148" t="s">
        <v>1584</v>
      </c>
      <c r="G422" s="150"/>
      <c r="H422" s="22"/>
      <c r="I422" s="39"/>
      <c r="J422" s="40"/>
    </row>
    <row r="423" spans="2:10" x14ac:dyDescent="0.3">
      <c r="B423" s="145"/>
      <c r="C423" s="146"/>
      <c r="D423" s="147"/>
      <c r="E423" s="148"/>
      <c r="F423" s="148"/>
      <c r="G423" s="150"/>
      <c r="H423" s="22"/>
      <c r="I423" s="39"/>
      <c r="J423" s="40"/>
    </row>
    <row r="424" spans="2:10" x14ac:dyDescent="0.3">
      <c r="B424" s="25"/>
      <c r="D424" s="26"/>
      <c r="F424" s="14"/>
      <c r="G424" s="47"/>
      <c r="H424" s="22"/>
      <c r="I424" s="39"/>
      <c r="J424" s="40"/>
    </row>
    <row r="425" spans="2:10" x14ac:dyDescent="0.3">
      <c r="B425" s="145"/>
      <c r="C425" s="146"/>
      <c r="D425" s="147"/>
      <c r="E425" s="148"/>
      <c r="F425" s="162" t="s">
        <v>2532</v>
      </c>
      <c r="G425" s="150"/>
      <c r="H425" s="22"/>
      <c r="I425" s="39"/>
      <c r="J425" s="40"/>
    </row>
    <row r="426" spans="2:10" x14ac:dyDescent="0.3">
      <c r="B426" s="145"/>
      <c r="C426" s="146"/>
      <c r="D426" s="147" t="s">
        <v>351</v>
      </c>
      <c r="E426" s="148"/>
      <c r="F426" s="148" t="s">
        <v>2533</v>
      </c>
      <c r="G426" s="150"/>
      <c r="H426" s="22"/>
      <c r="I426" s="39"/>
      <c r="J426" s="40"/>
    </row>
    <row r="427" spans="2:10" x14ac:dyDescent="0.3">
      <c r="B427" s="145"/>
      <c r="C427" s="146"/>
      <c r="D427" s="147"/>
      <c r="E427" s="148"/>
      <c r="F427" s="148"/>
      <c r="G427" s="150"/>
      <c r="H427" s="22"/>
      <c r="I427" s="39"/>
      <c r="J427" s="40"/>
    </row>
    <row r="428" spans="2:10" x14ac:dyDescent="0.3">
      <c r="B428" s="25"/>
      <c r="D428" s="26"/>
      <c r="F428" s="14"/>
      <c r="G428" s="47"/>
      <c r="H428" s="22"/>
      <c r="I428" s="39"/>
      <c r="J428" s="40"/>
    </row>
    <row r="429" spans="2:10" x14ac:dyDescent="0.3">
      <c r="B429" s="145"/>
      <c r="C429" s="146"/>
      <c r="D429" s="147"/>
      <c r="E429" s="148"/>
      <c r="F429" s="162" t="s">
        <v>2534</v>
      </c>
      <c r="G429" s="150"/>
      <c r="H429" s="22"/>
      <c r="I429" s="39"/>
      <c r="J429" s="40"/>
    </row>
    <row r="430" spans="2:10" x14ac:dyDescent="0.3">
      <c r="B430" s="145"/>
      <c r="C430" s="146"/>
      <c r="D430" s="147" t="s">
        <v>2531</v>
      </c>
      <c r="E430" s="148"/>
      <c r="F430" s="148" t="s">
        <v>1337</v>
      </c>
      <c r="G430" s="150"/>
      <c r="H430" s="22"/>
      <c r="I430" s="39"/>
      <c r="J430" s="40"/>
    </row>
    <row r="431" spans="2:10" x14ac:dyDescent="0.3">
      <c r="B431" s="145"/>
      <c r="C431" s="146"/>
      <c r="D431" s="147"/>
      <c r="E431" s="148"/>
      <c r="F431" s="148"/>
      <c r="G431" s="150"/>
      <c r="H431" s="22"/>
      <c r="I431" s="39"/>
      <c r="J431" s="40"/>
    </row>
    <row r="432" spans="2:10" x14ac:dyDescent="0.3">
      <c r="B432" s="25"/>
      <c r="D432" s="26"/>
      <c r="F432" s="138"/>
      <c r="G432" s="47"/>
      <c r="H432" s="22"/>
      <c r="I432" s="39"/>
      <c r="J432" s="40"/>
    </row>
    <row r="433" spans="2:10" x14ac:dyDescent="0.3">
      <c r="B433" s="145"/>
      <c r="C433" s="146"/>
      <c r="D433" s="147"/>
      <c r="E433" s="148"/>
      <c r="F433" s="162" t="s">
        <v>2535</v>
      </c>
      <c r="G433" s="150"/>
      <c r="H433" s="22"/>
      <c r="I433" s="39"/>
      <c r="J433" s="40"/>
    </row>
    <row r="434" spans="2:10" x14ac:dyDescent="0.3">
      <c r="B434" s="145"/>
      <c r="C434" s="146"/>
      <c r="D434" s="147" t="s">
        <v>2526</v>
      </c>
      <c r="E434" s="148"/>
      <c r="F434" s="148" t="s">
        <v>2536</v>
      </c>
      <c r="G434" s="150"/>
      <c r="H434" s="22"/>
      <c r="I434" s="39"/>
      <c r="J434" s="40"/>
    </row>
    <row r="435" spans="2:10" x14ac:dyDescent="0.3">
      <c r="B435" s="145"/>
      <c r="C435" s="146"/>
      <c r="D435" s="147"/>
      <c r="E435" s="148"/>
      <c r="F435" s="148"/>
      <c r="G435" s="150"/>
      <c r="H435" s="22"/>
      <c r="I435" s="39"/>
      <c r="J435" s="40"/>
    </row>
    <row r="436" spans="2:10" x14ac:dyDescent="0.3">
      <c r="B436" s="25"/>
      <c r="D436" s="26"/>
      <c r="F436" s="34"/>
      <c r="G436" s="47"/>
      <c r="H436" s="22"/>
      <c r="I436" s="39"/>
      <c r="J436" s="40"/>
    </row>
    <row r="437" spans="2:10" x14ac:dyDescent="0.3">
      <c r="B437" s="25"/>
      <c r="D437" s="26"/>
      <c r="F437" s="14"/>
      <c r="G437" s="47"/>
      <c r="H437" s="22"/>
      <c r="I437" s="39"/>
      <c r="J437" s="40"/>
    </row>
    <row r="438" spans="2:10" x14ac:dyDescent="0.3">
      <c r="B438" s="25"/>
      <c r="D438" s="26" t="s">
        <v>1240</v>
      </c>
      <c r="F438" s="14" t="s">
        <v>1348</v>
      </c>
      <c r="G438" s="47"/>
      <c r="H438" s="39"/>
      <c r="I438" s="39"/>
      <c r="J438" s="40"/>
    </row>
    <row r="439" spans="2:10" x14ac:dyDescent="0.3">
      <c r="B439" s="25"/>
      <c r="D439" s="26"/>
      <c r="F439" s="14" t="s">
        <v>1349</v>
      </c>
      <c r="G439" s="47"/>
      <c r="H439" s="39"/>
      <c r="I439" s="39"/>
      <c r="J439" s="40"/>
    </row>
    <row r="440" spans="2:10" x14ac:dyDescent="0.3">
      <c r="B440" s="25"/>
      <c r="D440" s="26"/>
      <c r="F440" s="14" t="s">
        <v>1350</v>
      </c>
      <c r="G440" s="47"/>
      <c r="H440" s="39"/>
      <c r="I440" s="39"/>
      <c r="J440" s="40"/>
    </row>
    <row r="441" spans="2:10" x14ac:dyDescent="0.3">
      <c r="B441" s="25" t="s">
        <v>1241</v>
      </c>
      <c r="D441" s="26"/>
      <c r="F441" s="14" t="s">
        <v>1351</v>
      </c>
      <c r="G441" s="47"/>
      <c r="H441" s="39"/>
      <c r="I441" s="39"/>
      <c r="J441" s="40"/>
    </row>
    <row r="442" spans="2:10" x14ac:dyDescent="0.3">
      <c r="B442" s="25"/>
      <c r="D442" s="26"/>
      <c r="F442" s="14" t="s">
        <v>1352</v>
      </c>
      <c r="G442" s="47"/>
      <c r="H442" s="39"/>
      <c r="I442" s="39"/>
      <c r="J442" s="40"/>
    </row>
    <row r="443" spans="2:10" x14ac:dyDescent="0.3">
      <c r="B443" s="25"/>
      <c r="D443" s="26"/>
      <c r="F443" s="14"/>
      <c r="G443" s="47"/>
      <c r="H443" s="39"/>
      <c r="I443" s="39"/>
      <c r="J443" s="40"/>
    </row>
    <row r="444" spans="2:10" x14ac:dyDescent="0.3">
      <c r="B444" s="25"/>
      <c r="D444" s="26" t="s">
        <v>1217</v>
      </c>
      <c r="F444" s="14" t="s">
        <v>1381</v>
      </c>
      <c r="G444" s="47"/>
      <c r="H444" s="39"/>
      <c r="I444" s="39"/>
      <c r="J444" s="40"/>
    </row>
    <row r="445" spans="2:10" x14ac:dyDescent="0.3">
      <c r="B445" s="25"/>
      <c r="D445" s="26"/>
      <c r="F445" s="14"/>
      <c r="G445" s="47"/>
      <c r="H445" s="39"/>
      <c r="I445" s="39"/>
      <c r="J445" s="40"/>
    </row>
    <row r="446" spans="2:10" x14ac:dyDescent="0.3">
      <c r="B446" s="25"/>
      <c r="D446" s="26"/>
      <c r="F446" s="14" t="s">
        <v>1382</v>
      </c>
      <c r="G446" s="47"/>
      <c r="H446" s="39"/>
      <c r="I446" s="39"/>
      <c r="J446" s="40"/>
    </row>
    <row r="447" spans="2:10" x14ac:dyDescent="0.3">
      <c r="B447" s="25" t="s">
        <v>1218</v>
      </c>
      <c r="D447" s="26"/>
      <c r="F447" s="14" t="s">
        <v>1219</v>
      </c>
      <c r="G447" s="47"/>
      <c r="H447" s="39"/>
      <c r="I447" s="39"/>
      <c r="J447" s="40"/>
    </row>
    <row r="448" spans="2:10" x14ac:dyDescent="0.3">
      <c r="B448" s="25"/>
      <c r="D448" s="26"/>
      <c r="F448" s="14" t="s">
        <v>1220</v>
      </c>
      <c r="G448" s="47"/>
      <c r="H448" s="39"/>
      <c r="I448" s="39"/>
      <c r="J448" s="40"/>
    </row>
    <row r="449" spans="2:10" x14ac:dyDescent="0.3">
      <c r="B449" s="25"/>
      <c r="D449" s="26"/>
      <c r="F449" s="14" t="s">
        <v>1221</v>
      </c>
      <c r="G449" s="47"/>
      <c r="H449" s="39"/>
      <c r="I449" s="39"/>
      <c r="J449" s="40"/>
    </row>
    <row r="450" spans="2:10" x14ac:dyDescent="0.3">
      <c r="B450" s="25"/>
      <c r="D450" s="26"/>
      <c r="F450" s="138" t="s">
        <v>1245</v>
      </c>
      <c r="G450" s="47"/>
      <c r="H450" s="39"/>
      <c r="I450" s="39"/>
      <c r="J450" s="40"/>
    </row>
    <row r="451" spans="2:10" x14ac:dyDescent="0.3">
      <c r="B451" s="25"/>
      <c r="D451" s="26"/>
      <c r="F451" s="14"/>
      <c r="G451" s="47"/>
      <c r="H451" s="39"/>
      <c r="I451" s="39"/>
      <c r="J451" s="40"/>
    </row>
    <row r="452" spans="2:10" x14ac:dyDescent="0.3">
      <c r="B452" s="25"/>
      <c r="D452" s="26"/>
      <c r="F452" s="14"/>
      <c r="G452" s="47"/>
      <c r="H452" s="39"/>
      <c r="I452" s="39"/>
      <c r="J452" s="40"/>
    </row>
    <row r="453" spans="2:10" x14ac:dyDescent="0.3">
      <c r="B453" s="25"/>
      <c r="D453" s="26"/>
      <c r="F453" s="14"/>
      <c r="G453" s="47"/>
      <c r="H453" s="39"/>
      <c r="I453" s="39"/>
      <c r="J453" s="40"/>
    </row>
    <row r="454" spans="2:10" x14ac:dyDescent="0.3">
      <c r="B454" s="25"/>
      <c r="D454" s="26"/>
      <c r="F454" s="14"/>
      <c r="G454" s="47"/>
      <c r="H454" s="39"/>
      <c r="I454" s="39"/>
      <c r="J454" s="40"/>
    </row>
    <row r="455" spans="2:10" x14ac:dyDescent="0.3">
      <c r="B455" s="25"/>
      <c r="D455" s="26"/>
      <c r="F455" s="14"/>
      <c r="G455" s="47"/>
      <c r="H455" s="39"/>
      <c r="I455" s="39"/>
      <c r="J455" s="40"/>
    </row>
    <row r="456" spans="2:10" x14ac:dyDescent="0.3">
      <c r="B456" s="25"/>
      <c r="D456" s="26"/>
      <c r="F456" s="14"/>
      <c r="G456" s="47"/>
      <c r="H456" s="39"/>
      <c r="I456" s="39"/>
      <c r="J456" s="40"/>
    </row>
    <row r="457" spans="2:10" x14ac:dyDescent="0.3">
      <c r="B457" s="25"/>
      <c r="D457" s="26"/>
      <c r="F457" s="14"/>
      <c r="G457" s="47"/>
      <c r="H457" s="39"/>
      <c r="I457" s="39"/>
      <c r="J457" s="40"/>
    </row>
    <row r="458" spans="2:10" x14ac:dyDescent="0.3">
      <c r="B458" s="25"/>
      <c r="D458" s="26"/>
      <c r="F458" s="14"/>
      <c r="G458" s="47"/>
      <c r="H458" s="39"/>
      <c r="I458" s="39"/>
      <c r="J458" s="40"/>
    </row>
    <row r="459" spans="2:10" x14ac:dyDescent="0.3">
      <c r="B459" s="25"/>
      <c r="D459" s="26"/>
      <c r="F459" s="14"/>
      <c r="G459" s="47"/>
      <c r="H459" s="39"/>
      <c r="I459" s="39"/>
      <c r="J459" s="40"/>
    </row>
    <row r="460" spans="2:10" x14ac:dyDescent="0.3">
      <c r="B460" s="25"/>
      <c r="D460" s="26"/>
      <c r="F460" s="14"/>
      <c r="G460" s="47"/>
      <c r="H460" s="39"/>
      <c r="I460" s="39"/>
      <c r="J460" s="40"/>
    </row>
    <row r="461" spans="2:10" x14ac:dyDescent="0.3">
      <c r="B461" s="25"/>
      <c r="D461" s="26"/>
      <c r="F461" s="14"/>
      <c r="G461" s="47"/>
      <c r="H461" s="39"/>
      <c r="I461" s="39"/>
      <c r="J461" s="40"/>
    </row>
    <row r="462" spans="2:10" x14ac:dyDescent="0.3">
      <c r="B462" s="25"/>
      <c r="D462" s="26"/>
      <c r="F462" s="14"/>
      <c r="G462" s="47"/>
      <c r="H462" s="39"/>
      <c r="I462" s="39"/>
      <c r="J462" s="40"/>
    </row>
    <row r="463" spans="2:10" x14ac:dyDescent="0.3">
      <c r="B463" s="25"/>
      <c r="D463" s="26"/>
      <c r="F463" s="14"/>
      <c r="G463" s="47"/>
      <c r="H463" s="39"/>
      <c r="I463" s="39"/>
      <c r="J463" s="40"/>
    </row>
    <row r="464" spans="2:10" x14ac:dyDescent="0.3">
      <c r="B464" s="25"/>
      <c r="D464" s="26"/>
      <c r="F464" s="14"/>
      <c r="G464" s="47"/>
      <c r="H464" s="39"/>
      <c r="I464" s="39"/>
      <c r="J464" s="40"/>
    </row>
    <row r="465" spans="2:10" x14ac:dyDescent="0.3">
      <c r="B465" s="25"/>
      <c r="D465" s="26"/>
      <c r="F465" s="14"/>
      <c r="G465" s="47"/>
      <c r="H465" s="39"/>
      <c r="I465" s="39"/>
      <c r="J465" s="40"/>
    </row>
    <row r="466" spans="2:10" x14ac:dyDescent="0.3">
      <c r="B466" s="25"/>
      <c r="D466" s="26"/>
      <c r="F466" s="14"/>
      <c r="G466" s="47"/>
      <c r="H466" s="39"/>
      <c r="I466" s="39"/>
      <c r="J466" s="40"/>
    </row>
    <row r="467" spans="2:10" x14ac:dyDescent="0.3">
      <c r="B467" s="25"/>
      <c r="D467" s="26"/>
      <c r="F467" s="14"/>
      <c r="G467" s="47"/>
      <c r="H467" s="39"/>
      <c r="I467" s="39"/>
      <c r="J467" s="40"/>
    </row>
    <row r="468" spans="2:10" x14ac:dyDescent="0.3">
      <c r="B468" s="25"/>
      <c r="D468" s="26"/>
      <c r="F468" s="14"/>
      <c r="G468" s="47"/>
      <c r="H468" s="39"/>
      <c r="I468" s="39"/>
      <c r="J468" s="40"/>
    </row>
    <row r="469" spans="2:10" x14ac:dyDescent="0.3">
      <c r="B469" s="25"/>
      <c r="D469" s="26"/>
      <c r="F469" s="14"/>
      <c r="G469" s="47"/>
      <c r="H469" s="39"/>
      <c r="I469" s="39"/>
      <c r="J469" s="40"/>
    </row>
    <row r="470" spans="2:10" x14ac:dyDescent="0.3">
      <c r="B470" s="25"/>
      <c r="D470" s="26"/>
      <c r="F470" s="14"/>
      <c r="G470" s="47"/>
      <c r="H470" s="39"/>
      <c r="I470" s="39"/>
      <c r="J470" s="40"/>
    </row>
    <row r="471" spans="2:10" x14ac:dyDescent="0.3">
      <c r="B471" s="25"/>
      <c r="D471" s="26"/>
      <c r="F471" s="14"/>
      <c r="G471" s="47"/>
      <c r="H471" s="39"/>
      <c r="I471" s="39"/>
      <c r="J471" s="40"/>
    </row>
    <row r="472" spans="2:10" x14ac:dyDescent="0.3">
      <c r="B472" s="25"/>
      <c r="D472" s="26"/>
      <c r="F472" s="14"/>
      <c r="G472" s="47"/>
      <c r="H472" s="39"/>
      <c r="I472" s="39"/>
      <c r="J472" s="40"/>
    </row>
    <row r="473" spans="2:10" x14ac:dyDescent="0.3">
      <c r="B473" s="25"/>
      <c r="D473" s="26"/>
      <c r="F473" s="14"/>
      <c r="G473" s="47"/>
      <c r="H473" s="39"/>
      <c r="I473" s="39"/>
      <c r="J473" s="40"/>
    </row>
    <row r="474" spans="2:10" x14ac:dyDescent="0.3">
      <c r="B474" s="25"/>
      <c r="D474" s="26"/>
      <c r="F474" s="14"/>
      <c r="G474" s="47"/>
      <c r="H474" s="39"/>
      <c r="I474" s="39"/>
      <c r="J474" s="40"/>
    </row>
    <row r="475" spans="2:10" x14ac:dyDescent="0.3">
      <c r="B475" s="25"/>
      <c r="D475" s="26"/>
      <c r="F475" s="14"/>
      <c r="G475" s="47"/>
      <c r="H475" s="39"/>
      <c r="I475" s="39"/>
      <c r="J475" s="40"/>
    </row>
    <row r="476" spans="2:10" x14ac:dyDescent="0.3">
      <c r="B476" s="25"/>
      <c r="D476" s="26"/>
      <c r="F476" s="14"/>
      <c r="G476" s="47"/>
      <c r="H476" s="39"/>
      <c r="I476" s="39"/>
      <c r="J476" s="40"/>
    </row>
    <row r="477" spans="2:10" x14ac:dyDescent="0.3">
      <c r="B477" s="25"/>
      <c r="D477" s="26"/>
      <c r="F477" s="14"/>
      <c r="G477" s="47"/>
      <c r="H477" s="39"/>
      <c r="I477" s="39"/>
      <c r="J477" s="40"/>
    </row>
    <row r="478" spans="2:10" x14ac:dyDescent="0.3">
      <c r="B478" s="25"/>
      <c r="D478" s="26"/>
      <c r="F478" s="14"/>
      <c r="G478" s="47"/>
      <c r="H478" s="39"/>
      <c r="I478" s="39"/>
      <c r="J478" s="40"/>
    </row>
    <row r="479" spans="2:10" x14ac:dyDescent="0.3">
      <c r="B479" s="25"/>
      <c r="D479" s="26"/>
      <c r="F479" s="14"/>
      <c r="G479" s="47"/>
      <c r="H479" s="39"/>
      <c r="I479" s="39"/>
      <c r="J479" s="40"/>
    </row>
    <row r="480" spans="2:10" x14ac:dyDescent="0.3">
      <c r="B480" s="25"/>
      <c r="D480" s="26"/>
      <c r="F480" s="14"/>
      <c r="G480" s="47"/>
      <c r="H480" s="39"/>
      <c r="I480" s="39"/>
      <c r="J480" s="40"/>
    </row>
    <row r="481" spans="2:10" x14ac:dyDescent="0.3">
      <c r="B481" s="25"/>
      <c r="D481" s="26"/>
      <c r="F481" s="14"/>
      <c r="G481" s="47"/>
      <c r="H481" s="39"/>
      <c r="I481" s="39"/>
      <c r="J481" s="40"/>
    </row>
    <row r="482" spans="2:10" x14ac:dyDescent="0.3">
      <c r="B482" s="25"/>
      <c r="D482" s="26"/>
      <c r="F482" s="14"/>
      <c r="G482" s="47"/>
      <c r="H482" s="39"/>
      <c r="I482" s="39"/>
      <c r="J482" s="40"/>
    </row>
    <row r="483" spans="2:10" x14ac:dyDescent="0.3">
      <c r="B483" s="25"/>
      <c r="D483" s="26"/>
      <c r="F483" s="14"/>
      <c r="G483" s="47"/>
      <c r="H483" s="39"/>
      <c r="I483" s="39"/>
      <c r="J483" s="40"/>
    </row>
    <row r="484" spans="2:10" x14ac:dyDescent="0.3">
      <c r="B484" s="25"/>
      <c r="D484" s="26"/>
      <c r="F484" s="14"/>
      <c r="G484" s="47"/>
      <c r="H484" s="39"/>
      <c r="I484" s="39"/>
      <c r="J484" s="40"/>
    </row>
    <row r="485" spans="2:10" x14ac:dyDescent="0.3">
      <c r="B485" s="25"/>
      <c r="D485" s="26"/>
      <c r="F485" s="14"/>
      <c r="G485" s="47"/>
      <c r="H485" s="39"/>
      <c r="I485" s="39"/>
      <c r="J485" s="40"/>
    </row>
    <row r="486" spans="2:10" x14ac:dyDescent="0.3">
      <c r="B486" s="25"/>
      <c r="D486" s="26"/>
      <c r="F486" s="14"/>
      <c r="G486" s="47"/>
      <c r="H486" s="39"/>
      <c r="I486" s="39"/>
      <c r="J486" s="40"/>
    </row>
    <row r="487" spans="2:10" x14ac:dyDescent="0.3">
      <c r="B487" s="25"/>
      <c r="D487" s="26"/>
      <c r="F487" s="14"/>
      <c r="G487" s="47"/>
      <c r="H487" s="39"/>
      <c r="I487" s="39"/>
      <c r="J487" s="40"/>
    </row>
    <row r="488" spans="2:10" x14ac:dyDescent="0.3">
      <c r="B488" s="25"/>
      <c r="D488" s="26"/>
      <c r="F488" s="14"/>
      <c r="G488" s="47"/>
      <c r="H488" s="39"/>
      <c r="I488" s="39"/>
      <c r="J488" s="40"/>
    </row>
    <row r="489" spans="2:10" x14ac:dyDescent="0.3">
      <c r="B489" s="25"/>
      <c r="D489" s="26"/>
      <c r="F489" s="14"/>
      <c r="G489" s="47"/>
      <c r="H489" s="39"/>
      <c r="I489" s="39"/>
      <c r="J489" s="40"/>
    </row>
    <row r="490" spans="2:10" x14ac:dyDescent="0.3">
      <c r="B490" s="25"/>
      <c r="D490" s="26"/>
      <c r="F490" s="14"/>
      <c r="G490" s="47"/>
      <c r="H490" s="39"/>
      <c r="I490" s="39"/>
      <c r="J490" s="40"/>
    </row>
    <row r="491" spans="2:10" x14ac:dyDescent="0.3">
      <c r="B491" s="25"/>
      <c r="D491" s="26"/>
      <c r="F491" s="14"/>
      <c r="G491" s="47"/>
      <c r="H491" s="39"/>
      <c r="I491" s="39"/>
      <c r="J491" s="40"/>
    </row>
    <row r="492" spans="2:10" x14ac:dyDescent="0.3">
      <c r="B492" s="25"/>
      <c r="D492" s="26"/>
      <c r="F492" s="14"/>
      <c r="G492" s="47"/>
      <c r="H492" s="39"/>
      <c r="I492" s="39"/>
      <c r="J492" s="40"/>
    </row>
    <row r="493" spans="2:10" x14ac:dyDescent="0.3">
      <c r="B493" s="25"/>
      <c r="D493" s="26"/>
      <c r="F493" s="14"/>
      <c r="G493" s="47"/>
      <c r="H493" s="39"/>
      <c r="I493" s="39"/>
      <c r="J493" s="40"/>
    </row>
    <row r="494" spans="2:10" x14ac:dyDescent="0.3">
      <c r="B494" s="25"/>
      <c r="D494" s="26"/>
      <c r="F494" s="14"/>
      <c r="G494" s="47"/>
      <c r="H494" s="39"/>
      <c r="I494" s="39"/>
      <c r="J494" s="40"/>
    </row>
    <row r="495" spans="2:10" x14ac:dyDescent="0.3">
      <c r="B495" s="25"/>
      <c r="D495" s="26"/>
      <c r="F495" s="14"/>
      <c r="G495" s="47"/>
      <c r="H495" s="39"/>
      <c r="I495" s="39"/>
      <c r="J495" s="40"/>
    </row>
    <row r="496" spans="2:10" x14ac:dyDescent="0.3">
      <c r="B496" s="25"/>
      <c r="D496" s="26"/>
      <c r="F496" s="34" t="s">
        <v>1624</v>
      </c>
      <c r="G496" s="47"/>
      <c r="H496" s="39"/>
      <c r="I496" s="39"/>
      <c r="J496" s="40"/>
    </row>
    <row r="497" spans="2:10" x14ac:dyDescent="0.3">
      <c r="B497" s="25"/>
      <c r="D497" s="26"/>
      <c r="F497" s="14"/>
      <c r="G497" s="47"/>
      <c r="H497" s="39"/>
      <c r="I497" s="39"/>
      <c r="J497" s="40"/>
    </row>
    <row r="498" spans="2:10" x14ac:dyDescent="0.3">
      <c r="B498" s="25"/>
      <c r="D498" s="26"/>
      <c r="F498" s="14"/>
      <c r="G498" s="47"/>
      <c r="H498" s="39"/>
      <c r="I498" s="39"/>
      <c r="J498" s="40"/>
    </row>
    <row r="499" spans="2:10" x14ac:dyDescent="0.3">
      <c r="B499" s="25"/>
      <c r="D499" s="26"/>
      <c r="F499" s="14"/>
      <c r="G499" s="47"/>
      <c r="H499" s="39"/>
      <c r="I499" s="39"/>
      <c r="J499" s="40"/>
    </row>
    <row r="500" spans="2:10" x14ac:dyDescent="0.3">
      <c r="B500" s="25"/>
      <c r="D500" s="26"/>
      <c r="F500" s="14"/>
      <c r="G500" s="47"/>
      <c r="H500" s="39"/>
      <c r="I500" s="39"/>
      <c r="J500" s="40"/>
    </row>
    <row r="501" spans="2:10" x14ac:dyDescent="0.3">
      <c r="B501" s="25"/>
      <c r="D501" s="26"/>
      <c r="F501" s="14"/>
      <c r="G501" s="47"/>
      <c r="H501" s="39"/>
      <c r="I501" s="39"/>
      <c r="J501" s="40"/>
    </row>
    <row r="502" spans="2:10" x14ac:dyDescent="0.3">
      <c r="B502" s="25"/>
      <c r="D502" s="26"/>
      <c r="F502" s="14"/>
      <c r="G502" s="47"/>
      <c r="H502" s="39"/>
      <c r="I502" s="39"/>
      <c r="J502" s="40"/>
    </row>
    <row r="503" spans="2:10" x14ac:dyDescent="0.3">
      <c r="B503" s="25"/>
      <c r="D503" s="26"/>
      <c r="F503" s="14"/>
      <c r="G503" s="47"/>
      <c r="H503" s="39"/>
      <c r="I503" s="39"/>
      <c r="J503" s="40"/>
    </row>
    <row r="504" spans="2:10" x14ac:dyDescent="0.3">
      <c r="B504" s="25"/>
      <c r="D504" s="26"/>
      <c r="F504" s="14"/>
      <c r="G504" s="47"/>
      <c r="H504" s="39"/>
      <c r="I504" s="39"/>
      <c r="J504" s="40"/>
    </row>
    <row r="505" spans="2:10" x14ac:dyDescent="0.3">
      <c r="B505" s="25"/>
      <c r="D505" s="26"/>
      <c r="F505" s="14"/>
      <c r="G505" s="47"/>
      <c r="H505" s="39"/>
      <c r="I505" s="39"/>
      <c r="J505" s="40"/>
    </row>
    <row r="506" spans="2:10" x14ac:dyDescent="0.3">
      <c r="B506" s="25"/>
      <c r="D506" s="26"/>
      <c r="F506" s="34" t="s">
        <v>1623</v>
      </c>
      <c r="G506" s="47"/>
      <c r="H506" s="39"/>
      <c r="I506" s="39"/>
      <c r="J506" s="40"/>
    </row>
    <row r="507" spans="2:10" x14ac:dyDescent="0.3">
      <c r="B507" s="25"/>
      <c r="D507" s="26"/>
      <c r="F507" s="14"/>
      <c r="G507" s="47"/>
      <c r="H507" s="39"/>
      <c r="I507" s="39"/>
      <c r="J507" s="40"/>
    </row>
    <row r="508" spans="2:10" x14ac:dyDescent="0.3">
      <c r="B508" s="25"/>
      <c r="D508" s="26"/>
      <c r="F508" s="14"/>
      <c r="G508" s="47"/>
      <c r="H508" s="39"/>
      <c r="I508" s="39"/>
      <c r="J508" s="40"/>
    </row>
    <row r="509" spans="2:10" x14ac:dyDescent="0.3">
      <c r="B509" s="25"/>
      <c r="D509" s="26"/>
      <c r="F509" s="14"/>
      <c r="G509" s="47"/>
      <c r="H509" s="39"/>
      <c r="I509" s="39"/>
      <c r="J509" s="40"/>
    </row>
    <row r="510" spans="2:10" x14ac:dyDescent="0.3">
      <c r="B510" s="25"/>
      <c r="D510" s="26"/>
      <c r="F510" s="14"/>
      <c r="G510" s="47"/>
      <c r="H510" s="39"/>
      <c r="I510" s="39"/>
      <c r="J510" s="40"/>
    </row>
    <row r="511" spans="2:10" x14ac:dyDescent="0.3">
      <c r="B511" s="25"/>
      <c r="D511" s="26"/>
      <c r="F511" s="14"/>
      <c r="G511" s="47"/>
      <c r="H511" s="39"/>
      <c r="I511" s="39"/>
      <c r="J511" s="40"/>
    </row>
    <row r="512" spans="2:10" x14ac:dyDescent="0.3">
      <c r="B512" s="25"/>
      <c r="D512" s="26"/>
      <c r="F512" s="14"/>
      <c r="G512" s="47"/>
      <c r="H512" s="39"/>
      <c r="I512" s="39"/>
      <c r="J512" s="40"/>
    </row>
    <row r="513" spans="2:10" x14ac:dyDescent="0.3">
      <c r="B513" s="25"/>
      <c r="D513" s="26"/>
      <c r="F513" s="14"/>
      <c r="G513" s="47"/>
      <c r="H513" s="39"/>
      <c r="I513" s="39"/>
      <c r="J513" s="40"/>
    </row>
    <row r="514" spans="2:10" x14ac:dyDescent="0.3">
      <c r="B514" s="25"/>
      <c r="D514" s="26"/>
      <c r="F514" s="14"/>
      <c r="G514" s="47"/>
      <c r="H514" s="39"/>
      <c r="I514" s="39"/>
      <c r="J514" s="40"/>
    </row>
    <row r="515" spans="2:10" x14ac:dyDescent="0.3">
      <c r="B515" s="25"/>
      <c r="D515" s="26"/>
      <c r="F515" s="14"/>
      <c r="G515" s="47"/>
      <c r="H515" s="39"/>
      <c r="I515" s="39"/>
      <c r="J515" s="40"/>
    </row>
    <row r="516" spans="2:10" x14ac:dyDescent="0.3">
      <c r="B516" s="394" t="s">
        <v>2045</v>
      </c>
      <c r="C516" s="395"/>
      <c r="D516" s="396"/>
      <c r="F516" s="14" t="s">
        <v>1383</v>
      </c>
      <c r="G516" s="47"/>
      <c r="H516" s="39"/>
      <c r="I516" s="39"/>
      <c r="J516" s="40"/>
    </row>
    <row r="517" spans="2:10" x14ac:dyDescent="0.3">
      <c r="B517" s="25"/>
      <c r="D517" s="26"/>
      <c r="F517" s="14"/>
      <c r="G517" s="47"/>
      <c r="H517" s="39"/>
      <c r="I517" s="39"/>
      <c r="J517" s="40"/>
    </row>
    <row r="518" spans="2:10" x14ac:dyDescent="0.3">
      <c r="B518" s="25"/>
      <c r="D518" s="26" t="s">
        <v>148</v>
      </c>
      <c r="F518" s="14" t="s">
        <v>1381</v>
      </c>
      <c r="G518" s="47"/>
      <c r="H518" s="39"/>
      <c r="I518" s="39"/>
      <c r="J518" s="40"/>
    </row>
    <row r="519" spans="2:10" x14ac:dyDescent="0.3">
      <c r="B519" s="25"/>
      <c r="D519" s="26"/>
      <c r="F519" s="14"/>
      <c r="G519" s="47"/>
      <c r="H519" s="39"/>
      <c r="I519" s="39"/>
      <c r="J519" s="40"/>
    </row>
    <row r="520" spans="2:10" x14ac:dyDescent="0.3">
      <c r="B520" s="25"/>
      <c r="D520" s="26"/>
      <c r="F520" s="14" t="s">
        <v>1382</v>
      </c>
      <c r="G520" s="47"/>
      <c r="H520" s="39"/>
      <c r="I520" s="39"/>
      <c r="J520" s="40"/>
    </row>
    <row r="521" spans="2:10" x14ac:dyDescent="0.3">
      <c r="B521" s="25" t="s">
        <v>149</v>
      </c>
      <c r="D521" s="26"/>
      <c r="F521" s="14" t="s">
        <v>1219</v>
      </c>
      <c r="G521" s="47"/>
      <c r="H521" s="39"/>
      <c r="I521" s="39"/>
      <c r="J521" s="40"/>
    </row>
    <row r="522" spans="2:10" x14ac:dyDescent="0.3">
      <c r="B522" s="25"/>
      <c r="D522" s="26"/>
      <c r="F522" s="14" t="s">
        <v>1220</v>
      </c>
      <c r="G522" s="47"/>
      <c r="H522" s="39"/>
      <c r="I522" s="39"/>
      <c r="J522" s="40"/>
    </row>
    <row r="523" spans="2:10" x14ac:dyDescent="0.3">
      <c r="B523" s="25"/>
      <c r="D523" s="26"/>
      <c r="F523" s="14" t="s">
        <v>1221</v>
      </c>
      <c r="G523" s="47"/>
      <c r="H523" s="39"/>
      <c r="I523" s="39"/>
      <c r="J523" s="40"/>
    </row>
    <row r="524" spans="2:10" x14ac:dyDescent="0.3">
      <c r="B524" s="25"/>
      <c r="D524" s="26"/>
      <c r="F524" s="138" t="s">
        <v>1245</v>
      </c>
      <c r="G524" s="47"/>
      <c r="H524" s="39"/>
      <c r="I524" s="39"/>
      <c r="J524" s="40"/>
    </row>
    <row r="525" spans="2:10" x14ac:dyDescent="0.3">
      <c r="B525" s="25"/>
      <c r="D525" s="26"/>
      <c r="F525" s="14"/>
      <c r="G525" s="47"/>
      <c r="H525" s="39"/>
      <c r="I525" s="39"/>
      <c r="J525" s="40"/>
    </row>
    <row r="526" spans="2:10" x14ac:dyDescent="0.3">
      <c r="B526" s="25"/>
      <c r="D526" s="26"/>
      <c r="F526" s="14" t="s">
        <v>1384</v>
      </c>
      <c r="G526" s="47"/>
      <c r="H526" s="39"/>
      <c r="I526" s="39"/>
      <c r="J526" s="40"/>
    </row>
    <row r="527" spans="2:10" x14ac:dyDescent="0.3">
      <c r="B527" s="25"/>
      <c r="D527" s="26"/>
      <c r="F527" s="14"/>
      <c r="G527" s="47"/>
      <c r="H527" s="22"/>
      <c r="I527" s="40"/>
      <c r="J527" s="40"/>
    </row>
    <row r="528" spans="2:10" x14ac:dyDescent="0.3">
      <c r="B528" s="25" t="s">
        <v>3</v>
      </c>
      <c r="D528" s="26"/>
      <c r="F528" s="14" t="s">
        <v>1196</v>
      </c>
      <c r="G528" s="47"/>
      <c r="H528" s="22"/>
      <c r="I528" s="40"/>
      <c r="J528" s="40"/>
    </row>
    <row r="529" spans="2:10" x14ac:dyDescent="0.3">
      <c r="B529" s="25"/>
      <c r="D529" s="26"/>
      <c r="F529" s="14"/>
      <c r="G529" s="47"/>
      <c r="H529" s="22"/>
      <c r="I529" s="40"/>
      <c r="J529" s="40"/>
    </row>
    <row r="530" spans="2:10" x14ac:dyDescent="0.3">
      <c r="B530" s="25"/>
      <c r="D530" s="26" t="s">
        <v>4</v>
      </c>
      <c r="F530" s="14" t="s">
        <v>152</v>
      </c>
      <c r="G530" s="47"/>
      <c r="H530" s="22"/>
      <c r="I530" s="40"/>
      <c r="J530" s="40"/>
    </row>
    <row r="531" spans="2:10" x14ac:dyDescent="0.3">
      <c r="B531" s="25"/>
      <c r="D531" s="26"/>
      <c r="F531" s="14"/>
      <c r="G531" s="47"/>
      <c r="H531" s="22"/>
      <c r="I531" s="40"/>
      <c r="J531" s="40"/>
    </row>
    <row r="532" spans="2:10" x14ac:dyDescent="0.3">
      <c r="B532" s="25"/>
      <c r="D532" s="26"/>
      <c r="F532" s="14" t="s">
        <v>1198</v>
      </c>
      <c r="G532" s="47"/>
      <c r="H532" s="22"/>
      <c r="I532" s="40"/>
      <c r="J532" s="40"/>
    </row>
    <row r="533" spans="2:10" x14ac:dyDescent="0.3">
      <c r="B533" s="25"/>
      <c r="D533" s="26"/>
      <c r="F533" s="14" t="s">
        <v>1197</v>
      </c>
      <c r="G533" s="47"/>
      <c r="H533" s="22"/>
      <c r="I533" s="40"/>
      <c r="J533" s="40"/>
    </row>
    <row r="534" spans="2:10" x14ac:dyDescent="0.3">
      <c r="B534" s="25"/>
      <c r="D534" s="26"/>
      <c r="F534" s="14" t="s">
        <v>1200</v>
      </c>
      <c r="G534" s="47"/>
      <c r="H534" s="22"/>
      <c r="I534" s="40"/>
      <c r="J534" s="40"/>
    </row>
    <row r="535" spans="2:10" x14ac:dyDescent="0.3">
      <c r="B535" s="25"/>
      <c r="D535" s="26"/>
      <c r="F535" s="14"/>
      <c r="G535" s="47"/>
      <c r="H535" s="22"/>
      <c r="I535" s="40"/>
      <c r="J535" s="40"/>
    </row>
    <row r="536" spans="2:10" x14ac:dyDescent="0.3">
      <c r="B536" s="25"/>
      <c r="D536" s="26"/>
      <c r="F536" s="34"/>
      <c r="G536" s="47"/>
      <c r="H536" s="22"/>
      <c r="I536" s="40"/>
      <c r="J536" s="40"/>
    </row>
    <row r="537" spans="2:10" x14ac:dyDescent="0.3">
      <c r="B537" s="25"/>
      <c r="D537" s="15"/>
      <c r="E537" s="15"/>
      <c r="F537" s="15"/>
      <c r="G537" s="15"/>
    </row>
    <row r="538" spans="2:10" x14ac:dyDescent="0.3">
      <c r="B538" s="25"/>
      <c r="D538" s="15"/>
      <c r="E538" s="15"/>
      <c r="F538" s="15"/>
      <c r="G538" s="15"/>
    </row>
    <row r="539" spans="2:10" x14ac:dyDescent="0.3">
      <c r="B539" s="25"/>
      <c r="D539" s="15"/>
      <c r="E539" s="15"/>
      <c r="F539" s="15"/>
      <c r="G539" s="15"/>
    </row>
    <row r="540" spans="2:10" x14ac:dyDescent="0.3">
      <c r="B540" s="25"/>
      <c r="D540" s="15"/>
      <c r="E540" s="15"/>
      <c r="F540" s="15"/>
      <c r="G540" s="15"/>
    </row>
    <row r="541" spans="2:10" x14ac:dyDescent="0.3">
      <c r="B541" s="25"/>
      <c r="D541" s="15"/>
      <c r="E541" s="15"/>
      <c r="F541" s="15"/>
      <c r="G541" s="15"/>
    </row>
    <row r="542" spans="2:10" x14ac:dyDescent="0.3">
      <c r="B542" s="25"/>
      <c r="D542" s="15"/>
      <c r="E542" s="15"/>
      <c r="F542" s="15"/>
      <c r="G542" s="15"/>
    </row>
    <row r="543" spans="2:10" x14ac:dyDescent="0.3">
      <c r="B543" s="25"/>
      <c r="D543" s="15"/>
      <c r="E543" s="15"/>
      <c r="F543" s="15"/>
      <c r="G543" s="15"/>
    </row>
    <row r="544" spans="2:10" x14ac:dyDescent="0.3">
      <c r="B544" s="25"/>
      <c r="D544" s="15"/>
      <c r="E544" s="15"/>
      <c r="F544" s="15"/>
      <c r="G544" s="15"/>
    </row>
    <row r="545" spans="2:7" x14ac:dyDescent="0.3">
      <c r="B545" s="25"/>
      <c r="D545" s="15"/>
      <c r="E545" s="15"/>
      <c r="F545" s="15"/>
      <c r="G545" s="15"/>
    </row>
    <row r="546" spans="2:7" x14ac:dyDescent="0.3">
      <c r="B546" s="25"/>
      <c r="D546" s="15"/>
      <c r="E546" s="15"/>
      <c r="F546" s="15"/>
      <c r="G546" s="15"/>
    </row>
    <row r="547" spans="2:7" x14ac:dyDescent="0.3">
      <c r="B547" s="25"/>
      <c r="D547" s="15"/>
      <c r="E547" s="15"/>
      <c r="F547" s="15"/>
      <c r="G547" s="15"/>
    </row>
    <row r="548" spans="2:7" x14ac:dyDescent="0.3">
      <c r="B548" s="25"/>
      <c r="D548" s="15"/>
      <c r="E548" s="15"/>
      <c r="F548" s="15"/>
      <c r="G548" s="15"/>
    </row>
    <row r="549" spans="2:7" x14ac:dyDescent="0.3">
      <c r="D549" s="15"/>
      <c r="E549" s="15"/>
      <c r="F549" s="15"/>
      <c r="G549" s="15"/>
    </row>
  </sheetData>
  <mergeCells count="43">
    <mergeCell ref="B182:D182"/>
    <mergeCell ref="B188:D188"/>
    <mergeCell ref="B195:D195"/>
    <mergeCell ref="B409:D409"/>
    <mergeCell ref="H381:H382"/>
    <mergeCell ref="B516:D516"/>
    <mergeCell ref="I381:J381"/>
    <mergeCell ref="B400:D400"/>
    <mergeCell ref="B310:D310"/>
    <mergeCell ref="B365:D365"/>
    <mergeCell ref="H344:H345"/>
    <mergeCell ref="I344:J344"/>
    <mergeCell ref="B351:D351"/>
    <mergeCell ref="B328:D328"/>
    <mergeCell ref="B387:D387"/>
    <mergeCell ref="B91:D91"/>
    <mergeCell ref="B69:D69"/>
    <mergeCell ref="B102:D102"/>
    <mergeCell ref="B110:D110"/>
    <mergeCell ref="B121:D121"/>
    <mergeCell ref="H62:H63"/>
    <mergeCell ref="B3:J3"/>
    <mergeCell ref="H10:H11"/>
    <mergeCell ref="I10:J10"/>
    <mergeCell ref="B15:D15"/>
    <mergeCell ref="B17:D17"/>
    <mergeCell ref="I62:J62"/>
    <mergeCell ref="B67:D67"/>
    <mergeCell ref="B72:D72"/>
    <mergeCell ref="B80:D80"/>
    <mergeCell ref="I205:J205"/>
    <mergeCell ref="H303:H304"/>
    <mergeCell ref="I303:J303"/>
    <mergeCell ref="I133:J133"/>
    <mergeCell ref="B139:D139"/>
    <mergeCell ref="H133:H134"/>
    <mergeCell ref="B146:D146"/>
    <mergeCell ref="B153:D153"/>
    <mergeCell ref="B160:D160"/>
    <mergeCell ref="B167:D167"/>
    <mergeCell ref="B174:D174"/>
    <mergeCell ref="B212:D212"/>
    <mergeCell ref="H205:H206"/>
  </mergeCells>
  <phoneticPr fontId="2" type="noConversion"/>
  <conditionalFormatting sqref="L2:L1048576">
    <cfRule type="containsText" dxfId="6" priority="1" operator="containsText" text="이상값">
      <formula>NOT(ISERROR(SEARCH("이상값",L2)))</formula>
    </cfRule>
  </conditionalFormatting>
  <hyperlinks>
    <hyperlink ref="B5" location="'Scenario Check Summary'!A1" display="처음으로" xr:uid="{00000000-0004-0000-1600-000000000000}"/>
  </hyperlinks>
  <pageMargins left="0.25" right="0.25" top="0.75" bottom="0.75" header="0.3" footer="0.3"/>
  <pageSetup paperSize="9" scale="19" orientation="portrait" r:id="rId1"/>
  <headerFooter>
    <oddHeader>&amp;LHSMS Check List
Rev 2.00&amp;R&amp;"-,굵게"&amp;KFF0000대외비</oddHeader>
    <oddFooter>&amp;L&amp;"-,굵게"&amp;KFF0000Samsung Secret&amp;RSystem Engineering Team
Samsung Display co., ltd.</oddFooter>
  </headerFooter>
  <rowBreaks count="1" manualBreakCount="1">
    <brk id="103" max="11" man="1"/>
  </rowBreaks>
  <colBreaks count="1" manualBreakCount="1">
    <brk id="11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39997558519241921"/>
  </sheetPr>
  <dimension ref="A1:J1004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36" customWidth="1"/>
    <col min="2" max="2" width="75.375" style="37" customWidth="1"/>
    <col min="3" max="3" width="28.875" style="37" customWidth="1"/>
    <col min="4" max="4" width="0.625" style="36" customWidth="1"/>
    <col min="5" max="5" width="9" style="36"/>
    <col min="6" max="6" width="33.875" style="270" customWidth="1"/>
    <col min="7" max="7" width="43.875" style="270" customWidth="1"/>
    <col min="8" max="16384" width="9" style="36"/>
  </cols>
  <sheetData>
    <row r="1" spans="1:10" s="1" customFormat="1" ht="16.5" x14ac:dyDescent="0.3">
      <c r="B1" s="1" t="s">
        <v>2280</v>
      </c>
      <c r="F1" s="269"/>
      <c r="G1" s="269"/>
      <c r="I1" s="9"/>
      <c r="J1" s="9"/>
    </row>
    <row r="2" spans="1:10" ht="12.75" thickBot="1" x14ac:dyDescent="0.35">
      <c r="A2" s="36" t="s">
        <v>1711</v>
      </c>
      <c r="C2" s="67" t="s">
        <v>86</v>
      </c>
    </row>
    <row r="3" spans="1:10" ht="17.25" thickBot="1" x14ac:dyDescent="0.35">
      <c r="B3" s="397" t="s">
        <v>1719</v>
      </c>
      <c r="C3" s="357"/>
    </row>
    <row r="4" spans="1:10" ht="12.75" thickBot="1" x14ac:dyDescent="0.35"/>
    <row r="5" spans="1:10" ht="16.5" customHeight="1" thickBot="1" x14ac:dyDescent="0.35">
      <c r="A5" s="192"/>
      <c r="B5" s="111" t="s">
        <v>1718</v>
      </c>
      <c r="C5" s="128" t="s">
        <v>1652</v>
      </c>
      <c r="F5" s="272" t="s">
        <v>2766</v>
      </c>
      <c r="G5" s="272" t="s">
        <v>2767</v>
      </c>
    </row>
    <row r="6" spans="1:10" ht="16.5" x14ac:dyDescent="0.3">
      <c r="A6" s="192"/>
      <c r="B6" s="232" t="s">
        <v>2768</v>
      </c>
      <c r="C6" s="187"/>
      <c r="F6" s="271" t="str">
        <f ca="1">IFERROR(TRIM(LEFT(MID(INDIRECT("B"&amp;(4*ROW(F6)-5)),FIND("'",INDIRECT("B"&amp;(4*ROW(F6)-5)))+1,100),LEN(MID(INDIRECT("B"&amp;(4*ROW(F6)-5)),FIND("'",INDIRECT("B"&amp;(4*ROW(F6)-5)))+1,100))-2)),"")</f>
        <v/>
      </c>
      <c r="G6" s="271" t="str">
        <f ca="1">IFERROR(LEFT(MID(INDIRECT("B"&amp;(4*ROW(G6)-4)),FIND("'",INDIRECT("B"&amp;(4*ROW(G6)-4)))+1,100),LEN(MID(INDIRECT("B"&amp;(4*ROW(G6)-4)),FIND("'",INDIRECT("B"&amp;(4*ROW(G6)-4)))+1,100))-2),"")</f>
        <v/>
      </c>
    </row>
    <row r="7" spans="1:10" ht="16.5" x14ac:dyDescent="0.3">
      <c r="A7" s="192"/>
      <c r="B7" s="190"/>
      <c r="C7" s="187"/>
      <c r="F7" s="271" t="str">
        <f t="shared" ref="F7:F70" ca="1" si="0">IFERROR(TRIM(LEFT(MID(INDIRECT("B"&amp;(4*ROW(F7)-5)),FIND("'",INDIRECT("B"&amp;(4*ROW(F7)-5)))+1,100),LEN(MID(INDIRECT("B"&amp;(4*ROW(F7)-5)),FIND("'",INDIRECT("B"&amp;(4*ROW(F7)-5)))+1,100))-2)),"")</f>
        <v/>
      </c>
      <c r="G7" s="271" t="str">
        <f t="shared" ref="G7:G70" ca="1" si="1">IFERROR(LEFT(MID(INDIRECT("B"&amp;(4*ROW(G7)-4)),FIND("'",INDIRECT("B"&amp;(4*ROW(G7)-4)))+1,100),LEN(MID(INDIRECT("B"&amp;(4*ROW(G7)-4)),FIND("'",INDIRECT("B"&amp;(4*ROW(G7)-4)))+1,100))-2),"")</f>
        <v/>
      </c>
    </row>
    <row r="8" spans="1:10" ht="16.5" x14ac:dyDescent="0.3">
      <c r="A8" s="192"/>
      <c r="B8" s="190"/>
      <c r="C8" s="187"/>
      <c r="F8" s="271" t="str">
        <f t="shared" ca="1" si="0"/>
        <v/>
      </c>
      <c r="G8" s="271" t="str">
        <f t="shared" ca="1" si="1"/>
        <v/>
      </c>
    </row>
    <row r="9" spans="1:10" ht="16.5" x14ac:dyDescent="0.3">
      <c r="A9" s="192"/>
      <c r="B9" s="190"/>
      <c r="C9" s="187"/>
      <c r="F9" s="271" t="str">
        <f t="shared" ca="1" si="0"/>
        <v/>
      </c>
      <c r="G9" s="271" t="str">
        <f t="shared" ca="1" si="1"/>
        <v/>
      </c>
    </row>
    <row r="10" spans="1:10" ht="16.5" x14ac:dyDescent="0.3">
      <c r="A10" s="192"/>
      <c r="B10" s="190"/>
      <c r="C10" s="187"/>
      <c r="F10" s="271" t="str">
        <f t="shared" ca="1" si="0"/>
        <v/>
      </c>
      <c r="G10" s="271" t="str">
        <f t="shared" ca="1" si="1"/>
        <v/>
      </c>
    </row>
    <row r="11" spans="1:10" ht="16.5" x14ac:dyDescent="0.3">
      <c r="A11" s="192"/>
      <c r="B11" s="190"/>
      <c r="C11" s="187"/>
      <c r="F11" s="271" t="str">
        <f t="shared" ca="1" si="0"/>
        <v/>
      </c>
      <c r="G11" s="271" t="str">
        <f t="shared" ca="1" si="1"/>
        <v/>
      </c>
    </row>
    <row r="12" spans="1:10" ht="16.5" x14ac:dyDescent="0.3">
      <c r="A12" s="192"/>
      <c r="B12" s="190"/>
      <c r="C12" s="187"/>
      <c r="F12" s="271" t="str">
        <f t="shared" ca="1" si="0"/>
        <v/>
      </c>
      <c r="G12" s="271" t="str">
        <f t="shared" ca="1" si="1"/>
        <v/>
      </c>
    </row>
    <row r="13" spans="1:10" ht="16.5" x14ac:dyDescent="0.3">
      <c r="A13" s="192"/>
      <c r="B13" s="190"/>
      <c r="C13" s="187"/>
      <c r="F13" s="271" t="str">
        <f t="shared" ca="1" si="0"/>
        <v/>
      </c>
      <c r="G13" s="271" t="str">
        <f t="shared" ca="1" si="1"/>
        <v/>
      </c>
    </row>
    <row r="14" spans="1:10" ht="16.5" x14ac:dyDescent="0.3">
      <c r="A14" s="192"/>
      <c r="B14" s="190"/>
      <c r="C14" s="187"/>
      <c r="F14" s="271" t="str">
        <f t="shared" ca="1" si="0"/>
        <v/>
      </c>
      <c r="G14" s="271" t="str">
        <f t="shared" ca="1" si="1"/>
        <v/>
      </c>
    </row>
    <row r="15" spans="1:10" ht="16.5" x14ac:dyDescent="0.3">
      <c r="A15" s="192"/>
      <c r="B15" s="190"/>
      <c r="C15" s="187"/>
      <c r="F15" s="271" t="str">
        <f t="shared" ca="1" si="0"/>
        <v/>
      </c>
      <c r="G15" s="271" t="str">
        <f t="shared" ca="1" si="1"/>
        <v/>
      </c>
    </row>
    <row r="16" spans="1:10" ht="16.5" x14ac:dyDescent="0.3">
      <c r="A16" s="192"/>
      <c r="B16" s="190"/>
      <c r="C16" s="187"/>
      <c r="F16" s="271" t="str">
        <f t="shared" ca="1" si="0"/>
        <v/>
      </c>
      <c r="G16" s="271" t="str">
        <f t="shared" ca="1" si="1"/>
        <v/>
      </c>
    </row>
    <row r="17" spans="1:7" ht="16.5" x14ac:dyDescent="0.3">
      <c r="A17" s="192"/>
      <c r="B17" s="190"/>
      <c r="C17" s="187"/>
      <c r="F17" s="271" t="str">
        <f t="shared" ca="1" si="0"/>
        <v/>
      </c>
      <c r="G17" s="271" t="str">
        <f t="shared" ca="1" si="1"/>
        <v/>
      </c>
    </row>
    <row r="18" spans="1:7" ht="16.5" x14ac:dyDescent="0.3">
      <c r="A18" s="192"/>
      <c r="B18" s="190"/>
      <c r="C18" s="187"/>
      <c r="F18" s="271" t="str">
        <f t="shared" ca="1" si="0"/>
        <v/>
      </c>
      <c r="G18" s="271" t="str">
        <f t="shared" ca="1" si="1"/>
        <v/>
      </c>
    </row>
    <row r="19" spans="1:7" ht="16.5" x14ac:dyDescent="0.3">
      <c r="A19" s="192"/>
      <c r="B19" s="190"/>
      <c r="C19" s="187"/>
      <c r="F19" s="271" t="str">
        <f t="shared" ca="1" si="0"/>
        <v/>
      </c>
      <c r="G19" s="271" t="str">
        <f t="shared" ca="1" si="1"/>
        <v/>
      </c>
    </row>
    <row r="20" spans="1:7" ht="16.5" x14ac:dyDescent="0.3">
      <c r="A20" s="192"/>
      <c r="B20" s="190"/>
      <c r="C20" s="187"/>
      <c r="F20" s="271" t="str">
        <f t="shared" ca="1" si="0"/>
        <v/>
      </c>
      <c r="G20" s="271" t="str">
        <f t="shared" ca="1" si="1"/>
        <v/>
      </c>
    </row>
    <row r="21" spans="1:7" ht="16.5" x14ac:dyDescent="0.3">
      <c r="A21" s="192"/>
      <c r="B21" s="190"/>
      <c r="C21" s="187"/>
      <c r="F21" s="271" t="str">
        <f t="shared" ca="1" si="0"/>
        <v/>
      </c>
      <c r="G21" s="271" t="str">
        <f t="shared" ca="1" si="1"/>
        <v/>
      </c>
    </row>
    <row r="22" spans="1:7" ht="16.5" x14ac:dyDescent="0.3">
      <c r="A22" s="192"/>
      <c r="B22" s="190"/>
      <c r="C22" s="187"/>
      <c r="F22" s="271" t="str">
        <f t="shared" ca="1" si="0"/>
        <v/>
      </c>
      <c r="G22" s="271" t="str">
        <f t="shared" ca="1" si="1"/>
        <v/>
      </c>
    </row>
    <row r="23" spans="1:7" ht="16.5" x14ac:dyDescent="0.3">
      <c r="A23" s="192"/>
      <c r="B23" s="190"/>
      <c r="C23" s="187"/>
      <c r="F23" s="271" t="str">
        <f t="shared" ca="1" si="0"/>
        <v/>
      </c>
      <c r="G23" s="271" t="str">
        <f t="shared" ca="1" si="1"/>
        <v/>
      </c>
    </row>
    <row r="24" spans="1:7" ht="16.5" x14ac:dyDescent="0.3">
      <c r="A24" s="192"/>
      <c r="B24" s="190"/>
      <c r="C24" s="187"/>
      <c r="F24" s="271" t="str">
        <f t="shared" ca="1" si="0"/>
        <v/>
      </c>
      <c r="G24" s="271" t="str">
        <f t="shared" ca="1" si="1"/>
        <v/>
      </c>
    </row>
    <row r="25" spans="1:7" ht="16.5" x14ac:dyDescent="0.3">
      <c r="A25" s="192"/>
      <c r="B25" s="190"/>
      <c r="C25" s="187"/>
      <c r="F25" s="271" t="str">
        <f t="shared" ca="1" si="0"/>
        <v/>
      </c>
      <c r="G25" s="271" t="str">
        <f t="shared" ca="1" si="1"/>
        <v/>
      </c>
    </row>
    <row r="26" spans="1:7" ht="16.5" x14ac:dyDescent="0.3">
      <c r="A26" s="192"/>
      <c r="B26" s="190"/>
      <c r="C26" s="187"/>
      <c r="F26" s="271" t="str">
        <f t="shared" ca="1" si="0"/>
        <v/>
      </c>
      <c r="G26" s="271" t="str">
        <f t="shared" ca="1" si="1"/>
        <v/>
      </c>
    </row>
    <row r="27" spans="1:7" ht="16.5" x14ac:dyDescent="0.3">
      <c r="A27" s="192"/>
      <c r="B27" s="190"/>
      <c r="C27" s="187"/>
      <c r="F27" s="271" t="str">
        <f t="shared" ca="1" si="0"/>
        <v/>
      </c>
      <c r="G27" s="271" t="str">
        <f t="shared" ca="1" si="1"/>
        <v/>
      </c>
    </row>
    <row r="28" spans="1:7" ht="16.5" x14ac:dyDescent="0.3">
      <c r="A28" s="192"/>
      <c r="B28" s="190"/>
      <c r="C28" s="187"/>
      <c r="F28" s="271" t="str">
        <f t="shared" ca="1" si="0"/>
        <v/>
      </c>
      <c r="G28" s="271" t="str">
        <f t="shared" ca="1" si="1"/>
        <v/>
      </c>
    </row>
    <row r="29" spans="1:7" ht="16.5" x14ac:dyDescent="0.3">
      <c r="A29" s="192"/>
      <c r="B29" s="190"/>
      <c r="C29" s="187"/>
      <c r="F29" s="271" t="str">
        <f t="shared" ca="1" si="0"/>
        <v/>
      </c>
      <c r="G29" s="271" t="str">
        <f t="shared" ca="1" si="1"/>
        <v/>
      </c>
    </row>
    <row r="30" spans="1:7" ht="16.5" x14ac:dyDescent="0.3">
      <c r="A30" s="192"/>
      <c r="B30" s="190"/>
      <c r="C30" s="187"/>
      <c r="F30" s="271" t="str">
        <f t="shared" ca="1" si="0"/>
        <v/>
      </c>
      <c r="G30" s="271" t="str">
        <f t="shared" ca="1" si="1"/>
        <v/>
      </c>
    </row>
    <row r="31" spans="1:7" ht="16.5" x14ac:dyDescent="0.3">
      <c r="A31" s="192"/>
      <c r="B31" s="190"/>
      <c r="C31" s="187"/>
      <c r="F31" s="271" t="str">
        <f t="shared" ca="1" si="0"/>
        <v/>
      </c>
      <c r="G31" s="271" t="str">
        <f t="shared" ca="1" si="1"/>
        <v/>
      </c>
    </row>
    <row r="32" spans="1:7" ht="16.5" x14ac:dyDescent="0.3">
      <c r="A32" s="192"/>
      <c r="B32" s="190"/>
      <c r="C32" s="187"/>
      <c r="F32" s="271" t="str">
        <f t="shared" ca="1" si="0"/>
        <v/>
      </c>
      <c r="G32" s="271" t="str">
        <f t="shared" ca="1" si="1"/>
        <v/>
      </c>
    </row>
    <row r="33" spans="1:7" ht="16.5" x14ac:dyDescent="0.3">
      <c r="A33" s="192"/>
      <c r="B33" s="190"/>
      <c r="C33" s="187"/>
      <c r="F33" s="271" t="str">
        <f t="shared" ca="1" si="0"/>
        <v/>
      </c>
      <c r="G33" s="271" t="str">
        <f t="shared" ca="1" si="1"/>
        <v/>
      </c>
    </row>
    <row r="34" spans="1:7" ht="16.5" x14ac:dyDescent="0.3">
      <c r="A34" s="192"/>
      <c r="B34" s="190"/>
      <c r="C34" s="187"/>
      <c r="F34" s="271" t="str">
        <f t="shared" ca="1" si="0"/>
        <v/>
      </c>
      <c r="G34" s="271" t="str">
        <f t="shared" ca="1" si="1"/>
        <v/>
      </c>
    </row>
    <row r="35" spans="1:7" ht="16.5" x14ac:dyDescent="0.3">
      <c r="A35" s="192"/>
      <c r="B35" s="190"/>
      <c r="C35" s="187"/>
      <c r="F35" s="271" t="str">
        <f t="shared" ca="1" si="0"/>
        <v/>
      </c>
      <c r="G35" s="271" t="str">
        <f t="shared" ca="1" si="1"/>
        <v/>
      </c>
    </row>
    <row r="36" spans="1:7" ht="16.5" x14ac:dyDescent="0.3">
      <c r="A36" s="192"/>
      <c r="B36" s="190"/>
      <c r="C36" s="187"/>
      <c r="F36" s="271" t="str">
        <f t="shared" ca="1" si="0"/>
        <v/>
      </c>
      <c r="G36" s="271" t="str">
        <f t="shared" ca="1" si="1"/>
        <v/>
      </c>
    </row>
    <row r="37" spans="1:7" ht="16.5" x14ac:dyDescent="0.3">
      <c r="A37" s="192"/>
      <c r="B37" s="190"/>
      <c r="C37" s="187"/>
      <c r="F37" s="271" t="str">
        <f t="shared" ca="1" si="0"/>
        <v/>
      </c>
      <c r="G37" s="271" t="str">
        <f t="shared" ca="1" si="1"/>
        <v/>
      </c>
    </row>
    <row r="38" spans="1:7" ht="16.5" x14ac:dyDescent="0.3">
      <c r="A38" s="192"/>
      <c r="B38" s="190"/>
      <c r="C38" s="187"/>
      <c r="F38" s="271" t="str">
        <f t="shared" ca="1" si="0"/>
        <v/>
      </c>
      <c r="G38" s="271" t="str">
        <f t="shared" ca="1" si="1"/>
        <v/>
      </c>
    </row>
    <row r="39" spans="1:7" ht="16.5" x14ac:dyDescent="0.3">
      <c r="A39" s="192"/>
      <c r="B39" s="190"/>
      <c r="C39" s="187"/>
      <c r="F39" s="271" t="str">
        <f t="shared" ca="1" si="0"/>
        <v/>
      </c>
      <c r="G39" s="271" t="str">
        <f t="shared" ca="1" si="1"/>
        <v/>
      </c>
    </row>
    <row r="40" spans="1:7" ht="16.5" x14ac:dyDescent="0.3">
      <c r="A40" s="192"/>
      <c r="B40" s="190"/>
      <c r="C40" s="187"/>
      <c r="F40" s="271" t="str">
        <f t="shared" ca="1" si="0"/>
        <v/>
      </c>
      <c r="G40" s="271" t="str">
        <f t="shared" ca="1" si="1"/>
        <v/>
      </c>
    </row>
    <row r="41" spans="1:7" ht="16.5" x14ac:dyDescent="0.3">
      <c r="A41" s="192"/>
      <c r="B41" s="190"/>
      <c r="C41" s="187"/>
      <c r="F41" s="271" t="str">
        <f t="shared" ca="1" si="0"/>
        <v/>
      </c>
      <c r="G41" s="271" t="str">
        <f t="shared" ca="1" si="1"/>
        <v/>
      </c>
    </row>
    <row r="42" spans="1:7" ht="16.5" x14ac:dyDescent="0.3">
      <c r="A42" s="192"/>
      <c r="B42" s="190"/>
      <c r="C42" s="187"/>
      <c r="F42" s="271" t="str">
        <f t="shared" ca="1" si="0"/>
        <v/>
      </c>
      <c r="G42" s="271" t="str">
        <f t="shared" ca="1" si="1"/>
        <v/>
      </c>
    </row>
    <row r="43" spans="1:7" ht="16.5" x14ac:dyDescent="0.3">
      <c r="A43" s="192"/>
      <c r="B43" s="190"/>
      <c r="C43" s="187"/>
      <c r="F43" s="271" t="str">
        <f t="shared" ca="1" si="0"/>
        <v/>
      </c>
      <c r="G43" s="271" t="str">
        <f t="shared" ca="1" si="1"/>
        <v/>
      </c>
    </row>
    <row r="44" spans="1:7" ht="16.5" x14ac:dyDescent="0.3">
      <c r="A44" s="192"/>
      <c r="B44" s="190"/>
      <c r="C44" s="187"/>
      <c r="F44" s="271" t="str">
        <f t="shared" ca="1" si="0"/>
        <v/>
      </c>
      <c r="G44" s="271" t="str">
        <f t="shared" ca="1" si="1"/>
        <v/>
      </c>
    </row>
    <row r="45" spans="1:7" ht="16.5" x14ac:dyDescent="0.3">
      <c r="A45" s="192"/>
      <c r="B45" s="190"/>
      <c r="C45" s="187"/>
      <c r="F45" s="271" t="str">
        <f t="shared" ca="1" si="0"/>
        <v/>
      </c>
      <c r="G45" s="271" t="str">
        <f t="shared" ca="1" si="1"/>
        <v/>
      </c>
    </row>
    <row r="46" spans="1:7" ht="16.5" x14ac:dyDescent="0.3">
      <c r="A46" s="192"/>
      <c r="B46" s="190"/>
      <c r="C46" s="187"/>
      <c r="F46" s="271" t="str">
        <f t="shared" ca="1" si="0"/>
        <v/>
      </c>
      <c r="G46" s="271" t="str">
        <f t="shared" ca="1" si="1"/>
        <v/>
      </c>
    </row>
    <row r="47" spans="1:7" ht="16.5" x14ac:dyDescent="0.3">
      <c r="A47" s="192"/>
      <c r="B47" s="190"/>
      <c r="C47" s="187"/>
      <c r="F47" s="271" t="str">
        <f t="shared" ca="1" si="0"/>
        <v/>
      </c>
      <c r="G47" s="271" t="str">
        <f t="shared" ca="1" si="1"/>
        <v/>
      </c>
    </row>
    <row r="48" spans="1:7" ht="16.5" x14ac:dyDescent="0.3">
      <c r="A48" s="192"/>
      <c r="B48" s="190"/>
      <c r="C48" s="187"/>
      <c r="F48" s="271" t="str">
        <f t="shared" ca="1" si="0"/>
        <v/>
      </c>
      <c r="G48" s="271" t="str">
        <f t="shared" ca="1" si="1"/>
        <v/>
      </c>
    </row>
    <row r="49" spans="1:7" ht="16.5" x14ac:dyDescent="0.3">
      <c r="A49" s="192"/>
      <c r="B49" s="190"/>
      <c r="C49" s="187"/>
      <c r="F49" s="271" t="str">
        <f t="shared" ca="1" si="0"/>
        <v/>
      </c>
      <c r="G49" s="271" t="str">
        <f t="shared" ca="1" si="1"/>
        <v/>
      </c>
    </row>
    <row r="50" spans="1:7" ht="16.5" x14ac:dyDescent="0.3">
      <c r="A50" s="192"/>
      <c r="B50" s="190"/>
      <c r="C50" s="187"/>
      <c r="F50" s="271" t="str">
        <f t="shared" ca="1" si="0"/>
        <v/>
      </c>
      <c r="G50" s="271" t="str">
        <f t="shared" ca="1" si="1"/>
        <v/>
      </c>
    </row>
    <row r="51" spans="1:7" ht="16.5" x14ac:dyDescent="0.3">
      <c r="A51" s="192"/>
      <c r="B51" s="190"/>
      <c r="C51" s="187"/>
      <c r="F51" s="271" t="str">
        <f t="shared" ca="1" si="0"/>
        <v/>
      </c>
      <c r="G51" s="271" t="str">
        <f t="shared" ca="1" si="1"/>
        <v/>
      </c>
    </row>
    <row r="52" spans="1:7" ht="16.5" x14ac:dyDescent="0.3">
      <c r="A52" s="192"/>
      <c r="B52" s="190"/>
      <c r="C52" s="187"/>
      <c r="F52" s="271" t="str">
        <f t="shared" ca="1" si="0"/>
        <v/>
      </c>
      <c r="G52" s="271" t="str">
        <f t="shared" ca="1" si="1"/>
        <v/>
      </c>
    </row>
    <row r="53" spans="1:7" ht="16.5" x14ac:dyDescent="0.3">
      <c r="A53" s="192"/>
      <c r="B53" s="190"/>
      <c r="C53" s="187"/>
      <c r="F53" s="271" t="str">
        <f t="shared" ca="1" si="0"/>
        <v/>
      </c>
      <c r="G53" s="271" t="str">
        <f t="shared" ca="1" si="1"/>
        <v/>
      </c>
    </row>
    <row r="54" spans="1:7" ht="16.5" x14ac:dyDescent="0.3">
      <c r="A54" s="192"/>
      <c r="B54" s="190"/>
      <c r="C54" s="187"/>
      <c r="F54" s="271" t="str">
        <f t="shared" ca="1" si="0"/>
        <v/>
      </c>
      <c r="G54" s="271" t="str">
        <f t="shared" ca="1" si="1"/>
        <v/>
      </c>
    </row>
    <row r="55" spans="1:7" ht="16.5" x14ac:dyDescent="0.3">
      <c r="A55" s="192"/>
      <c r="B55" s="190"/>
      <c r="C55" s="187"/>
      <c r="F55" s="271" t="str">
        <f t="shared" ca="1" si="0"/>
        <v/>
      </c>
      <c r="G55" s="271" t="str">
        <f t="shared" ca="1" si="1"/>
        <v/>
      </c>
    </row>
    <row r="56" spans="1:7" ht="16.5" x14ac:dyDescent="0.3">
      <c r="A56" s="192"/>
      <c r="B56" s="190"/>
      <c r="C56" s="187"/>
      <c r="F56" s="271" t="str">
        <f t="shared" ca="1" si="0"/>
        <v/>
      </c>
      <c r="G56" s="271" t="str">
        <f t="shared" ca="1" si="1"/>
        <v/>
      </c>
    </row>
    <row r="57" spans="1:7" ht="16.5" x14ac:dyDescent="0.3">
      <c r="A57" s="192"/>
      <c r="B57" s="190"/>
      <c r="C57" s="187"/>
      <c r="F57" s="271" t="str">
        <f t="shared" ca="1" si="0"/>
        <v/>
      </c>
      <c r="G57" s="271" t="str">
        <f t="shared" ca="1" si="1"/>
        <v/>
      </c>
    </row>
    <row r="58" spans="1:7" ht="16.5" x14ac:dyDescent="0.3">
      <c r="A58" s="192"/>
      <c r="B58" s="190"/>
      <c r="C58" s="187"/>
      <c r="F58" s="271" t="str">
        <f t="shared" ca="1" si="0"/>
        <v/>
      </c>
      <c r="G58" s="271" t="str">
        <f t="shared" ca="1" si="1"/>
        <v/>
      </c>
    </row>
    <row r="59" spans="1:7" ht="16.5" x14ac:dyDescent="0.3">
      <c r="A59" s="192"/>
      <c r="B59" s="190"/>
      <c r="C59" s="187"/>
      <c r="F59" s="271" t="str">
        <f t="shared" ca="1" si="0"/>
        <v/>
      </c>
      <c r="G59" s="271" t="str">
        <f t="shared" ca="1" si="1"/>
        <v/>
      </c>
    </row>
    <row r="60" spans="1:7" ht="16.5" x14ac:dyDescent="0.3">
      <c r="A60" s="192"/>
      <c r="B60" s="190"/>
      <c r="C60" s="187"/>
      <c r="F60" s="271" t="str">
        <f t="shared" ca="1" si="0"/>
        <v/>
      </c>
      <c r="G60" s="271" t="str">
        <f t="shared" ca="1" si="1"/>
        <v/>
      </c>
    </row>
    <row r="61" spans="1:7" ht="16.5" x14ac:dyDescent="0.3">
      <c r="A61" s="192"/>
      <c r="B61" s="190"/>
      <c r="C61" s="187"/>
      <c r="F61" s="271" t="str">
        <f t="shared" ca="1" si="0"/>
        <v/>
      </c>
      <c r="G61" s="271" t="str">
        <f t="shared" ca="1" si="1"/>
        <v/>
      </c>
    </row>
    <row r="62" spans="1:7" ht="16.5" x14ac:dyDescent="0.3">
      <c r="A62" s="192"/>
      <c r="B62" s="190"/>
      <c r="C62" s="187"/>
      <c r="F62" s="271" t="str">
        <f t="shared" ca="1" si="0"/>
        <v/>
      </c>
      <c r="G62" s="271" t="str">
        <f t="shared" ca="1" si="1"/>
        <v/>
      </c>
    </row>
    <row r="63" spans="1:7" ht="16.5" x14ac:dyDescent="0.3">
      <c r="A63" s="192"/>
      <c r="B63" s="190"/>
      <c r="C63" s="187"/>
      <c r="F63" s="271" t="str">
        <f t="shared" ca="1" si="0"/>
        <v/>
      </c>
      <c r="G63" s="271" t="str">
        <f t="shared" ca="1" si="1"/>
        <v/>
      </c>
    </row>
    <row r="64" spans="1:7" ht="16.5" x14ac:dyDescent="0.3">
      <c r="A64" s="192"/>
      <c r="B64" s="190"/>
      <c r="C64" s="187"/>
      <c r="F64" s="271" t="str">
        <f t="shared" ca="1" si="0"/>
        <v/>
      </c>
      <c r="G64" s="271" t="str">
        <f t="shared" ca="1" si="1"/>
        <v/>
      </c>
    </row>
    <row r="65" spans="1:7" ht="16.5" x14ac:dyDescent="0.3">
      <c r="A65" s="192"/>
      <c r="B65" s="190"/>
      <c r="C65" s="187"/>
      <c r="F65" s="271" t="str">
        <f t="shared" ca="1" si="0"/>
        <v/>
      </c>
      <c r="G65" s="271" t="str">
        <f t="shared" ca="1" si="1"/>
        <v/>
      </c>
    </row>
    <row r="66" spans="1:7" ht="16.5" x14ac:dyDescent="0.3">
      <c r="A66" s="192"/>
      <c r="B66" s="190"/>
      <c r="C66" s="187"/>
      <c r="F66" s="271" t="str">
        <f t="shared" ca="1" si="0"/>
        <v/>
      </c>
      <c r="G66" s="271" t="str">
        <f t="shared" ca="1" si="1"/>
        <v/>
      </c>
    </row>
    <row r="67" spans="1:7" ht="16.5" x14ac:dyDescent="0.3">
      <c r="A67" s="192"/>
      <c r="B67" s="190"/>
      <c r="C67" s="187"/>
      <c r="F67" s="271" t="str">
        <f t="shared" ca="1" si="0"/>
        <v/>
      </c>
      <c r="G67" s="271" t="str">
        <f t="shared" ca="1" si="1"/>
        <v/>
      </c>
    </row>
    <row r="68" spans="1:7" ht="16.5" x14ac:dyDescent="0.3">
      <c r="A68" s="192"/>
      <c r="B68" s="190"/>
      <c r="C68" s="187"/>
      <c r="F68" s="271" t="str">
        <f t="shared" ca="1" si="0"/>
        <v/>
      </c>
      <c r="G68" s="271" t="str">
        <f t="shared" ca="1" si="1"/>
        <v/>
      </c>
    </row>
    <row r="69" spans="1:7" ht="16.5" x14ac:dyDescent="0.3">
      <c r="A69" s="192"/>
      <c r="B69" s="190"/>
      <c r="C69" s="187"/>
      <c r="F69" s="271" t="str">
        <f t="shared" ca="1" si="0"/>
        <v/>
      </c>
      <c r="G69" s="271" t="str">
        <f t="shared" ca="1" si="1"/>
        <v/>
      </c>
    </row>
    <row r="70" spans="1:7" ht="16.5" x14ac:dyDescent="0.3">
      <c r="A70" s="192"/>
      <c r="B70" s="190"/>
      <c r="C70" s="187"/>
      <c r="F70" s="271" t="str">
        <f t="shared" ca="1" si="0"/>
        <v/>
      </c>
      <c r="G70" s="271" t="str">
        <f t="shared" ca="1" si="1"/>
        <v/>
      </c>
    </row>
    <row r="71" spans="1:7" ht="16.5" x14ac:dyDescent="0.3">
      <c r="A71" s="192"/>
      <c r="B71" s="190"/>
      <c r="C71" s="187"/>
      <c r="F71" s="271" t="str">
        <f t="shared" ref="F71:F134" ca="1" si="2">IFERROR(TRIM(LEFT(MID(INDIRECT("B"&amp;(4*ROW(F71)-5)),FIND("'",INDIRECT("B"&amp;(4*ROW(F71)-5)))+1,100),LEN(MID(INDIRECT("B"&amp;(4*ROW(F71)-5)),FIND("'",INDIRECT("B"&amp;(4*ROW(F71)-5)))+1,100))-2)),"")</f>
        <v/>
      </c>
      <c r="G71" s="271" t="str">
        <f t="shared" ref="G71:G134" ca="1" si="3">IFERROR(LEFT(MID(INDIRECT("B"&amp;(4*ROW(G71)-4)),FIND("'",INDIRECT("B"&amp;(4*ROW(G71)-4)))+1,100),LEN(MID(INDIRECT("B"&amp;(4*ROW(G71)-4)),FIND("'",INDIRECT("B"&amp;(4*ROW(G71)-4)))+1,100))-2),"")</f>
        <v/>
      </c>
    </row>
    <row r="72" spans="1:7" ht="16.5" x14ac:dyDescent="0.3">
      <c r="A72" s="192"/>
      <c r="B72" s="190"/>
      <c r="C72" s="187"/>
      <c r="F72" s="271" t="str">
        <f t="shared" ca="1" si="2"/>
        <v/>
      </c>
      <c r="G72" s="271" t="str">
        <f t="shared" ca="1" si="3"/>
        <v/>
      </c>
    </row>
    <row r="73" spans="1:7" ht="16.5" x14ac:dyDescent="0.3">
      <c r="A73" s="192"/>
      <c r="B73" s="190"/>
      <c r="C73" s="187"/>
      <c r="F73" s="271" t="str">
        <f t="shared" ca="1" si="2"/>
        <v/>
      </c>
      <c r="G73" s="271" t="str">
        <f t="shared" ca="1" si="3"/>
        <v/>
      </c>
    </row>
    <row r="74" spans="1:7" ht="16.5" x14ac:dyDescent="0.3">
      <c r="A74" s="192"/>
      <c r="B74" s="190"/>
      <c r="C74" s="187"/>
      <c r="F74" s="271" t="str">
        <f t="shared" ca="1" si="2"/>
        <v/>
      </c>
      <c r="G74" s="271" t="str">
        <f t="shared" ca="1" si="3"/>
        <v/>
      </c>
    </row>
    <row r="75" spans="1:7" ht="16.5" x14ac:dyDescent="0.3">
      <c r="A75" s="192"/>
      <c r="B75" s="190"/>
      <c r="C75" s="187"/>
      <c r="F75" s="271" t="str">
        <f t="shared" ca="1" si="2"/>
        <v/>
      </c>
      <c r="G75" s="271" t="str">
        <f t="shared" ca="1" si="3"/>
        <v/>
      </c>
    </row>
    <row r="76" spans="1:7" ht="16.5" x14ac:dyDescent="0.3">
      <c r="A76" s="192"/>
      <c r="B76" s="190"/>
      <c r="C76" s="187"/>
      <c r="F76" s="271" t="str">
        <f t="shared" ca="1" si="2"/>
        <v/>
      </c>
      <c r="G76" s="271" t="str">
        <f t="shared" ca="1" si="3"/>
        <v/>
      </c>
    </row>
    <row r="77" spans="1:7" ht="16.5" x14ac:dyDescent="0.3">
      <c r="A77" s="192"/>
      <c r="B77" s="190"/>
      <c r="C77" s="187"/>
      <c r="F77" s="271" t="str">
        <f t="shared" ca="1" si="2"/>
        <v/>
      </c>
      <c r="G77" s="271" t="str">
        <f t="shared" ca="1" si="3"/>
        <v/>
      </c>
    </row>
    <row r="78" spans="1:7" ht="16.5" x14ac:dyDescent="0.3">
      <c r="A78" s="192"/>
      <c r="B78" s="190"/>
      <c r="C78" s="187"/>
      <c r="F78" s="271" t="str">
        <f t="shared" ca="1" si="2"/>
        <v/>
      </c>
      <c r="G78" s="271" t="str">
        <f t="shared" ca="1" si="3"/>
        <v/>
      </c>
    </row>
    <row r="79" spans="1:7" ht="16.5" x14ac:dyDescent="0.3">
      <c r="A79" s="192"/>
      <c r="B79" s="190"/>
      <c r="C79" s="187"/>
      <c r="F79" s="271" t="str">
        <f t="shared" ca="1" si="2"/>
        <v/>
      </c>
      <c r="G79" s="271" t="str">
        <f t="shared" ca="1" si="3"/>
        <v/>
      </c>
    </row>
    <row r="80" spans="1:7" ht="16.5" x14ac:dyDescent="0.3">
      <c r="A80" s="192"/>
      <c r="B80" s="190"/>
      <c r="C80" s="187"/>
      <c r="F80" s="271" t="str">
        <f t="shared" ca="1" si="2"/>
        <v/>
      </c>
      <c r="G80" s="271" t="str">
        <f t="shared" ca="1" si="3"/>
        <v/>
      </c>
    </row>
    <row r="81" spans="1:7" ht="16.5" x14ac:dyDescent="0.3">
      <c r="A81" s="192"/>
      <c r="B81" s="190"/>
      <c r="C81" s="187"/>
      <c r="F81" s="271" t="str">
        <f t="shared" ca="1" si="2"/>
        <v/>
      </c>
      <c r="G81" s="271" t="str">
        <f t="shared" ca="1" si="3"/>
        <v/>
      </c>
    </row>
    <row r="82" spans="1:7" ht="16.5" x14ac:dyDescent="0.3">
      <c r="A82" s="192"/>
      <c r="B82" s="190"/>
      <c r="C82" s="187"/>
      <c r="F82" s="271" t="str">
        <f t="shared" ca="1" si="2"/>
        <v/>
      </c>
      <c r="G82" s="271" t="str">
        <f t="shared" ca="1" si="3"/>
        <v/>
      </c>
    </row>
    <row r="83" spans="1:7" ht="16.5" x14ac:dyDescent="0.3">
      <c r="A83" s="192"/>
      <c r="B83" s="190"/>
      <c r="C83" s="187"/>
      <c r="F83" s="271" t="str">
        <f t="shared" ca="1" si="2"/>
        <v/>
      </c>
      <c r="G83" s="271" t="str">
        <f t="shared" ca="1" si="3"/>
        <v/>
      </c>
    </row>
    <row r="84" spans="1:7" ht="16.5" x14ac:dyDescent="0.3">
      <c r="A84" s="192"/>
      <c r="B84" s="190"/>
      <c r="C84" s="187"/>
      <c r="F84" s="271" t="str">
        <f t="shared" ca="1" si="2"/>
        <v/>
      </c>
      <c r="G84" s="271" t="str">
        <f t="shared" ca="1" si="3"/>
        <v/>
      </c>
    </row>
    <row r="85" spans="1:7" ht="16.5" x14ac:dyDescent="0.3">
      <c r="A85" s="192"/>
      <c r="B85" s="190"/>
      <c r="C85" s="187"/>
      <c r="F85" s="271" t="str">
        <f t="shared" ca="1" si="2"/>
        <v/>
      </c>
      <c r="G85" s="271" t="str">
        <f t="shared" ca="1" si="3"/>
        <v/>
      </c>
    </row>
    <row r="86" spans="1:7" ht="16.5" x14ac:dyDescent="0.3">
      <c r="A86" s="192"/>
      <c r="B86" s="190"/>
      <c r="C86" s="187"/>
      <c r="F86" s="271" t="str">
        <f t="shared" ca="1" si="2"/>
        <v/>
      </c>
      <c r="G86" s="271" t="str">
        <f t="shared" ca="1" si="3"/>
        <v/>
      </c>
    </row>
    <row r="87" spans="1:7" ht="16.5" x14ac:dyDescent="0.3">
      <c r="A87" s="192"/>
      <c r="B87" s="190"/>
      <c r="C87" s="187"/>
      <c r="F87" s="271" t="str">
        <f t="shared" ca="1" si="2"/>
        <v/>
      </c>
      <c r="G87" s="271" t="str">
        <f t="shared" ca="1" si="3"/>
        <v/>
      </c>
    </row>
    <row r="88" spans="1:7" ht="16.5" x14ac:dyDescent="0.3">
      <c r="A88" s="192"/>
      <c r="B88" s="190"/>
      <c r="C88" s="187"/>
      <c r="F88" s="271" t="str">
        <f t="shared" ca="1" si="2"/>
        <v/>
      </c>
      <c r="G88" s="271" t="str">
        <f t="shared" ca="1" si="3"/>
        <v/>
      </c>
    </row>
    <row r="89" spans="1:7" ht="16.5" x14ac:dyDescent="0.3">
      <c r="A89" s="192"/>
      <c r="B89" s="190"/>
      <c r="C89" s="187"/>
      <c r="F89" s="271" t="str">
        <f t="shared" ca="1" si="2"/>
        <v/>
      </c>
      <c r="G89" s="271" t="str">
        <f t="shared" ca="1" si="3"/>
        <v/>
      </c>
    </row>
    <row r="90" spans="1:7" ht="16.5" x14ac:dyDescent="0.3">
      <c r="A90" s="192"/>
      <c r="B90" s="190"/>
      <c r="C90" s="187"/>
      <c r="F90" s="271" t="str">
        <f t="shared" ca="1" si="2"/>
        <v/>
      </c>
      <c r="G90" s="271" t="str">
        <f t="shared" ca="1" si="3"/>
        <v/>
      </c>
    </row>
    <row r="91" spans="1:7" ht="16.5" x14ac:dyDescent="0.3">
      <c r="A91" s="192"/>
      <c r="B91" s="190"/>
      <c r="C91" s="187"/>
      <c r="F91" s="271" t="str">
        <f t="shared" ca="1" si="2"/>
        <v/>
      </c>
      <c r="G91" s="271" t="str">
        <f t="shared" ca="1" si="3"/>
        <v/>
      </c>
    </row>
    <row r="92" spans="1:7" ht="16.5" x14ac:dyDescent="0.3">
      <c r="A92" s="192"/>
      <c r="B92" s="190"/>
      <c r="C92" s="187"/>
      <c r="F92" s="271" t="str">
        <f t="shared" ca="1" si="2"/>
        <v/>
      </c>
      <c r="G92" s="271" t="str">
        <f t="shared" ca="1" si="3"/>
        <v/>
      </c>
    </row>
    <row r="93" spans="1:7" ht="16.5" x14ac:dyDescent="0.3">
      <c r="A93" s="192"/>
      <c r="B93" s="190"/>
      <c r="C93" s="187"/>
      <c r="F93" s="271" t="str">
        <f t="shared" ca="1" si="2"/>
        <v/>
      </c>
      <c r="G93" s="271" t="str">
        <f t="shared" ca="1" si="3"/>
        <v/>
      </c>
    </row>
    <row r="94" spans="1:7" ht="16.5" x14ac:dyDescent="0.3">
      <c r="A94" s="192"/>
      <c r="B94" s="190"/>
      <c r="C94" s="187"/>
      <c r="F94" s="271" t="str">
        <f t="shared" ca="1" si="2"/>
        <v/>
      </c>
      <c r="G94" s="271" t="str">
        <f t="shared" ca="1" si="3"/>
        <v/>
      </c>
    </row>
    <row r="95" spans="1:7" ht="16.5" x14ac:dyDescent="0.3">
      <c r="A95" s="192"/>
      <c r="B95" s="190"/>
      <c r="C95" s="187"/>
      <c r="F95" s="271" t="str">
        <f t="shared" ca="1" si="2"/>
        <v/>
      </c>
      <c r="G95" s="271" t="str">
        <f t="shared" ca="1" si="3"/>
        <v/>
      </c>
    </row>
    <row r="96" spans="1:7" ht="16.5" x14ac:dyDescent="0.3">
      <c r="A96" s="192"/>
      <c r="B96" s="190"/>
      <c r="C96" s="187"/>
      <c r="F96" s="271" t="str">
        <f t="shared" ca="1" si="2"/>
        <v/>
      </c>
      <c r="G96" s="271" t="str">
        <f t="shared" ca="1" si="3"/>
        <v/>
      </c>
    </row>
    <row r="97" spans="1:7" ht="16.5" x14ac:dyDescent="0.3">
      <c r="A97" s="192"/>
      <c r="B97" s="190"/>
      <c r="C97" s="187"/>
      <c r="F97" s="271" t="str">
        <f t="shared" ca="1" si="2"/>
        <v/>
      </c>
      <c r="G97" s="271" t="str">
        <f t="shared" ca="1" si="3"/>
        <v/>
      </c>
    </row>
    <row r="98" spans="1:7" ht="16.5" x14ac:dyDescent="0.3">
      <c r="A98" s="192"/>
      <c r="B98" s="190"/>
      <c r="C98" s="187"/>
      <c r="F98" s="271" t="str">
        <f t="shared" ca="1" si="2"/>
        <v/>
      </c>
      <c r="G98" s="271" t="str">
        <f t="shared" ca="1" si="3"/>
        <v/>
      </c>
    </row>
    <row r="99" spans="1:7" ht="16.5" x14ac:dyDescent="0.3">
      <c r="A99" s="192"/>
      <c r="B99" s="190"/>
      <c r="C99" s="187"/>
      <c r="F99" s="271" t="str">
        <f t="shared" ca="1" si="2"/>
        <v/>
      </c>
      <c r="G99" s="271" t="str">
        <f t="shared" ca="1" si="3"/>
        <v/>
      </c>
    </row>
    <row r="100" spans="1:7" ht="16.5" x14ac:dyDescent="0.3">
      <c r="A100" s="192"/>
      <c r="B100" s="190"/>
      <c r="C100" s="187"/>
      <c r="F100" s="271" t="str">
        <f t="shared" ca="1" si="2"/>
        <v/>
      </c>
      <c r="G100" s="271" t="str">
        <f t="shared" ca="1" si="3"/>
        <v/>
      </c>
    </row>
    <row r="101" spans="1:7" ht="16.5" x14ac:dyDescent="0.3">
      <c r="A101" s="192"/>
      <c r="B101" s="190"/>
      <c r="C101" s="187"/>
      <c r="F101" s="271" t="str">
        <f t="shared" ca="1" si="2"/>
        <v/>
      </c>
      <c r="G101" s="271" t="str">
        <f t="shared" ca="1" si="3"/>
        <v/>
      </c>
    </row>
    <row r="102" spans="1:7" ht="16.5" x14ac:dyDescent="0.3">
      <c r="A102" s="192"/>
      <c r="B102" s="190"/>
      <c r="C102" s="187"/>
      <c r="F102" s="271" t="str">
        <f t="shared" ca="1" si="2"/>
        <v/>
      </c>
      <c r="G102" s="271" t="str">
        <f t="shared" ca="1" si="3"/>
        <v/>
      </c>
    </row>
    <row r="103" spans="1:7" ht="16.5" x14ac:dyDescent="0.3">
      <c r="A103" s="192"/>
      <c r="B103" s="190"/>
      <c r="C103" s="187"/>
      <c r="F103" s="271" t="str">
        <f t="shared" ca="1" si="2"/>
        <v/>
      </c>
      <c r="G103" s="271" t="str">
        <f t="shared" ca="1" si="3"/>
        <v/>
      </c>
    </row>
    <row r="104" spans="1:7" ht="16.5" x14ac:dyDescent="0.3">
      <c r="A104" s="192"/>
      <c r="B104" s="190"/>
      <c r="C104" s="187"/>
      <c r="F104" s="271" t="str">
        <f t="shared" ca="1" si="2"/>
        <v/>
      </c>
      <c r="G104" s="271" t="str">
        <f t="shared" ca="1" si="3"/>
        <v/>
      </c>
    </row>
    <row r="105" spans="1:7" ht="16.5" x14ac:dyDescent="0.3">
      <c r="A105" s="192"/>
      <c r="B105" s="190"/>
      <c r="C105" s="187"/>
      <c r="F105" s="271" t="str">
        <f t="shared" ca="1" si="2"/>
        <v/>
      </c>
      <c r="G105" s="271" t="str">
        <f t="shared" ca="1" si="3"/>
        <v/>
      </c>
    </row>
    <row r="106" spans="1:7" ht="16.5" x14ac:dyDescent="0.3">
      <c r="A106" s="192"/>
      <c r="B106" s="190"/>
      <c r="C106" s="187"/>
      <c r="F106" s="271" t="str">
        <f t="shared" ca="1" si="2"/>
        <v/>
      </c>
      <c r="G106" s="271" t="str">
        <f t="shared" ca="1" si="3"/>
        <v/>
      </c>
    </row>
    <row r="107" spans="1:7" ht="16.5" x14ac:dyDescent="0.3">
      <c r="A107" s="192"/>
      <c r="B107" s="190"/>
      <c r="C107" s="187"/>
      <c r="F107" s="271" t="str">
        <f t="shared" ca="1" si="2"/>
        <v/>
      </c>
      <c r="G107" s="271" t="str">
        <f t="shared" ca="1" si="3"/>
        <v/>
      </c>
    </row>
    <row r="108" spans="1:7" ht="16.5" x14ac:dyDescent="0.3">
      <c r="A108" s="192"/>
      <c r="B108" s="190"/>
      <c r="C108" s="187"/>
      <c r="F108" s="271" t="str">
        <f t="shared" ca="1" si="2"/>
        <v/>
      </c>
      <c r="G108" s="271" t="str">
        <f t="shared" ca="1" si="3"/>
        <v/>
      </c>
    </row>
    <row r="109" spans="1:7" ht="16.5" x14ac:dyDescent="0.3">
      <c r="A109" s="192"/>
      <c r="B109" s="190"/>
      <c r="C109" s="187"/>
      <c r="F109" s="271" t="str">
        <f t="shared" ca="1" si="2"/>
        <v/>
      </c>
      <c r="G109" s="271" t="str">
        <f t="shared" ca="1" si="3"/>
        <v/>
      </c>
    </row>
    <row r="110" spans="1:7" ht="16.5" x14ac:dyDescent="0.3">
      <c r="A110" s="192"/>
      <c r="B110" s="190"/>
      <c r="C110" s="187"/>
      <c r="F110" s="271" t="str">
        <f t="shared" ca="1" si="2"/>
        <v/>
      </c>
      <c r="G110" s="271" t="str">
        <f t="shared" ca="1" si="3"/>
        <v/>
      </c>
    </row>
    <row r="111" spans="1:7" ht="16.5" x14ac:dyDescent="0.3">
      <c r="A111" s="192"/>
      <c r="B111" s="190"/>
      <c r="C111" s="187"/>
      <c r="F111" s="271" t="str">
        <f t="shared" ca="1" si="2"/>
        <v/>
      </c>
      <c r="G111" s="271" t="str">
        <f t="shared" ca="1" si="3"/>
        <v/>
      </c>
    </row>
    <row r="112" spans="1:7" ht="16.5" x14ac:dyDescent="0.3">
      <c r="A112" s="192"/>
      <c r="B112" s="190"/>
      <c r="C112" s="187"/>
      <c r="F112" s="271" t="str">
        <f t="shared" ca="1" si="2"/>
        <v/>
      </c>
      <c r="G112" s="271" t="str">
        <f t="shared" ca="1" si="3"/>
        <v/>
      </c>
    </row>
    <row r="113" spans="1:7" ht="16.5" x14ac:dyDescent="0.3">
      <c r="A113" s="192"/>
      <c r="B113" s="190"/>
      <c r="C113" s="187"/>
      <c r="F113" s="271" t="str">
        <f t="shared" ca="1" si="2"/>
        <v/>
      </c>
      <c r="G113" s="271" t="str">
        <f t="shared" ca="1" si="3"/>
        <v/>
      </c>
    </row>
    <row r="114" spans="1:7" ht="16.5" x14ac:dyDescent="0.3">
      <c r="A114" s="192"/>
      <c r="B114" s="190"/>
      <c r="C114" s="187"/>
      <c r="F114" s="271" t="str">
        <f t="shared" ca="1" si="2"/>
        <v/>
      </c>
      <c r="G114" s="271" t="str">
        <f t="shared" ca="1" si="3"/>
        <v/>
      </c>
    </row>
    <row r="115" spans="1:7" ht="16.5" x14ac:dyDescent="0.3">
      <c r="A115" s="192"/>
      <c r="B115" s="190"/>
      <c r="C115" s="187"/>
      <c r="F115" s="271" t="str">
        <f t="shared" ca="1" si="2"/>
        <v/>
      </c>
      <c r="G115" s="271" t="str">
        <f t="shared" ca="1" si="3"/>
        <v/>
      </c>
    </row>
    <row r="116" spans="1:7" ht="16.5" x14ac:dyDescent="0.3">
      <c r="A116" s="192"/>
      <c r="B116" s="190"/>
      <c r="C116" s="187"/>
      <c r="F116" s="271" t="str">
        <f t="shared" ca="1" si="2"/>
        <v/>
      </c>
      <c r="G116" s="271" t="str">
        <f t="shared" ca="1" si="3"/>
        <v/>
      </c>
    </row>
    <row r="117" spans="1:7" ht="16.5" x14ac:dyDescent="0.3">
      <c r="A117" s="192"/>
      <c r="B117" s="190"/>
      <c r="C117" s="187"/>
      <c r="F117" s="271" t="str">
        <f t="shared" ca="1" si="2"/>
        <v/>
      </c>
      <c r="G117" s="271" t="str">
        <f t="shared" ca="1" si="3"/>
        <v/>
      </c>
    </row>
    <row r="118" spans="1:7" ht="16.5" x14ac:dyDescent="0.3">
      <c r="A118" s="192"/>
      <c r="B118" s="190"/>
      <c r="C118" s="187"/>
      <c r="F118" s="271" t="str">
        <f t="shared" ca="1" si="2"/>
        <v/>
      </c>
      <c r="G118" s="271" t="str">
        <f t="shared" ca="1" si="3"/>
        <v/>
      </c>
    </row>
    <row r="119" spans="1:7" ht="16.5" x14ac:dyDescent="0.3">
      <c r="A119" s="192"/>
      <c r="B119" s="190"/>
      <c r="C119" s="187"/>
      <c r="F119" s="271" t="str">
        <f t="shared" ca="1" si="2"/>
        <v/>
      </c>
      <c r="G119" s="271" t="str">
        <f t="shared" ca="1" si="3"/>
        <v/>
      </c>
    </row>
    <row r="120" spans="1:7" ht="16.5" x14ac:dyDescent="0.3">
      <c r="A120" s="192"/>
      <c r="B120" s="190"/>
      <c r="C120" s="187"/>
      <c r="F120" s="271" t="str">
        <f t="shared" ca="1" si="2"/>
        <v/>
      </c>
      <c r="G120" s="271" t="str">
        <f t="shared" ca="1" si="3"/>
        <v/>
      </c>
    </row>
    <row r="121" spans="1:7" ht="16.5" x14ac:dyDescent="0.3">
      <c r="A121" s="192"/>
      <c r="B121" s="190"/>
      <c r="C121" s="187"/>
      <c r="F121" s="271" t="str">
        <f t="shared" ca="1" si="2"/>
        <v/>
      </c>
      <c r="G121" s="271" t="str">
        <f t="shared" ca="1" si="3"/>
        <v/>
      </c>
    </row>
    <row r="122" spans="1:7" ht="16.5" x14ac:dyDescent="0.3">
      <c r="A122" s="192"/>
      <c r="B122" s="190"/>
      <c r="C122" s="187"/>
      <c r="F122" s="271" t="str">
        <f t="shared" ca="1" si="2"/>
        <v/>
      </c>
      <c r="G122" s="271" t="str">
        <f t="shared" ca="1" si="3"/>
        <v/>
      </c>
    </row>
    <row r="123" spans="1:7" ht="16.5" x14ac:dyDescent="0.3">
      <c r="A123" s="192"/>
      <c r="B123" s="190"/>
      <c r="C123" s="187"/>
      <c r="F123" s="271" t="str">
        <f t="shared" ca="1" si="2"/>
        <v/>
      </c>
      <c r="G123" s="271" t="str">
        <f t="shared" ca="1" si="3"/>
        <v/>
      </c>
    </row>
    <row r="124" spans="1:7" ht="16.5" x14ac:dyDescent="0.3">
      <c r="A124" s="192"/>
      <c r="B124" s="190"/>
      <c r="C124" s="187"/>
      <c r="F124" s="271" t="str">
        <f t="shared" ca="1" si="2"/>
        <v/>
      </c>
      <c r="G124" s="271" t="str">
        <f t="shared" ca="1" si="3"/>
        <v/>
      </c>
    </row>
    <row r="125" spans="1:7" ht="16.5" x14ac:dyDescent="0.3">
      <c r="A125" s="192"/>
      <c r="B125" s="190"/>
      <c r="C125" s="187"/>
      <c r="F125" s="271" t="str">
        <f t="shared" ca="1" si="2"/>
        <v/>
      </c>
      <c r="G125" s="271" t="str">
        <f t="shared" ca="1" si="3"/>
        <v/>
      </c>
    </row>
    <row r="126" spans="1:7" ht="16.5" x14ac:dyDescent="0.3">
      <c r="A126" s="192"/>
      <c r="B126" s="190"/>
      <c r="C126" s="187"/>
      <c r="F126" s="271" t="str">
        <f t="shared" ca="1" si="2"/>
        <v/>
      </c>
      <c r="G126" s="271" t="str">
        <f t="shared" ca="1" si="3"/>
        <v/>
      </c>
    </row>
    <row r="127" spans="1:7" ht="16.5" x14ac:dyDescent="0.3">
      <c r="A127" s="192"/>
      <c r="B127" s="190"/>
      <c r="C127" s="187"/>
      <c r="F127" s="271" t="str">
        <f t="shared" ca="1" si="2"/>
        <v/>
      </c>
      <c r="G127" s="271" t="str">
        <f t="shared" ca="1" si="3"/>
        <v/>
      </c>
    </row>
    <row r="128" spans="1:7" ht="16.5" x14ac:dyDescent="0.3">
      <c r="A128" s="192"/>
      <c r="B128" s="190"/>
      <c r="C128" s="187"/>
      <c r="F128" s="271" t="str">
        <f t="shared" ca="1" si="2"/>
        <v/>
      </c>
      <c r="G128" s="271" t="str">
        <f t="shared" ca="1" si="3"/>
        <v/>
      </c>
    </row>
    <row r="129" spans="1:7" ht="16.5" x14ac:dyDescent="0.3">
      <c r="A129" s="192"/>
      <c r="B129" s="190"/>
      <c r="C129" s="187"/>
      <c r="F129" s="271" t="str">
        <f t="shared" ca="1" si="2"/>
        <v/>
      </c>
      <c r="G129" s="271" t="str">
        <f t="shared" ca="1" si="3"/>
        <v/>
      </c>
    </row>
    <row r="130" spans="1:7" ht="16.5" x14ac:dyDescent="0.3">
      <c r="A130" s="192"/>
      <c r="B130" s="190"/>
      <c r="C130" s="187"/>
      <c r="F130" s="271" t="str">
        <f t="shared" ca="1" si="2"/>
        <v/>
      </c>
      <c r="G130" s="271" t="str">
        <f t="shared" ca="1" si="3"/>
        <v/>
      </c>
    </row>
    <row r="131" spans="1:7" ht="16.5" x14ac:dyDescent="0.3">
      <c r="A131" s="192"/>
      <c r="B131" s="190"/>
      <c r="C131" s="187"/>
      <c r="F131" s="271" t="str">
        <f t="shared" ca="1" si="2"/>
        <v/>
      </c>
      <c r="G131" s="271" t="str">
        <f t="shared" ca="1" si="3"/>
        <v/>
      </c>
    </row>
    <row r="132" spans="1:7" ht="16.5" x14ac:dyDescent="0.3">
      <c r="A132" s="192"/>
      <c r="B132" s="190"/>
      <c r="C132" s="187"/>
      <c r="F132" s="271" t="str">
        <f t="shared" ca="1" si="2"/>
        <v/>
      </c>
      <c r="G132" s="271" t="str">
        <f t="shared" ca="1" si="3"/>
        <v/>
      </c>
    </row>
    <row r="133" spans="1:7" ht="16.5" x14ac:dyDescent="0.3">
      <c r="A133" s="192"/>
      <c r="B133" s="190"/>
      <c r="C133" s="187"/>
      <c r="F133" s="271" t="str">
        <f t="shared" ca="1" si="2"/>
        <v/>
      </c>
      <c r="G133" s="271" t="str">
        <f t="shared" ca="1" si="3"/>
        <v/>
      </c>
    </row>
    <row r="134" spans="1:7" ht="16.5" x14ac:dyDescent="0.3">
      <c r="A134" s="192"/>
      <c r="B134" s="190"/>
      <c r="C134" s="187"/>
      <c r="F134" s="271" t="str">
        <f t="shared" ca="1" si="2"/>
        <v/>
      </c>
      <c r="G134" s="271" t="str">
        <f t="shared" ca="1" si="3"/>
        <v/>
      </c>
    </row>
    <row r="135" spans="1:7" ht="16.5" x14ac:dyDescent="0.3">
      <c r="A135" s="192"/>
      <c r="B135" s="190"/>
      <c r="C135" s="187"/>
      <c r="F135" s="271" t="str">
        <f t="shared" ref="F135:F198" ca="1" si="4">IFERROR(TRIM(LEFT(MID(INDIRECT("B"&amp;(4*ROW(F135)-5)),FIND("'",INDIRECT("B"&amp;(4*ROW(F135)-5)))+1,100),LEN(MID(INDIRECT("B"&amp;(4*ROW(F135)-5)),FIND("'",INDIRECT("B"&amp;(4*ROW(F135)-5)))+1,100))-2)),"")</f>
        <v/>
      </c>
      <c r="G135" s="271" t="str">
        <f t="shared" ref="G135:G198" ca="1" si="5">IFERROR(LEFT(MID(INDIRECT("B"&amp;(4*ROW(G135)-4)),FIND("'",INDIRECT("B"&amp;(4*ROW(G135)-4)))+1,100),LEN(MID(INDIRECT("B"&amp;(4*ROW(G135)-4)),FIND("'",INDIRECT("B"&amp;(4*ROW(G135)-4)))+1,100))-2),"")</f>
        <v/>
      </c>
    </row>
    <row r="136" spans="1:7" ht="16.5" x14ac:dyDescent="0.3">
      <c r="A136" s="192"/>
      <c r="B136" s="190"/>
      <c r="C136" s="187"/>
      <c r="F136" s="271" t="str">
        <f t="shared" ca="1" si="4"/>
        <v/>
      </c>
      <c r="G136" s="271" t="str">
        <f t="shared" ca="1" si="5"/>
        <v/>
      </c>
    </row>
    <row r="137" spans="1:7" ht="16.5" x14ac:dyDescent="0.3">
      <c r="A137" s="192"/>
      <c r="B137" s="190"/>
      <c r="C137" s="187"/>
      <c r="F137" s="271" t="str">
        <f t="shared" ca="1" si="4"/>
        <v/>
      </c>
      <c r="G137" s="271" t="str">
        <f t="shared" ca="1" si="5"/>
        <v/>
      </c>
    </row>
    <row r="138" spans="1:7" ht="16.5" x14ac:dyDescent="0.3">
      <c r="A138" s="192"/>
      <c r="B138" s="190"/>
      <c r="C138" s="187"/>
      <c r="F138" s="271" t="str">
        <f t="shared" ca="1" si="4"/>
        <v/>
      </c>
      <c r="G138" s="271" t="str">
        <f t="shared" ca="1" si="5"/>
        <v/>
      </c>
    </row>
    <row r="139" spans="1:7" ht="16.5" x14ac:dyDescent="0.3">
      <c r="A139" s="192"/>
      <c r="B139" s="190"/>
      <c r="C139" s="187"/>
      <c r="F139" s="271" t="str">
        <f t="shared" ca="1" si="4"/>
        <v/>
      </c>
      <c r="G139" s="271" t="str">
        <f t="shared" ca="1" si="5"/>
        <v/>
      </c>
    </row>
    <row r="140" spans="1:7" ht="16.5" x14ac:dyDescent="0.3">
      <c r="A140" s="192"/>
      <c r="B140" s="190"/>
      <c r="C140" s="187"/>
      <c r="F140" s="271" t="str">
        <f t="shared" ca="1" si="4"/>
        <v/>
      </c>
      <c r="G140" s="271" t="str">
        <f t="shared" ca="1" si="5"/>
        <v/>
      </c>
    </row>
    <row r="141" spans="1:7" ht="16.5" x14ac:dyDescent="0.3">
      <c r="A141" s="192"/>
      <c r="B141" s="190"/>
      <c r="C141" s="187"/>
      <c r="F141" s="271" t="str">
        <f t="shared" ca="1" si="4"/>
        <v/>
      </c>
      <c r="G141" s="271" t="str">
        <f t="shared" ca="1" si="5"/>
        <v/>
      </c>
    </row>
    <row r="142" spans="1:7" ht="16.5" x14ac:dyDescent="0.3">
      <c r="A142" s="192"/>
      <c r="B142" s="190"/>
      <c r="C142" s="187"/>
      <c r="F142" s="271" t="str">
        <f t="shared" ca="1" si="4"/>
        <v/>
      </c>
      <c r="G142" s="271" t="str">
        <f t="shared" ca="1" si="5"/>
        <v/>
      </c>
    </row>
    <row r="143" spans="1:7" ht="16.5" x14ac:dyDescent="0.3">
      <c r="A143" s="192"/>
      <c r="B143" s="190"/>
      <c r="C143" s="187"/>
      <c r="F143" s="271" t="str">
        <f t="shared" ca="1" si="4"/>
        <v/>
      </c>
      <c r="G143" s="271" t="str">
        <f t="shared" ca="1" si="5"/>
        <v/>
      </c>
    </row>
    <row r="144" spans="1:7" ht="16.5" x14ac:dyDescent="0.3">
      <c r="A144" s="192"/>
      <c r="B144" s="190"/>
      <c r="C144" s="187"/>
      <c r="F144" s="271" t="str">
        <f t="shared" ca="1" si="4"/>
        <v/>
      </c>
      <c r="G144" s="271" t="str">
        <f t="shared" ca="1" si="5"/>
        <v/>
      </c>
    </row>
    <row r="145" spans="1:7" ht="16.5" x14ac:dyDescent="0.3">
      <c r="A145" s="192"/>
      <c r="B145" s="190"/>
      <c r="C145" s="187"/>
      <c r="F145" s="271" t="str">
        <f t="shared" ca="1" si="4"/>
        <v/>
      </c>
      <c r="G145" s="271" t="str">
        <f t="shared" ca="1" si="5"/>
        <v/>
      </c>
    </row>
    <row r="146" spans="1:7" ht="16.5" x14ac:dyDescent="0.3">
      <c r="A146" s="192"/>
      <c r="B146" s="190"/>
      <c r="C146" s="187"/>
      <c r="F146" s="271" t="str">
        <f t="shared" ca="1" si="4"/>
        <v/>
      </c>
      <c r="G146" s="271" t="str">
        <f t="shared" ca="1" si="5"/>
        <v/>
      </c>
    </row>
    <row r="147" spans="1:7" ht="16.5" x14ac:dyDescent="0.3">
      <c r="A147" s="192"/>
      <c r="B147" s="190"/>
      <c r="C147" s="187"/>
      <c r="F147" s="271" t="str">
        <f t="shared" ca="1" si="4"/>
        <v/>
      </c>
      <c r="G147" s="271" t="str">
        <f t="shared" ca="1" si="5"/>
        <v/>
      </c>
    </row>
    <row r="148" spans="1:7" ht="16.5" x14ac:dyDescent="0.3">
      <c r="A148" s="192"/>
      <c r="B148" s="190"/>
      <c r="C148" s="187"/>
      <c r="F148" s="271" t="str">
        <f t="shared" ca="1" si="4"/>
        <v/>
      </c>
      <c r="G148" s="271" t="str">
        <f t="shared" ca="1" si="5"/>
        <v/>
      </c>
    </row>
    <row r="149" spans="1:7" ht="16.5" x14ac:dyDescent="0.3">
      <c r="A149" s="192"/>
      <c r="B149" s="190"/>
      <c r="C149" s="187"/>
      <c r="F149" s="271" t="str">
        <f t="shared" ca="1" si="4"/>
        <v/>
      </c>
      <c r="G149" s="271" t="str">
        <f t="shared" ca="1" si="5"/>
        <v/>
      </c>
    </row>
    <row r="150" spans="1:7" ht="16.5" x14ac:dyDescent="0.3">
      <c r="A150" s="192"/>
      <c r="B150" s="190"/>
      <c r="C150" s="187"/>
      <c r="F150" s="271" t="str">
        <f t="shared" ca="1" si="4"/>
        <v/>
      </c>
      <c r="G150" s="271" t="str">
        <f t="shared" ca="1" si="5"/>
        <v/>
      </c>
    </row>
    <row r="151" spans="1:7" ht="16.5" x14ac:dyDescent="0.3">
      <c r="A151" s="192"/>
      <c r="B151" s="190"/>
      <c r="C151" s="187"/>
      <c r="F151" s="271" t="str">
        <f t="shared" ca="1" si="4"/>
        <v/>
      </c>
      <c r="G151" s="271" t="str">
        <f t="shared" ca="1" si="5"/>
        <v/>
      </c>
    </row>
    <row r="152" spans="1:7" ht="16.5" x14ac:dyDescent="0.3">
      <c r="A152" s="192"/>
      <c r="B152" s="190"/>
      <c r="C152" s="187"/>
      <c r="F152" s="271" t="str">
        <f t="shared" ca="1" si="4"/>
        <v/>
      </c>
      <c r="G152" s="271" t="str">
        <f t="shared" ca="1" si="5"/>
        <v/>
      </c>
    </row>
    <row r="153" spans="1:7" ht="16.5" x14ac:dyDescent="0.3">
      <c r="A153" s="192"/>
      <c r="B153" s="190"/>
      <c r="C153" s="187"/>
      <c r="F153" s="271" t="str">
        <f t="shared" ca="1" si="4"/>
        <v/>
      </c>
      <c r="G153" s="271" t="str">
        <f t="shared" ca="1" si="5"/>
        <v/>
      </c>
    </row>
    <row r="154" spans="1:7" ht="16.5" x14ac:dyDescent="0.3">
      <c r="A154" s="192"/>
      <c r="B154" s="190"/>
      <c r="C154" s="187"/>
      <c r="F154" s="271" t="str">
        <f t="shared" ca="1" si="4"/>
        <v/>
      </c>
      <c r="G154" s="271" t="str">
        <f t="shared" ca="1" si="5"/>
        <v/>
      </c>
    </row>
    <row r="155" spans="1:7" ht="16.5" x14ac:dyDescent="0.3">
      <c r="A155" s="192"/>
      <c r="B155" s="190"/>
      <c r="C155" s="187"/>
      <c r="F155" s="271" t="str">
        <f t="shared" ca="1" si="4"/>
        <v/>
      </c>
      <c r="G155" s="271" t="str">
        <f t="shared" ca="1" si="5"/>
        <v/>
      </c>
    </row>
    <row r="156" spans="1:7" ht="16.5" x14ac:dyDescent="0.3">
      <c r="A156" s="192"/>
      <c r="B156" s="190"/>
      <c r="C156" s="187"/>
      <c r="F156" s="271" t="str">
        <f t="shared" ca="1" si="4"/>
        <v/>
      </c>
      <c r="G156" s="271" t="str">
        <f t="shared" ca="1" si="5"/>
        <v/>
      </c>
    </row>
    <row r="157" spans="1:7" ht="16.5" x14ac:dyDescent="0.3">
      <c r="A157" s="192"/>
      <c r="B157" s="190"/>
      <c r="C157" s="187"/>
      <c r="F157" s="271" t="str">
        <f t="shared" ca="1" si="4"/>
        <v/>
      </c>
      <c r="G157" s="271" t="str">
        <f t="shared" ca="1" si="5"/>
        <v/>
      </c>
    </row>
    <row r="158" spans="1:7" ht="16.5" x14ac:dyDescent="0.3">
      <c r="A158" s="192"/>
      <c r="B158" s="190"/>
      <c r="C158" s="187"/>
      <c r="F158" s="271" t="str">
        <f t="shared" ca="1" si="4"/>
        <v/>
      </c>
      <c r="G158" s="271" t="str">
        <f t="shared" ca="1" si="5"/>
        <v/>
      </c>
    </row>
    <row r="159" spans="1:7" ht="16.5" x14ac:dyDescent="0.3">
      <c r="A159" s="192"/>
      <c r="B159" s="190"/>
      <c r="C159" s="187"/>
      <c r="F159" s="271" t="str">
        <f t="shared" ca="1" si="4"/>
        <v/>
      </c>
      <c r="G159" s="271" t="str">
        <f t="shared" ca="1" si="5"/>
        <v/>
      </c>
    </row>
    <row r="160" spans="1:7" ht="16.5" x14ac:dyDescent="0.3">
      <c r="A160" s="192"/>
      <c r="B160" s="190"/>
      <c r="C160" s="187"/>
      <c r="F160" s="271" t="str">
        <f t="shared" ca="1" si="4"/>
        <v/>
      </c>
      <c r="G160" s="271" t="str">
        <f t="shared" ca="1" si="5"/>
        <v/>
      </c>
    </row>
    <row r="161" spans="1:7" ht="16.5" x14ac:dyDescent="0.3">
      <c r="A161" s="192"/>
      <c r="B161" s="190"/>
      <c r="C161" s="187"/>
      <c r="F161" s="271" t="str">
        <f t="shared" ca="1" si="4"/>
        <v/>
      </c>
      <c r="G161" s="271" t="str">
        <f t="shared" ca="1" si="5"/>
        <v/>
      </c>
    </row>
    <row r="162" spans="1:7" ht="16.5" x14ac:dyDescent="0.3">
      <c r="A162" s="192"/>
      <c r="B162" s="190"/>
      <c r="C162" s="187"/>
      <c r="F162" s="271" t="str">
        <f t="shared" ca="1" si="4"/>
        <v/>
      </c>
      <c r="G162" s="271" t="str">
        <f t="shared" ca="1" si="5"/>
        <v/>
      </c>
    </row>
    <row r="163" spans="1:7" ht="16.5" x14ac:dyDescent="0.3">
      <c r="A163" s="192"/>
      <c r="B163" s="190"/>
      <c r="C163" s="187"/>
      <c r="F163" s="271" t="str">
        <f t="shared" ca="1" si="4"/>
        <v/>
      </c>
      <c r="G163" s="271" t="str">
        <f t="shared" ca="1" si="5"/>
        <v/>
      </c>
    </row>
    <row r="164" spans="1:7" ht="16.5" x14ac:dyDescent="0.3">
      <c r="A164" s="192"/>
      <c r="B164" s="190"/>
      <c r="C164" s="187"/>
      <c r="F164" s="271" t="str">
        <f t="shared" ca="1" si="4"/>
        <v/>
      </c>
      <c r="G164" s="271" t="str">
        <f t="shared" ca="1" si="5"/>
        <v/>
      </c>
    </row>
    <row r="165" spans="1:7" ht="16.5" x14ac:dyDescent="0.3">
      <c r="A165" s="192"/>
      <c r="B165" s="190"/>
      <c r="C165" s="187"/>
      <c r="F165" s="271" t="str">
        <f t="shared" ca="1" si="4"/>
        <v/>
      </c>
      <c r="G165" s="271" t="str">
        <f t="shared" ca="1" si="5"/>
        <v/>
      </c>
    </row>
    <row r="166" spans="1:7" ht="16.5" x14ac:dyDescent="0.3">
      <c r="A166" s="192"/>
      <c r="B166" s="190"/>
      <c r="C166" s="187"/>
      <c r="F166" s="271" t="str">
        <f t="shared" ca="1" si="4"/>
        <v/>
      </c>
      <c r="G166" s="271" t="str">
        <f t="shared" ca="1" si="5"/>
        <v/>
      </c>
    </row>
    <row r="167" spans="1:7" ht="16.5" x14ac:dyDescent="0.3">
      <c r="A167" s="192"/>
      <c r="B167" s="190"/>
      <c r="C167" s="187"/>
      <c r="F167" s="271" t="str">
        <f t="shared" ca="1" si="4"/>
        <v/>
      </c>
      <c r="G167" s="271" t="str">
        <f t="shared" ca="1" si="5"/>
        <v/>
      </c>
    </row>
    <row r="168" spans="1:7" ht="16.5" x14ac:dyDescent="0.3">
      <c r="A168" s="192"/>
      <c r="B168" s="190"/>
      <c r="C168" s="187"/>
      <c r="F168" s="271" t="str">
        <f t="shared" ca="1" si="4"/>
        <v/>
      </c>
      <c r="G168" s="271" t="str">
        <f t="shared" ca="1" si="5"/>
        <v/>
      </c>
    </row>
    <row r="169" spans="1:7" ht="16.5" x14ac:dyDescent="0.3">
      <c r="A169" s="192"/>
      <c r="B169" s="190"/>
      <c r="C169" s="187"/>
      <c r="F169" s="271" t="str">
        <f t="shared" ca="1" si="4"/>
        <v/>
      </c>
      <c r="G169" s="271" t="str">
        <f t="shared" ca="1" si="5"/>
        <v/>
      </c>
    </row>
    <row r="170" spans="1:7" ht="16.5" x14ac:dyDescent="0.3">
      <c r="A170" s="192"/>
      <c r="B170" s="190"/>
      <c r="C170" s="187"/>
      <c r="F170" s="271" t="str">
        <f t="shared" ca="1" si="4"/>
        <v/>
      </c>
      <c r="G170" s="271" t="str">
        <f t="shared" ca="1" si="5"/>
        <v/>
      </c>
    </row>
    <row r="171" spans="1:7" ht="16.5" x14ac:dyDescent="0.3">
      <c r="A171" s="192"/>
      <c r="B171" s="190"/>
      <c r="C171" s="187"/>
      <c r="F171" s="271" t="str">
        <f t="shared" ca="1" si="4"/>
        <v/>
      </c>
      <c r="G171" s="271" t="str">
        <f t="shared" ca="1" si="5"/>
        <v/>
      </c>
    </row>
    <row r="172" spans="1:7" ht="16.5" x14ac:dyDescent="0.3">
      <c r="A172" s="192"/>
      <c r="B172" s="190"/>
      <c r="C172" s="187"/>
      <c r="F172" s="271" t="str">
        <f t="shared" ca="1" si="4"/>
        <v/>
      </c>
      <c r="G172" s="271" t="str">
        <f t="shared" ca="1" si="5"/>
        <v/>
      </c>
    </row>
    <row r="173" spans="1:7" ht="16.5" x14ac:dyDescent="0.3">
      <c r="A173" s="192"/>
      <c r="B173" s="190"/>
      <c r="C173" s="187"/>
      <c r="F173" s="271" t="str">
        <f t="shared" ca="1" si="4"/>
        <v/>
      </c>
      <c r="G173" s="271" t="str">
        <f t="shared" ca="1" si="5"/>
        <v/>
      </c>
    </row>
    <row r="174" spans="1:7" ht="16.5" x14ac:dyDescent="0.3">
      <c r="A174" s="192"/>
      <c r="B174" s="190"/>
      <c r="C174" s="187"/>
      <c r="F174" s="271" t="str">
        <f t="shared" ca="1" si="4"/>
        <v/>
      </c>
      <c r="G174" s="271" t="str">
        <f t="shared" ca="1" si="5"/>
        <v/>
      </c>
    </row>
    <row r="175" spans="1:7" ht="16.5" x14ac:dyDescent="0.3">
      <c r="A175" s="192"/>
      <c r="B175" s="190"/>
      <c r="C175" s="187"/>
      <c r="F175" s="271" t="str">
        <f t="shared" ca="1" si="4"/>
        <v/>
      </c>
      <c r="G175" s="271" t="str">
        <f t="shared" ca="1" si="5"/>
        <v/>
      </c>
    </row>
    <row r="176" spans="1:7" ht="16.5" x14ac:dyDescent="0.3">
      <c r="A176" s="192"/>
      <c r="B176" s="190"/>
      <c r="C176" s="187"/>
      <c r="F176" s="271" t="str">
        <f t="shared" ca="1" si="4"/>
        <v/>
      </c>
      <c r="G176" s="271" t="str">
        <f t="shared" ca="1" si="5"/>
        <v/>
      </c>
    </row>
    <row r="177" spans="1:7" ht="16.5" x14ac:dyDescent="0.3">
      <c r="A177" s="192"/>
      <c r="B177" s="190"/>
      <c r="C177" s="187"/>
      <c r="F177" s="271" t="str">
        <f t="shared" ca="1" si="4"/>
        <v/>
      </c>
      <c r="G177" s="271" t="str">
        <f t="shared" ca="1" si="5"/>
        <v/>
      </c>
    </row>
    <row r="178" spans="1:7" ht="16.5" x14ac:dyDescent="0.3">
      <c r="A178" s="192"/>
      <c r="B178" s="190"/>
      <c r="C178" s="187"/>
      <c r="F178" s="271" t="str">
        <f t="shared" ca="1" si="4"/>
        <v/>
      </c>
      <c r="G178" s="271" t="str">
        <f t="shared" ca="1" si="5"/>
        <v/>
      </c>
    </row>
    <row r="179" spans="1:7" ht="16.5" x14ac:dyDescent="0.3">
      <c r="A179" s="192"/>
      <c r="B179" s="190"/>
      <c r="C179" s="187"/>
      <c r="F179" s="271" t="str">
        <f t="shared" ca="1" si="4"/>
        <v/>
      </c>
      <c r="G179" s="271" t="str">
        <f t="shared" ca="1" si="5"/>
        <v/>
      </c>
    </row>
    <row r="180" spans="1:7" ht="16.5" x14ac:dyDescent="0.3">
      <c r="A180" s="192"/>
      <c r="B180" s="190"/>
      <c r="C180" s="187"/>
      <c r="F180" s="271" t="str">
        <f t="shared" ca="1" si="4"/>
        <v/>
      </c>
      <c r="G180" s="271" t="str">
        <f t="shared" ca="1" si="5"/>
        <v/>
      </c>
    </row>
    <row r="181" spans="1:7" ht="16.5" x14ac:dyDescent="0.3">
      <c r="A181" s="192"/>
      <c r="B181" s="190"/>
      <c r="C181" s="187"/>
      <c r="F181" s="271" t="str">
        <f t="shared" ca="1" si="4"/>
        <v/>
      </c>
      <c r="G181" s="271" t="str">
        <f t="shared" ca="1" si="5"/>
        <v/>
      </c>
    </row>
    <row r="182" spans="1:7" ht="16.5" x14ac:dyDescent="0.3">
      <c r="A182" s="192"/>
      <c r="B182" s="190"/>
      <c r="C182" s="187"/>
      <c r="F182" s="271" t="str">
        <f t="shared" ca="1" si="4"/>
        <v/>
      </c>
      <c r="G182" s="271" t="str">
        <f t="shared" ca="1" si="5"/>
        <v/>
      </c>
    </row>
    <row r="183" spans="1:7" ht="16.5" x14ac:dyDescent="0.3">
      <c r="A183" s="192"/>
      <c r="B183" s="190"/>
      <c r="C183" s="187"/>
      <c r="F183" s="271" t="str">
        <f t="shared" ca="1" si="4"/>
        <v/>
      </c>
      <c r="G183" s="271" t="str">
        <f t="shared" ca="1" si="5"/>
        <v/>
      </c>
    </row>
    <row r="184" spans="1:7" ht="16.5" x14ac:dyDescent="0.3">
      <c r="A184" s="192"/>
      <c r="B184" s="190"/>
      <c r="C184" s="187"/>
      <c r="F184" s="271" t="str">
        <f t="shared" ca="1" si="4"/>
        <v/>
      </c>
      <c r="G184" s="271" t="str">
        <f t="shared" ca="1" si="5"/>
        <v/>
      </c>
    </row>
    <row r="185" spans="1:7" ht="16.5" x14ac:dyDescent="0.3">
      <c r="A185" s="192"/>
      <c r="B185" s="190"/>
      <c r="C185" s="187"/>
      <c r="F185" s="271" t="str">
        <f t="shared" ca="1" si="4"/>
        <v/>
      </c>
      <c r="G185" s="271" t="str">
        <f t="shared" ca="1" si="5"/>
        <v/>
      </c>
    </row>
    <row r="186" spans="1:7" ht="16.5" x14ac:dyDescent="0.3">
      <c r="A186" s="192"/>
      <c r="B186" s="190"/>
      <c r="C186" s="187"/>
      <c r="F186" s="271" t="str">
        <f t="shared" ca="1" si="4"/>
        <v/>
      </c>
      <c r="G186" s="271" t="str">
        <f t="shared" ca="1" si="5"/>
        <v/>
      </c>
    </row>
    <row r="187" spans="1:7" ht="16.5" x14ac:dyDescent="0.3">
      <c r="A187" s="192"/>
      <c r="B187" s="190"/>
      <c r="C187" s="187"/>
      <c r="F187" s="271" t="str">
        <f t="shared" ca="1" si="4"/>
        <v/>
      </c>
      <c r="G187" s="271" t="str">
        <f t="shared" ca="1" si="5"/>
        <v/>
      </c>
    </row>
    <row r="188" spans="1:7" ht="16.5" x14ac:dyDescent="0.3">
      <c r="A188" s="192"/>
      <c r="B188" s="190"/>
      <c r="C188" s="187"/>
      <c r="F188" s="271" t="str">
        <f t="shared" ca="1" si="4"/>
        <v/>
      </c>
      <c r="G188" s="271" t="str">
        <f t="shared" ca="1" si="5"/>
        <v/>
      </c>
    </row>
    <row r="189" spans="1:7" ht="16.5" x14ac:dyDescent="0.3">
      <c r="A189" s="192"/>
      <c r="B189" s="190"/>
      <c r="C189" s="187"/>
      <c r="F189" s="271" t="str">
        <f t="shared" ca="1" si="4"/>
        <v/>
      </c>
      <c r="G189" s="271" t="str">
        <f t="shared" ca="1" si="5"/>
        <v/>
      </c>
    </row>
    <row r="190" spans="1:7" ht="16.5" x14ac:dyDescent="0.3">
      <c r="A190" s="192"/>
      <c r="B190" s="190"/>
      <c r="C190" s="187"/>
      <c r="F190" s="271" t="str">
        <f t="shared" ca="1" si="4"/>
        <v/>
      </c>
      <c r="G190" s="271" t="str">
        <f t="shared" ca="1" si="5"/>
        <v/>
      </c>
    </row>
    <row r="191" spans="1:7" ht="16.5" x14ac:dyDescent="0.3">
      <c r="A191" s="192"/>
      <c r="B191" s="190"/>
      <c r="C191" s="187"/>
      <c r="F191" s="271" t="str">
        <f t="shared" ca="1" si="4"/>
        <v/>
      </c>
      <c r="G191" s="271" t="str">
        <f t="shared" ca="1" si="5"/>
        <v/>
      </c>
    </row>
    <row r="192" spans="1:7" ht="16.5" x14ac:dyDescent="0.3">
      <c r="A192" s="192"/>
      <c r="B192" s="190"/>
      <c r="C192" s="187"/>
      <c r="F192" s="271" t="str">
        <f t="shared" ca="1" si="4"/>
        <v/>
      </c>
      <c r="G192" s="271" t="str">
        <f t="shared" ca="1" si="5"/>
        <v/>
      </c>
    </row>
    <row r="193" spans="1:7" ht="16.5" x14ac:dyDescent="0.3">
      <c r="A193" s="192"/>
      <c r="B193" s="190"/>
      <c r="C193" s="187"/>
      <c r="F193" s="271" t="str">
        <f t="shared" ca="1" si="4"/>
        <v/>
      </c>
      <c r="G193" s="271" t="str">
        <f t="shared" ca="1" si="5"/>
        <v/>
      </c>
    </row>
    <row r="194" spans="1:7" ht="16.5" x14ac:dyDescent="0.3">
      <c r="A194" s="192"/>
      <c r="B194" s="190"/>
      <c r="C194" s="187"/>
      <c r="F194" s="271" t="str">
        <f t="shared" ca="1" si="4"/>
        <v/>
      </c>
      <c r="G194" s="271" t="str">
        <f t="shared" ca="1" si="5"/>
        <v/>
      </c>
    </row>
    <row r="195" spans="1:7" ht="16.5" x14ac:dyDescent="0.3">
      <c r="A195" s="192"/>
      <c r="B195" s="190"/>
      <c r="C195" s="187"/>
      <c r="F195" s="271" t="str">
        <f t="shared" ca="1" si="4"/>
        <v/>
      </c>
      <c r="G195" s="271" t="str">
        <f t="shared" ca="1" si="5"/>
        <v/>
      </c>
    </row>
    <row r="196" spans="1:7" ht="16.5" x14ac:dyDescent="0.3">
      <c r="A196" s="192"/>
      <c r="B196" s="190"/>
      <c r="C196" s="187"/>
      <c r="F196" s="271" t="str">
        <f t="shared" ca="1" si="4"/>
        <v/>
      </c>
      <c r="G196" s="271" t="str">
        <f t="shared" ca="1" si="5"/>
        <v/>
      </c>
    </row>
    <row r="197" spans="1:7" ht="16.5" x14ac:dyDescent="0.3">
      <c r="A197" s="192"/>
      <c r="B197" s="190"/>
      <c r="C197" s="187"/>
      <c r="F197" s="271" t="str">
        <f t="shared" ca="1" si="4"/>
        <v/>
      </c>
      <c r="G197" s="271" t="str">
        <f t="shared" ca="1" si="5"/>
        <v/>
      </c>
    </row>
    <row r="198" spans="1:7" ht="16.5" x14ac:dyDescent="0.3">
      <c r="A198" s="192"/>
      <c r="B198" s="190"/>
      <c r="C198" s="187"/>
      <c r="F198" s="271" t="str">
        <f t="shared" ca="1" si="4"/>
        <v/>
      </c>
      <c r="G198" s="271" t="str">
        <f t="shared" ca="1" si="5"/>
        <v/>
      </c>
    </row>
    <row r="199" spans="1:7" ht="16.5" x14ac:dyDescent="0.3">
      <c r="A199" s="192"/>
      <c r="B199" s="190"/>
      <c r="C199" s="187"/>
      <c r="F199" s="271" t="str">
        <f t="shared" ref="F199:F262" ca="1" si="6">IFERROR(TRIM(LEFT(MID(INDIRECT("B"&amp;(4*ROW(F199)-5)),FIND("'",INDIRECT("B"&amp;(4*ROW(F199)-5)))+1,100),LEN(MID(INDIRECT("B"&amp;(4*ROW(F199)-5)),FIND("'",INDIRECT("B"&amp;(4*ROW(F199)-5)))+1,100))-2)),"")</f>
        <v/>
      </c>
      <c r="G199" s="271" t="str">
        <f t="shared" ref="G199:G262" ca="1" si="7">IFERROR(LEFT(MID(INDIRECT("B"&amp;(4*ROW(G199)-4)),FIND("'",INDIRECT("B"&amp;(4*ROW(G199)-4)))+1,100),LEN(MID(INDIRECT("B"&amp;(4*ROW(G199)-4)),FIND("'",INDIRECT("B"&amp;(4*ROW(G199)-4)))+1,100))-2),"")</f>
        <v/>
      </c>
    </row>
    <row r="200" spans="1:7" ht="16.5" x14ac:dyDescent="0.3">
      <c r="A200" s="192"/>
      <c r="B200" s="190"/>
      <c r="C200" s="187"/>
      <c r="F200" s="271" t="str">
        <f t="shared" ca="1" si="6"/>
        <v/>
      </c>
      <c r="G200" s="271" t="str">
        <f t="shared" ca="1" si="7"/>
        <v/>
      </c>
    </row>
    <row r="201" spans="1:7" ht="16.5" x14ac:dyDescent="0.3">
      <c r="A201" s="192"/>
      <c r="B201" s="190"/>
      <c r="C201" s="187"/>
      <c r="F201" s="271" t="str">
        <f t="shared" ca="1" si="6"/>
        <v/>
      </c>
      <c r="G201" s="271" t="str">
        <f t="shared" ca="1" si="7"/>
        <v/>
      </c>
    </row>
    <row r="202" spans="1:7" ht="16.5" x14ac:dyDescent="0.3">
      <c r="A202" s="192"/>
      <c r="B202" s="190"/>
      <c r="C202" s="187"/>
      <c r="F202" s="271" t="str">
        <f t="shared" ca="1" si="6"/>
        <v/>
      </c>
      <c r="G202" s="271" t="str">
        <f t="shared" ca="1" si="7"/>
        <v/>
      </c>
    </row>
    <row r="203" spans="1:7" ht="16.5" x14ac:dyDescent="0.3">
      <c r="A203" s="192"/>
      <c r="B203" s="190"/>
      <c r="C203" s="187"/>
      <c r="F203" s="271" t="str">
        <f t="shared" ca="1" si="6"/>
        <v/>
      </c>
      <c r="G203" s="271" t="str">
        <f t="shared" ca="1" si="7"/>
        <v/>
      </c>
    </row>
    <row r="204" spans="1:7" ht="16.5" x14ac:dyDescent="0.3">
      <c r="A204" s="192"/>
      <c r="B204" s="190"/>
      <c r="C204" s="187"/>
      <c r="F204" s="271" t="str">
        <f t="shared" ca="1" si="6"/>
        <v/>
      </c>
      <c r="G204" s="271" t="str">
        <f t="shared" ca="1" si="7"/>
        <v/>
      </c>
    </row>
    <row r="205" spans="1:7" ht="16.5" x14ac:dyDescent="0.3">
      <c r="A205" s="192"/>
      <c r="B205" s="190"/>
      <c r="C205" s="187"/>
      <c r="F205" s="271" t="str">
        <f t="shared" ca="1" si="6"/>
        <v/>
      </c>
      <c r="G205" s="271" t="str">
        <f t="shared" ca="1" si="7"/>
        <v/>
      </c>
    </row>
    <row r="206" spans="1:7" ht="16.5" x14ac:dyDescent="0.3">
      <c r="A206" s="192"/>
      <c r="B206" s="190"/>
      <c r="C206" s="187"/>
      <c r="F206" s="271" t="str">
        <f t="shared" ca="1" si="6"/>
        <v/>
      </c>
      <c r="G206" s="271" t="str">
        <f t="shared" ca="1" si="7"/>
        <v/>
      </c>
    </row>
    <row r="207" spans="1:7" ht="16.5" x14ac:dyDescent="0.3">
      <c r="A207" s="192"/>
      <c r="B207" s="190"/>
      <c r="C207" s="187"/>
      <c r="F207" s="271" t="str">
        <f t="shared" ca="1" si="6"/>
        <v/>
      </c>
      <c r="G207" s="271" t="str">
        <f t="shared" ca="1" si="7"/>
        <v/>
      </c>
    </row>
    <row r="208" spans="1:7" ht="16.5" x14ac:dyDescent="0.3">
      <c r="A208" s="192"/>
      <c r="B208" s="190"/>
      <c r="C208" s="187"/>
      <c r="F208" s="271" t="str">
        <f t="shared" ca="1" si="6"/>
        <v/>
      </c>
      <c r="G208" s="271" t="str">
        <f t="shared" ca="1" si="7"/>
        <v/>
      </c>
    </row>
    <row r="209" spans="1:7" ht="16.5" x14ac:dyDescent="0.3">
      <c r="A209" s="192"/>
      <c r="B209" s="190"/>
      <c r="C209" s="187"/>
      <c r="F209" s="271" t="str">
        <f t="shared" ca="1" si="6"/>
        <v/>
      </c>
      <c r="G209" s="271" t="str">
        <f t="shared" ca="1" si="7"/>
        <v/>
      </c>
    </row>
    <row r="210" spans="1:7" ht="16.5" x14ac:dyDescent="0.3">
      <c r="A210" s="192"/>
      <c r="B210" s="190"/>
      <c r="C210" s="187"/>
      <c r="F210" s="271" t="str">
        <f t="shared" ca="1" si="6"/>
        <v/>
      </c>
      <c r="G210" s="271" t="str">
        <f t="shared" ca="1" si="7"/>
        <v/>
      </c>
    </row>
    <row r="211" spans="1:7" ht="16.5" x14ac:dyDescent="0.3">
      <c r="A211" s="192"/>
      <c r="B211" s="190"/>
      <c r="C211" s="187"/>
      <c r="F211" s="271" t="str">
        <f t="shared" ca="1" si="6"/>
        <v/>
      </c>
      <c r="G211" s="271" t="str">
        <f t="shared" ca="1" si="7"/>
        <v/>
      </c>
    </row>
    <row r="212" spans="1:7" ht="16.5" x14ac:dyDescent="0.3">
      <c r="A212" s="192"/>
      <c r="B212" s="190"/>
      <c r="C212" s="187"/>
      <c r="F212" s="271" t="str">
        <f t="shared" ca="1" si="6"/>
        <v/>
      </c>
      <c r="G212" s="271" t="str">
        <f t="shared" ca="1" si="7"/>
        <v/>
      </c>
    </row>
    <row r="213" spans="1:7" ht="16.5" x14ac:dyDescent="0.3">
      <c r="A213" s="192"/>
      <c r="B213" s="190"/>
      <c r="C213" s="187"/>
      <c r="F213" s="271" t="str">
        <f t="shared" ca="1" si="6"/>
        <v/>
      </c>
      <c r="G213" s="271" t="str">
        <f t="shared" ca="1" si="7"/>
        <v/>
      </c>
    </row>
    <row r="214" spans="1:7" ht="16.5" x14ac:dyDescent="0.3">
      <c r="A214" s="192"/>
      <c r="B214" s="190"/>
      <c r="C214" s="187"/>
      <c r="F214" s="271" t="str">
        <f t="shared" ca="1" si="6"/>
        <v/>
      </c>
      <c r="G214" s="271" t="str">
        <f t="shared" ca="1" si="7"/>
        <v/>
      </c>
    </row>
    <row r="215" spans="1:7" ht="16.5" x14ac:dyDescent="0.3">
      <c r="A215" s="192"/>
      <c r="B215" s="190"/>
      <c r="C215" s="187"/>
      <c r="F215" s="271" t="str">
        <f t="shared" ca="1" si="6"/>
        <v/>
      </c>
      <c r="G215" s="271" t="str">
        <f t="shared" ca="1" si="7"/>
        <v/>
      </c>
    </row>
    <row r="216" spans="1:7" ht="16.5" x14ac:dyDescent="0.3">
      <c r="A216" s="192"/>
      <c r="B216" s="190"/>
      <c r="C216" s="187"/>
      <c r="F216" s="271" t="str">
        <f t="shared" ca="1" si="6"/>
        <v/>
      </c>
      <c r="G216" s="271" t="str">
        <f t="shared" ca="1" si="7"/>
        <v/>
      </c>
    </row>
    <row r="217" spans="1:7" ht="16.5" x14ac:dyDescent="0.3">
      <c r="A217" s="192"/>
      <c r="B217" s="190"/>
      <c r="C217" s="187"/>
      <c r="F217" s="271" t="str">
        <f t="shared" ca="1" si="6"/>
        <v/>
      </c>
      <c r="G217" s="271" t="str">
        <f t="shared" ca="1" si="7"/>
        <v/>
      </c>
    </row>
    <row r="218" spans="1:7" ht="16.5" x14ac:dyDescent="0.3">
      <c r="A218" s="192"/>
      <c r="B218" s="190"/>
      <c r="C218" s="187"/>
      <c r="F218" s="271" t="str">
        <f t="shared" ca="1" si="6"/>
        <v/>
      </c>
      <c r="G218" s="271" t="str">
        <f t="shared" ca="1" si="7"/>
        <v/>
      </c>
    </row>
    <row r="219" spans="1:7" ht="16.5" x14ac:dyDescent="0.3">
      <c r="A219" s="192"/>
      <c r="B219" s="190"/>
      <c r="C219" s="187"/>
      <c r="F219" s="271" t="str">
        <f t="shared" ca="1" si="6"/>
        <v/>
      </c>
      <c r="G219" s="271" t="str">
        <f t="shared" ca="1" si="7"/>
        <v/>
      </c>
    </row>
    <row r="220" spans="1:7" ht="16.5" x14ac:dyDescent="0.3">
      <c r="A220" s="192"/>
      <c r="B220" s="190"/>
      <c r="C220" s="187"/>
      <c r="F220" s="271" t="str">
        <f t="shared" ca="1" si="6"/>
        <v/>
      </c>
      <c r="G220" s="271" t="str">
        <f t="shared" ca="1" si="7"/>
        <v/>
      </c>
    </row>
    <row r="221" spans="1:7" ht="16.5" x14ac:dyDescent="0.3">
      <c r="A221" s="192"/>
      <c r="B221" s="190"/>
      <c r="C221" s="187"/>
      <c r="F221" s="271" t="str">
        <f t="shared" ca="1" si="6"/>
        <v/>
      </c>
      <c r="G221" s="271" t="str">
        <f t="shared" ca="1" si="7"/>
        <v/>
      </c>
    </row>
    <row r="222" spans="1:7" ht="16.5" x14ac:dyDescent="0.3">
      <c r="A222" s="192"/>
      <c r="B222" s="190"/>
      <c r="C222" s="187"/>
      <c r="F222" s="271" t="str">
        <f t="shared" ca="1" si="6"/>
        <v/>
      </c>
      <c r="G222" s="271" t="str">
        <f t="shared" ca="1" si="7"/>
        <v/>
      </c>
    </row>
    <row r="223" spans="1:7" ht="16.5" x14ac:dyDescent="0.3">
      <c r="A223" s="192"/>
      <c r="B223" s="190"/>
      <c r="C223" s="187"/>
      <c r="F223" s="271" t="str">
        <f t="shared" ca="1" si="6"/>
        <v/>
      </c>
      <c r="G223" s="271" t="str">
        <f t="shared" ca="1" si="7"/>
        <v/>
      </c>
    </row>
    <row r="224" spans="1:7" ht="16.5" x14ac:dyDescent="0.3">
      <c r="A224" s="192"/>
      <c r="B224" s="190"/>
      <c r="C224" s="187"/>
      <c r="F224" s="271" t="str">
        <f t="shared" ca="1" si="6"/>
        <v/>
      </c>
      <c r="G224" s="271" t="str">
        <f t="shared" ca="1" si="7"/>
        <v/>
      </c>
    </row>
    <row r="225" spans="1:7" ht="16.5" x14ac:dyDescent="0.3">
      <c r="A225" s="192"/>
      <c r="B225" s="190"/>
      <c r="C225" s="187"/>
      <c r="F225" s="271" t="str">
        <f t="shared" ca="1" si="6"/>
        <v/>
      </c>
      <c r="G225" s="271" t="str">
        <f t="shared" ca="1" si="7"/>
        <v/>
      </c>
    </row>
    <row r="226" spans="1:7" ht="16.5" x14ac:dyDescent="0.3">
      <c r="A226" s="192"/>
      <c r="B226" s="190"/>
      <c r="C226" s="187"/>
      <c r="F226" s="271" t="str">
        <f t="shared" ca="1" si="6"/>
        <v/>
      </c>
      <c r="G226" s="271" t="str">
        <f t="shared" ca="1" si="7"/>
        <v/>
      </c>
    </row>
    <row r="227" spans="1:7" ht="16.5" x14ac:dyDescent="0.3">
      <c r="A227" s="192"/>
      <c r="B227" s="190"/>
      <c r="C227" s="187"/>
      <c r="F227" s="271" t="str">
        <f t="shared" ca="1" si="6"/>
        <v/>
      </c>
      <c r="G227" s="271" t="str">
        <f t="shared" ca="1" si="7"/>
        <v/>
      </c>
    </row>
    <row r="228" spans="1:7" ht="16.5" x14ac:dyDescent="0.3">
      <c r="A228" s="192"/>
      <c r="B228" s="190"/>
      <c r="C228" s="187"/>
      <c r="F228" s="271" t="str">
        <f t="shared" ca="1" si="6"/>
        <v/>
      </c>
      <c r="G228" s="271" t="str">
        <f t="shared" ca="1" si="7"/>
        <v/>
      </c>
    </row>
    <row r="229" spans="1:7" ht="16.5" x14ac:dyDescent="0.3">
      <c r="A229" s="192"/>
      <c r="B229" s="190"/>
      <c r="C229" s="187"/>
      <c r="F229" s="271" t="str">
        <f t="shared" ca="1" si="6"/>
        <v/>
      </c>
      <c r="G229" s="271" t="str">
        <f t="shared" ca="1" si="7"/>
        <v/>
      </c>
    </row>
    <row r="230" spans="1:7" ht="16.5" x14ac:dyDescent="0.3">
      <c r="A230" s="192"/>
      <c r="B230" s="190"/>
      <c r="C230" s="187"/>
      <c r="F230" s="271" t="str">
        <f t="shared" ca="1" si="6"/>
        <v/>
      </c>
      <c r="G230" s="271" t="str">
        <f t="shared" ca="1" si="7"/>
        <v/>
      </c>
    </row>
    <row r="231" spans="1:7" ht="16.5" x14ac:dyDescent="0.3">
      <c r="A231" s="192"/>
      <c r="B231" s="190"/>
      <c r="C231" s="187"/>
      <c r="F231" s="271" t="str">
        <f t="shared" ca="1" si="6"/>
        <v/>
      </c>
      <c r="G231" s="271" t="str">
        <f t="shared" ca="1" si="7"/>
        <v/>
      </c>
    </row>
    <row r="232" spans="1:7" ht="16.5" x14ac:dyDescent="0.3">
      <c r="A232" s="192"/>
      <c r="B232" s="190"/>
      <c r="C232" s="187"/>
      <c r="F232" s="271" t="str">
        <f t="shared" ca="1" si="6"/>
        <v/>
      </c>
      <c r="G232" s="271" t="str">
        <f t="shared" ca="1" si="7"/>
        <v/>
      </c>
    </row>
    <row r="233" spans="1:7" ht="16.5" x14ac:dyDescent="0.3">
      <c r="A233" s="192"/>
      <c r="B233" s="190"/>
      <c r="C233" s="187"/>
      <c r="F233" s="271" t="str">
        <f t="shared" ca="1" si="6"/>
        <v/>
      </c>
      <c r="G233" s="271" t="str">
        <f t="shared" ca="1" si="7"/>
        <v/>
      </c>
    </row>
    <row r="234" spans="1:7" ht="16.5" x14ac:dyDescent="0.3">
      <c r="A234" s="192"/>
      <c r="B234" s="190"/>
      <c r="C234" s="187"/>
      <c r="F234" s="271" t="str">
        <f t="shared" ca="1" si="6"/>
        <v/>
      </c>
      <c r="G234" s="271" t="str">
        <f t="shared" ca="1" si="7"/>
        <v/>
      </c>
    </row>
    <row r="235" spans="1:7" ht="16.5" x14ac:dyDescent="0.3">
      <c r="A235" s="192"/>
      <c r="B235" s="190"/>
      <c r="C235" s="187"/>
      <c r="F235" s="271" t="str">
        <f t="shared" ca="1" si="6"/>
        <v/>
      </c>
      <c r="G235" s="271" t="str">
        <f t="shared" ca="1" si="7"/>
        <v/>
      </c>
    </row>
    <row r="236" spans="1:7" ht="16.5" x14ac:dyDescent="0.3">
      <c r="A236" s="192"/>
      <c r="B236" s="190"/>
      <c r="C236" s="187"/>
      <c r="F236" s="271" t="str">
        <f t="shared" ca="1" si="6"/>
        <v/>
      </c>
      <c r="G236" s="271" t="str">
        <f t="shared" ca="1" si="7"/>
        <v/>
      </c>
    </row>
    <row r="237" spans="1:7" ht="16.5" x14ac:dyDescent="0.3">
      <c r="A237" s="192"/>
      <c r="B237" s="190"/>
      <c r="C237" s="187"/>
      <c r="F237" s="271" t="str">
        <f t="shared" ca="1" si="6"/>
        <v/>
      </c>
      <c r="G237" s="271" t="str">
        <f t="shared" ca="1" si="7"/>
        <v/>
      </c>
    </row>
    <row r="238" spans="1:7" ht="16.5" x14ac:dyDescent="0.3">
      <c r="A238" s="192"/>
      <c r="B238" s="190"/>
      <c r="C238" s="187"/>
      <c r="F238" s="271" t="str">
        <f t="shared" ca="1" si="6"/>
        <v/>
      </c>
      <c r="G238" s="271" t="str">
        <f t="shared" ca="1" si="7"/>
        <v/>
      </c>
    </row>
    <row r="239" spans="1:7" ht="16.5" x14ac:dyDescent="0.3">
      <c r="A239" s="192"/>
      <c r="B239" s="190"/>
      <c r="C239" s="187"/>
      <c r="F239" s="271" t="str">
        <f t="shared" ca="1" si="6"/>
        <v/>
      </c>
      <c r="G239" s="271" t="str">
        <f t="shared" ca="1" si="7"/>
        <v/>
      </c>
    </row>
    <row r="240" spans="1:7" ht="16.5" x14ac:dyDescent="0.3">
      <c r="A240" s="192"/>
      <c r="B240" s="190"/>
      <c r="C240" s="187"/>
      <c r="F240" s="271" t="str">
        <f t="shared" ca="1" si="6"/>
        <v/>
      </c>
      <c r="G240" s="271" t="str">
        <f t="shared" ca="1" si="7"/>
        <v/>
      </c>
    </row>
    <row r="241" spans="1:7" ht="16.5" x14ac:dyDescent="0.3">
      <c r="A241" s="192"/>
      <c r="B241" s="190"/>
      <c r="C241" s="187"/>
      <c r="F241" s="271" t="str">
        <f t="shared" ca="1" si="6"/>
        <v/>
      </c>
      <c r="G241" s="271" t="str">
        <f t="shared" ca="1" si="7"/>
        <v/>
      </c>
    </row>
    <row r="242" spans="1:7" ht="16.5" x14ac:dyDescent="0.3">
      <c r="A242" s="192"/>
      <c r="B242" s="190"/>
      <c r="C242" s="187"/>
      <c r="F242" s="271" t="str">
        <f t="shared" ca="1" si="6"/>
        <v/>
      </c>
      <c r="G242" s="271" t="str">
        <f t="shared" ca="1" si="7"/>
        <v/>
      </c>
    </row>
    <row r="243" spans="1:7" ht="16.5" x14ac:dyDescent="0.3">
      <c r="A243" s="192"/>
      <c r="B243" s="190"/>
      <c r="C243" s="187"/>
      <c r="F243" s="271" t="str">
        <f t="shared" ca="1" si="6"/>
        <v/>
      </c>
      <c r="G243" s="271" t="str">
        <f t="shared" ca="1" si="7"/>
        <v/>
      </c>
    </row>
    <row r="244" spans="1:7" ht="16.5" x14ac:dyDescent="0.3">
      <c r="A244" s="192"/>
      <c r="B244" s="190"/>
      <c r="C244" s="187"/>
      <c r="F244" s="271" t="str">
        <f t="shared" ca="1" si="6"/>
        <v/>
      </c>
      <c r="G244" s="271" t="str">
        <f t="shared" ca="1" si="7"/>
        <v/>
      </c>
    </row>
    <row r="245" spans="1:7" ht="16.5" x14ac:dyDescent="0.3">
      <c r="A245" s="192"/>
      <c r="B245" s="190"/>
      <c r="C245" s="187"/>
      <c r="F245" s="271" t="str">
        <f t="shared" ca="1" si="6"/>
        <v/>
      </c>
      <c r="G245" s="271" t="str">
        <f t="shared" ca="1" si="7"/>
        <v/>
      </c>
    </row>
    <row r="246" spans="1:7" ht="16.5" x14ac:dyDescent="0.3">
      <c r="A246" s="192"/>
      <c r="B246" s="190"/>
      <c r="C246" s="187"/>
      <c r="F246" s="271" t="str">
        <f t="shared" ca="1" si="6"/>
        <v/>
      </c>
      <c r="G246" s="271" t="str">
        <f t="shared" ca="1" si="7"/>
        <v/>
      </c>
    </row>
    <row r="247" spans="1:7" ht="16.5" x14ac:dyDescent="0.3">
      <c r="A247" s="192"/>
      <c r="B247" s="190"/>
      <c r="C247" s="187"/>
      <c r="F247" s="271" t="str">
        <f t="shared" ca="1" si="6"/>
        <v/>
      </c>
      <c r="G247" s="271" t="str">
        <f t="shared" ca="1" si="7"/>
        <v/>
      </c>
    </row>
    <row r="248" spans="1:7" ht="16.5" x14ac:dyDescent="0.3">
      <c r="A248" s="192"/>
      <c r="B248" s="190"/>
      <c r="C248" s="187"/>
      <c r="F248" s="271" t="str">
        <f t="shared" ca="1" si="6"/>
        <v/>
      </c>
      <c r="G248" s="271" t="str">
        <f t="shared" ca="1" si="7"/>
        <v/>
      </c>
    </row>
    <row r="249" spans="1:7" ht="16.5" x14ac:dyDescent="0.3">
      <c r="A249" s="192"/>
      <c r="B249" s="190"/>
      <c r="C249" s="187"/>
      <c r="F249" s="271" t="str">
        <f t="shared" ca="1" si="6"/>
        <v/>
      </c>
      <c r="G249" s="271" t="str">
        <f t="shared" ca="1" si="7"/>
        <v/>
      </c>
    </row>
    <row r="250" spans="1:7" ht="16.5" x14ac:dyDescent="0.3">
      <c r="A250" s="192"/>
      <c r="B250" s="190"/>
      <c r="C250" s="187"/>
      <c r="F250" s="271" t="str">
        <f t="shared" ca="1" si="6"/>
        <v/>
      </c>
      <c r="G250" s="271" t="str">
        <f t="shared" ca="1" si="7"/>
        <v/>
      </c>
    </row>
    <row r="251" spans="1:7" ht="16.5" x14ac:dyDescent="0.3">
      <c r="A251" s="192"/>
      <c r="B251" s="190"/>
      <c r="C251" s="187"/>
      <c r="F251" s="271" t="str">
        <f t="shared" ca="1" si="6"/>
        <v/>
      </c>
      <c r="G251" s="271" t="str">
        <f t="shared" ca="1" si="7"/>
        <v/>
      </c>
    </row>
    <row r="252" spans="1:7" ht="16.5" x14ac:dyDescent="0.3">
      <c r="A252" s="192"/>
      <c r="B252" s="190"/>
      <c r="C252" s="187"/>
      <c r="F252" s="271" t="str">
        <f t="shared" ca="1" si="6"/>
        <v/>
      </c>
      <c r="G252" s="271" t="str">
        <f t="shared" ca="1" si="7"/>
        <v/>
      </c>
    </row>
    <row r="253" spans="1:7" ht="16.5" x14ac:dyDescent="0.3">
      <c r="A253" s="192"/>
      <c r="B253" s="190"/>
      <c r="C253" s="187"/>
      <c r="F253" s="271" t="str">
        <f t="shared" ca="1" si="6"/>
        <v/>
      </c>
      <c r="G253" s="271" t="str">
        <f t="shared" ca="1" si="7"/>
        <v/>
      </c>
    </row>
    <row r="254" spans="1:7" ht="16.5" x14ac:dyDescent="0.3">
      <c r="A254" s="192"/>
      <c r="B254" s="190"/>
      <c r="C254" s="187"/>
      <c r="F254" s="271" t="str">
        <f t="shared" ca="1" si="6"/>
        <v/>
      </c>
      <c r="G254" s="271" t="str">
        <f t="shared" ca="1" si="7"/>
        <v/>
      </c>
    </row>
    <row r="255" spans="1:7" ht="16.5" x14ac:dyDescent="0.3">
      <c r="A255" s="192"/>
      <c r="B255" s="190"/>
      <c r="C255" s="187"/>
      <c r="F255" s="271" t="str">
        <f t="shared" ca="1" si="6"/>
        <v/>
      </c>
      <c r="G255" s="271" t="str">
        <f t="shared" ca="1" si="7"/>
        <v/>
      </c>
    </row>
    <row r="256" spans="1:7" ht="16.5" x14ac:dyDescent="0.3">
      <c r="A256" s="192"/>
      <c r="B256" s="190"/>
      <c r="C256" s="187"/>
      <c r="F256" s="271" t="str">
        <f t="shared" ca="1" si="6"/>
        <v/>
      </c>
      <c r="G256" s="271" t="str">
        <f t="shared" ca="1" si="7"/>
        <v/>
      </c>
    </row>
    <row r="257" spans="1:7" ht="16.5" x14ac:dyDescent="0.3">
      <c r="A257" s="192"/>
      <c r="B257" s="190"/>
      <c r="C257" s="187"/>
      <c r="F257" s="271" t="str">
        <f t="shared" ca="1" si="6"/>
        <v/>
      </c>
      <c r="G257" s="271" t="str">
        <f t="shared" ca="1" si="7"/>
        <v/>
      </c>
    </row>
    <row r="258" spans="1:7" ht="16.5" x14ac:dyDescent="0.3">
      <c r="A258" s="192"/>
      <c r="B258" s="190"/>
      <c r="C258" s="187"/>
      <c r="F258" s="271" t="str">
        <f t="shared" ca="1" si="6"/>
        <v/>
      </c>
      <c r="G258" s="271" t="str">
        <f t="shared" ca="1" si="7"/>
        <v/>
      </c>
    </row>
    <row r="259" spans="1:7" ht="16.5" x14ac:dyDescent="0.3">
      <c r="A259" s="192"/>
      <c r="B259" s="190"/>
      <c r="C259" s="187"/>
      <c r="F259" s="271" t="str">
        <f t="shared" ca="1" si="6"/>
        <v/>
      </c>
      <c r="G259" s="271" t="str">
        <f t="shared" ca="1" si="7"/>
        <v/>
      </c>
    </row>
    <row r="260" spans="1:7" ht="16.5" x14ac:dyDescent="0.3">
      <c r="A260" s="192"/>
      <c r="B260" s="190"/>
      <c r="C260" s="187"/>
      <c r="F260" s="271" t="str">
        <f t="shared" ca="1" si="6"/>
        <v/>
      </c>
      <c r="G260" s="271" t="str">
        <f t="shared" ca="1" si="7"/>
        <v/>
      </c>
    </row>
    <row r="261" spans="1:7" ht="16.5" x14ac:dyDescent="0.3">
      <c r="A261" s="192"/>
      <c r="B261" s="190"/>
      <c r="C261" s="187"/>
      <c r="F261" s="271" t="str">
        <f t="shared" ca="1" si="6"/>
        <v/>
      </c>
      <c r="G261" s="271" t="str">
        <f t="shared" ca="1" si="7"/>
        <v/>
      </c>
    </row>
    <row r="262" spans="1:7" ht="16.5" x14ac:dyDescent="0.3">
      <c r="A262" s="192"/>
      <c r="B262" s="190"/>
      <c r="C262" s="187"/>
      <c r="F262" s="271" t="str">
        <f t="shared" ca="1" si="6"/>
        <v/>
      </c>
      <c r="G262" s="271" t="str">
        <f t="shared" ca="1" si="7"/>
        <v/>
      </c>
    </row>
    <row r="263" spans="1:7" ht="16.5" x14ac:dyDescent="0.3">
      <c r="A263" s="192"/>
      <c r="B263" s="190"/>
      <c r="C263" s="187"/>
      <c r="F263" s="271" t="str">
        <f t="shared" ref="F263:F326" ca="1" si="8">IFERROR(TRIM(LEFT(MID(INDIRECT("B"&amp;(4*ROW(F263)-5)),FIND("'",INDIRECT("B"&amp;(4*ROW(F263)-5)))+1,100),LEN(MID(INDIRECT("B"&amp;(4*ROW(F263)-5)),FIND("'",INDIRECT("B"&amp;(4*ROW(F263)-5)))+1,100))-2)),"")</f>
        <v/>
      </c>
      <c r="G263" s="271" t="str">
        <f t="shared" ref="G263:G326" ca="1" si="9">IFERROR(LEFT(MID(INDIRECT("B"&amp;(4*ROW(G263)-4)),FIND("'",INDIRECT("B"&amp;(4*ROW(G263)-4)))+1,100),LEN(MID(INDIRECT("B"&amp;(4*ROW(G263)-4)),FIND("'",INDIRECT("B"&amp;(4*ROW(G263)-4)))+1,100))-2),"")</f>
        <v/>
      </c>
    </row>
    <row r="264" spans="1:7" ht="16.5" x14ac:dyDescent="0.3">
      <c r="A264" s="192"/>
      <c r="B264" s="190"/>
      <c r="C264" s="187"/>
      <c r="F264" s="271" t="str">
        <f t="shared" ca="1" si="8"/>
        <v/>
      </c>
      <c r="G264" s="271" t="str">
        <f t="shared" ca="1" si="9"/>
        <v/>
      </c>
    </row>
    <row r="265" spans="1:7" ht="16.5" x14ac:dyDescent="0.3">
      <c r="A265" s="192"/>
      <c r="B265" s="190"/>
      <c r="C265" s="187"/>
      <c r="F265" s="271" t="str">
        <f t="shared" ca="1" si="8"/>
        <v/>
      </c>
      <c r="G265" s="271" t="str">
        <f t="shared" ca="1" si="9"/>
        <v/>
      </c>
    </row>
    <row r="266" spans="1:7" ht="16.5" x14ac:dyDescent="0.3">
      <c r="A266" s="192"/>
      <c r="B266" s="190"/>
      <c r="C266" s="187"/>
      <c r="F266" s="271" t="str">
        <f t="shared" ca="1" si="8"/>
        <v/>
      </c>
      <c r="G266" s="271" t="str">
        <f t="shared" ca="1" si="9"/>
        <v/>
      </c>
    </row>
    <row r="267" spans="1:7" ht="16.5" x14ac:dyDescent="0.3">
      <c r="A267" s="192"/>
      <c r="B267" s="190"/>
      <c r="C267" s="187"/>
      <c r="F267" s="271" t="str">
        <f t="shared" ca="1" si="8"/>
        <v/>
      </c>
      <c r="G267" s="271" t="str">
        <f t="shared" ca="1" si="9"/>
        <v/>
      </c>
    </row>
    <row r="268" spans="1:7" ht="16.5" x14ac:dyDescent="0.3">
      <c r="A268" s="192"/>
      <c r="B268" s="190"/>
      <c r="C268" s="187"/>
      <c r="F268" s="271" t="str">
        <f t="shared" ca="1" si="8"/>
        <v/>
      </c>
      <c r="G268" s="271" t="str">
        <f t="shared" ca="1" si="9"/>
        <v/>
      </c>
    </row>
    <row r="269" spans="1:7" ht="16.5" x14ac:dyDescent="0.3">
      <c r="A269" s="192"/>
      <c r="B269" s="190"/>
      <c r="C269" s="187"/>
      <c r="F269" s="271" t="str">
        <f t="shared" ca="1" si="8"/>
        <v/>
      </c>
      <c r="G269" s="271" t="str">
        <f t="shared" ca="1" si="9"/>
        <v/>
      </c>
    </row>
    <row r="270" spans="1:7" ht="16.5" x14ac:dyDescent="0.3">
      <c r="A270" s="192"/>
      <c r="B270" s="190"/>
      <c r="C270" s="187"/>
      <c r="F270" s="271" t="str">
        <f t="shared" ca="1" si="8"/>
        <v/>
      </c>
      <c r="G270" s="271" t="str">
        <f t="shared" ca="1" si="9"/>
        <v/>
      </c>
    </row>
    <row r="271" spans="1:7" ht="16.5" x14ac:dyDescent="0.3">
      <c r="A271" s="192"/>
      <c r="B271" s="190"/>
      <c r="C271" s="187"/>
      <c r="F271" s="271" t="str">
        <f t="shared" ca="1" si="8"/>
        <v/>
      </c>
      <c r="G271" s="271" t="str">
        <f t="shared" ca="1" si="9"/>
        <v/>
      </c>
    </row>
    <row r="272" spans="1:7" ht="16.5" x14ac:dyDescent="0.3">
      <c r="A272" s="192"/>
      <c r="B272" s="190"/>
      <c r="C272" s="187"/>
      <c r="F272" s="271" t="str">
        <f t="shared" ca="1" si="8"/>
        <v/>
      </c>
      <c r="G272" s="271" t="str">
        <f t="shared" ca="1" si="9"/>
        <v/>
      </c>
    </row>
    <row r="273" spans="1:7" ht="16.5" x14ac:dyDescent="0.3">
      <c r="A273" s="192"/>
      <c r="B273" s="190"/>
      <c r="C273" s="187"/>
      <c r="F273" s="271" t="str">
        <f t="shared" ca="1" si="8"/>
        <v/>
      </c>
      <c r="G273" s="271" t="str">
        <f t="shared" ca="1" si="9"/>
        <v/>
      </c>
    </row>
    <row r="274" spans="1:7" ht="16.5" x14ac:dyDescent="0.3">
      <c r="A274" s="192"/>
      <c r="B274" s="190"/>
      <c r="C274" s="187"/>
      <c r="F274" s="271" t="str">
        <f t="shared" ca="1" si="8"/>
        <v/>
      </c>
      <c r="G274" s="271" t="str">
        <f t="shared" ca="1" si="9"/>
        <v/>
      </c>
    </row>
    <row r="275" spans="1:7" ht="16.5" x14ac:dyDescent="0.3">
      <c r="A275" s="192"/>
      <c r="B275" s="190"/>
      <c r="C275" s="187"/>
      <c r="F275" s="271" t="str">
        <f t="shared" ca="1" si="8"/>
        <v/>
      </c>
      <c r="G275" s="271" t="str">
        <f t="shared" ca="1" si="9"/>
        <v/>
      </c>
    </row>
    <row r="276" spans="1:7" ht="16.5" x14ac:dyDescent="0.3">
      <c r="A276" s="192"/>
      <c r="B276" s="190"/>
      <c r="C276" s="187"/>
      <c r="F276" s="271" t="str">
        <f t="shared" ca="1" si="8"/>
        <v/>
      </c>
      <c r="G276" s="271" t="str">
        <f t="shared" ca="1" si="9"/>
        <v/>
      </c>
    </row>
    <row r="277" spans="1:7" ht="16.5" x14ac:dyDescent="0.3">
      <c r="A277" s="192"/>
      <c r="B277" s="190"/>
      <c r="C277" s="187"/>
      <c r="F277" s="271" t="str">
        <f t="shared" ca="1" si="8"/>
        <v/>
      </c>
      <c r="G277" s="271" t="str">
        <f t="shared" ca="1" si="9"/>
        <v/>
      </c>
    </row>
    <row r="278" spans="1:7" ht="16.5" x14ac:dyDescent="0.3">
      <c r="A278" s="192"/>
      <c r="B278" s="190"/>
      <c r="C278" s="187"/>
      <c r="F278" s="271" t="str">
        <f t="shared" ca="1" si="8"/>
        <v/>
      </c>
      <c r="G278" s="271" t="str">
        <f t="shared" ca="1" si="9"/>
        <v/>
      </c>
    </row>
    <row r="279" spans="1:7" ht="16.5" x14ac:dyDescent="0.3">
      <c r="A279" s="192"/>
      <c r="B279" s="190"/>
      <c r="C279" s="187"/>
      <c r="F279" s="271" t="str">
        <f t="shared" ca="1" si="8"/>
        <v/>
      </c>
      <c r="G279" s="271" t="str">
        <f t="shared" ca="1" si="9"/>
        <v/>
      </c>
    </row>
    <row r="280" spans="1:7" ht="16.5" x14ac:dyDescent="0.3">
      <c r="A280" s="192"/>
      <c r="B280" s="190"/>
      <c r="C280" s="187"/>
      <c r="F280" s="271" t="str">
        <f t="shared" ca="1" si="8"/>
        <v/>
      </c>
      <c r="G280" s="271" t="str">
        <f t="shared" ca="1" si="9"/>
        <v/>
      </c>
    </row>
    <row r="281" spans="1:7" ht="16.5" x14ac:dyDescent="0.3">
      <c r="A281" s="192"/>
      <c r="B281" s="190"/>
      <c r="C281" s="187"/>
      <c r="F281" s="271" t="str">
        <f t="shared" ca="1" si="8"/>
        <v/>
      </c>
      <c r="G281" s="271" t="str">
        <f t="shared" ca="1" si="9"/>
        <v/>
      </c>
    </row>
    <row r="282" spans="1:7" ht="16.5" x14ac:dyDescent="0.3">
      <c r="A282" s="192"/>
      <c r="B282" s="190"/>
      <c r="C282" s="187"/>
      <c r="F282" s="271" t="str">
        <f t="shared" ca="1" si="8"/>
        <v/>
      </c>
      <c r="G282" s="271" t="str">
        <f t="shared" ca="1" si="9"/>
        <v/>
      </c>
    </row>
    <row r="283" spans="1:7" ht="16.5" x14ac:dyDescent="0.3">
      <c r="A283" s="192"/>
      <c r="B283" s="190"/>
      <c r="C283" s="187"/>
      <c r="F283" s="271" t="str">
        <f t="shared" ca="1" si="8"/>
        <v/>
      </c>
      <c r="G283" s="271" t="str">
        <f t="shared" ca="1" si="9"/>
        <v/>
      </c>
    </row>
    <row r="284" spans="1:7" ht="16.5" x14ac:dyDescent="0.3">
      <c r="A284" s="192"/>
      <c r="B284" s="190"/>
      <c r="C284" s="187"/>
      <c r="F284" s="271" t="str">
        <f t="shared" ca="1" si="8"/>
        <v/>
      </c>
      <c r="G284" s="271" t="str">
        <f t="shared" ca="1" si="9"/>
        <v/>
      </c>
    </row>
    <row r="285" spans="1:7" ht="16.5" x14ac:dyDescent="0.3">
      <c r="A285" s="192"/>
      <c r="B285" s="190"/>
      <c r="C285" s="187"/>
      <c r="F285" s="271" t="str">
        <f t="shared" ca="1" si="8"/>
        <v/>
      </c>
      <c r="G285" s="271" t="str">
        <f t="shared" ca="1" si="9"/>
        <v/>
      </c>
    </row>
    <row r="286" spans="1:7" ht="16.5" x14ac:dyDescent="0.3">
      <c r="A286" s="192"/>
      <c r="B286" s="190"/>
      <c r="C286" s="187"/>
      <c r="F286" s="271" t="str">
        <f t="shared" ca="1" si="8"/>
        <v/>
      </c>
      <c r="G286" s="271" t="str">
        <f t="shared" ca="1" si="9"/>
        <v/>
      </c>
    </row>
    <row r="287" spans="1:7" ht="16.5" x14ac:dyDescent="0.3">
      <c r="A287" s="192"/>
      <c r="B287" s="190"/>
      <c r="C287" s="187"/>
      <c r="F287" s="271" t="str">
        <f t="shared" ca="1" si="8"/>
        <v/>
      </c>
      <c r="G287" s="271" t="str">
        <f t="shared" ca="1" si="9"/>
        <v/>
      </c>
    </row>
    <row r="288" spans="1:7" ht="16.5" x14ac:dyDescent="0.3">
      <c r="A288" s="192"/>
      <c r="B288" s="190"/>
      <c r="C288" s="187"/>
      <c r="F288" s="271" t="str">
        <f t="shared" ca="1" si="8"/>
        <v/>
      </c>
      <c r="G288" s="271" t="str">
        <f t="shared" ca="1" si="9"/>
        <v/>
      </c>
    </row>
    <row r="289" spans="1:7" ht="16.5" x14ac:dyDescent="0.3">
      <c r="A289" s="192"/>
      <c r="B289" s="190"/>
      <c r="C289" s="187"/>
      <c r="F289" s="271" t="str">
        <f t="shared" ca="1" si="8"/>
        <v/>
      </c>
      <c r="G289" s="271" t="str">
        <f t="shared" ca="1" si="9"/>
        <v/>
      </c>
    </row>
    <row r="290" spans="1:7" ht="16.5" x14ac:dyDescent="0.3">
      <c r="A290" s="192"/>
      <c r="B290" s="190"/>
      <c r="C290" s="187"/>
      <c r="F290" s="271" t="str">
        <f t="shared" ca="1" si="8"/>
        <v/>
      </c>
      <c r="G290" s="271" t="str">
        <f t="shared" ca="1" si="9"/>
        <v/>
      </c>
    </row>
    <row r="291" spans="1:7" ht="16.5" x14ac:dyDescent="0.3">
      <c r="A291" s="192"/>
      <c r="B291" s="190"/>
      <c r="C291" s="187"/>
      <c r="F291" s="271" t="str">
        <f t="shared" ca="1" si="8"/>
        <v/>
      </c>
      <c r="G291" s="271" t="str">
        <f t="shared" ca="1" si="9"/>
        <v/>
      </c>
    </row>
    <row r="292" spans="1:7" ht="16.5" x14ac:dyDescent="0.3">
      <c r="A292" s="192"/>
      <c r="B292" s="190"/>
      <c r="C292" s="187"/>
      <c r="F292" s="271" t="str">
        <f t="shared" ca="1" si="8"/>
        <v/>
      </c>
      <c r="G292" s="271" t="str">
        <f t="shared" ca="1" si="9"/>
        <v/>
      </c>
    </row>
    <row r="293" spans="1:7" ht="16.5" x14ac:dyDescent="0.3">
      <c r="A293" s="192"/>
      <c r="B293" s="190"/>
      <c r="C293" s="187"/>
      <c r="F293" s="271" t="str">
        <f t="shared" ca="1" si="8"/>
        <v/>
      </c>
      <c r="G293" s="271" t="str">
        <f t="shared" ca="1" si="9"/>
        <v/>
      </c>
    </row>
    <row r="294" spans="1:7" ht="16.5" x14ac:dyDescent="0.3">
      <c r="A294" s="192"/>
      <c r="B294" s="190"/>
      <c r="C294" s="187"/>
      <c r="F294" s="271" t="str">
        <f t="shared" ca="1" si="8"/>
        <v/>
      </c>
      <c r="G294" s="271" t="str">
        <f t="shared" ca="1" si="9"/>
        <v/>
      </c>
    </row>
    <row r="295" spans="1:7" ht="16.5" x14ac:dyDescent="0.3">
      <c r="A295" s="192"/>
      <c r="B295" s="190"/>
      <c r="C295" s="187"/>
      <c r="F295" s="271" t="str">
        <f t="shared" ca="1" si="8"/>
        <v/>
      </c>
      <c r="G295" s="271" t="str">
        <f t="shared" ca="1" si="9"/>
        <v/>
      </c>
    </row>
    <row r="296" spans="1:7" ht="16.5" x14ac:dyDescent="0.3">
      <c r="A296" s="192"/>
      <c r="B296" s="190"/>
      <c r="C296" s="187"/>
      <c r="F296" s="271" t="str">
        <f t="shared" ca="1" si="8"/>
        <v/>
      </c>
      <c r="G296" s="271" t="str">
        <f t="shared" ca="1" si="9"/>
        <v/>
      </c>
    </row>
    <row r="297" spans="1:7" ht="16.5" x14ac:dyDescent="0.3">
      <c r="A297" s="192"/>
      <c r="B297" s="190"/>
      <c r="C297" s="187"/>
      <c r="F297" s="271" t="str">
        <f t="shared" ca="1" si="8"/>
        <v/>
      </c>
      <c r="G297" s="271" t="str">
        <f t="shared" ca="1" si="9"/>
        <v/>
      </c>
    </row>
    <row r="298" spans="1:7" ht="16.5" x14ac:dyDescent="0.3">
      <c r="A298" s="192"/>
      <c r="B298" s="190"/>
      <c r="C298" s="187"/>
      <c r="F298" s="271" t="str">
        <f t="shared" ca="1" si="8"/>
        <v/>
      </c>
      <c r="G298" s="271" t="str">
        <f t="shared" ca="1" si="9"/>
        <v/>
      </c>
    </row>
    <row r="299" spans="1:7" ht="16.5" x14ac:dyDescent="0.3">
      <c r="A299" s="192"/>
      <c r="B299" s="190"/>
      <c r="C299" s="187"/>
      <c r="F299" s="271" t="str">
        <f t="shared" ca="1" si="8"/>
        <v/>
      </c>
      <c r="G299" s="271" t="str">
        <f t="shared" ca="1" si="9"/>
        <v/>
      </c>
    </row>
    <row r="300" spans="1:7" ht="16.5" x14ac:dyDescent="0.3">
      <c r="A300" s="192"/>
      <c r="B300" s="190"/>
      <c r="C300" s="187"/>
      <c r="F300" s="271" t="str">
        <f t="shared" ca="1" si="8"/>
        <v/>
      </c>
      <c r="G300" s="271" t="str">
        <f t="shared" ca="1" si="9"/>
        <v/>
      </c>
    </row>
    <row r="301" spans="1:7" ht="17.25" thickBot="1" x14ac:dyDescent="0.35">
      <c r="A301" s="192"/>
      <c r="B301" s="191"/>
      <c r="C301" s="189"/>
      <c r="F301" s="271" t="str">
        <f t="shared" ca="1" si="8"/>
        <v/>
      </c>
      <c r="G301" s="271" t="str">
        <f t="shared" ca="1" si="9"/>
        <v/>
      </c>
    </row>
    <row r="302" spans="1:7" ht="16.5" x14ac:dyDescent="0.3">
      <c r="B302" s="188"/>
      <c r="F302" s="271" t="str">
        <f t="shared" ca="1" si="8"/>
        <v/>
      </c>
      <c r="G302" s="271" t="str">
        <f t="shared" ca="1" si="9"/>
        <v/>
      </c>
    </row>
    <row r="303" spans="1:7" ht="16.5" x14ac:dyDescent="0.3">
      <c r="B303" s="188"/>
      <c r="F303" s="271" t="str">
        <f t="shared" ca="1" si="8"/>
        <v/>
      </c>
      <c r="G303" s="271" t="str">
        <f t="shared" ca="1" si="9"/>
        <v/>
      </c>
    </row>
    <row r="304" spans="1:7" ht="16.5" x14ac:dyDescent="0.3">
      <c r="B304" s="188"/>
      <c r="F304" s="271" t="str">
        <f t="shared" ca="1" si="8"/>
        <v/>
      </c>
      <c r="G304" s="271" t="str">
        <f t="shared" ca="1" si="9"/>
        <v/>
      </c>
    </row>
    <row r="305" spans="2:7" ht="16.5" x14ac:dyDescent="0.3">
      <c r="B305" s="188"/>
      <c r="F305" s="271" t="str">
        <f t="shared" ca="1" si="8"/>
        <v/>
      </c>
      <c r="G305" s="271" t="str">
        <f t="shared" ca="1" si="9"/>
        <v/>
      </c>
    </row>
    <row r="306" spans="2:7" ht="16.5" x14ac:dyDescent="0.3">
      <c r="B306" s="188"/>
      <c r="F306" s="271" t="str">
        <f t="shared" ca="1" si="8"/>
        <v/>
      </c>
      <c r="G306" s="271" t="str">
        <f t="shared" ca="1" si="9"/>
        <v/>
      </c>
    </row>
    <row r="307" spans="2:7" ht="16.5" x14ac:dyDescent="0.3">
      <c r="B307" s="188"/>
      <c r="F307" s="271" t="str">
        <f t="shared" ca="1" si="8"/>
        <v/>
      </c>
      <c r="G307" s="271" t="str">
        <f t="shared" ca="1" si="9"/>
        <v/>
      </c>
    </row>
    <row r="308" spans="2:7" ht="16.5" x14ac:dyDescent="0.3">
      <c r="B308" s="188"/>
      <c r="F308" s="271" t="str">
        <f t="shared" ca="1" si="8"/>
        <v/>
      </c>
      <c r="G308" s="271" t="str">
        <f t="shared" ca="1" si="9"/>
        <v/>
      </c>
    </row>
    <row r="309" spans="2:7" ht="16.5" x14ac:dyDescent="0.3">
      <c r="B309" s="188"/>
      <c r="F309" s="271" t="str">
        <f t="shared" ca="1" si="8"/>
        <v/>
      </c>
      <c r="G309" s="271" t="str">
        <f t="shared" ca="1" si="9"/>
        <v/>
      </c>
    </row>
    <row r="310" spans="2:7" ht="16.5" x14ac:dyDescent="0.3">
      <c r="B310" s="188"/>
      <c r="F310" s="271" t="str">
        <f t="shared" ca="1" si="8"/>
        <v/>
      </c>
      <c r="G310" s="271" t="str">
        <f t="shared" ca="1" si="9"/>
        <v/>
      </c>
    </row>
    <row r="311" spans="2:7" ht="16.5" x14ac:dyDescent="0.3">
      <c r="B311" s="188"/>
      <c r="F311" s="271" t="str">
        <f t="shared" ca="1" si="8"/>
        <v/>
      </c>
      <c r="G311" s="271" t="str">
        <f t="shared" ca="1" si="9"/>
        <v/>
      </c>
    </row>
    <row r="312" spans="2:7" ht="16.5" x14ac:dyDescent="0.3">
      <c r="B312" s="188"/>
      <c r="F312" s="271" t="str">
        <f t="shared" ca="1" si="8"/>
        <v/>
      </c>
      <c r="G312" s="271" t="str">
        <f t="shared" ca="1" si="9"/>
        <v/>
      </c>
    </row>
    <row r="313" spans="2:7" ht="16.5" x14ac:dyDescent="0.3">
      <c r="B313" s="188"/>
      <c r="F313" s="271" t="str">
        <f t="shared" ca="1" si="8"/>
        <v/>
      </c>
      <c r="G313" s="271" t="str">
        <f t="shared" ca="1" si="9"/>
        <v/>
      </c>
    </row>
    <row r="314" spans="2:7" ht="16.5" x14ac:dyDescent="0.3">
      <c r="B314" s="188"/>
      <c r="F314" s="271" t="str">
        <f t="shared" ca="1" si="8"/>
        <v/>
      </c>
      <c r="G314" s="271" t="str">
        <f t="shared" ca="1" si="9"/>
        <v/>
      </c>
    </row>
    <row r="315" spans="2:7" ht="16.5" x14ac:dyDescent="0.3">
      <c r="B315" s="188"/>
      <c r="F315" s="271" t="str">
        <f t="shared" ca="1" si="8"/>
        <v/>
      </c>
      <c r="G315" s="271" t="str">
        <f t="shared" ca="1" si="9"/>
        <v/>
      </c>
    </row>
    <row r="316" spans="2:7" ht="16.5" x14ac:dyDescent="0.3">
      <c r="B316" s="188"/>
      <c r="F316" s="271" t="str">
        <f t="shared" ca="1" si="8"/>
        <v/>
      </c>
      <c r="G316" s="271" t="str">
        <f t="shared" ca="1" si="9"/>
        <v/>
      </c>
    </row>
    <row r="317" spans="2:7" ht="16.5" x14ac:dyDescent="0.3">
      <c r="B317" s="188"/>
      <c r="F317" s="271" t="str">
        <f t="shared" ca="1" si="8"/>
        <v/>
      </c>
      <c r="G317" s="271" t="str">
        <f t="shared" ca="1" si="9"/>
        <v/>
      </c>
    </row>
    <row r="318" spans="2:7" ht="16.5" x14ac:dyDescent="0.3">
      <c r="B318" s="188"/>
      <c r="F318" s="271" t="str">
        <f t="shared" ca="1" si="8"/>
        <v/>
      </c>
      <c r="G318" s="271" t="str">
        <f t="shared" ca="1" si="9"/>
        <v/>
      </c>
    </row>
    <row r="319" spans="2:7" ht="16.5" x14ac:dyDescent="0.3">
      <c r="B319" s="188"/>
      <c r="F319" s="271" t="str">
        <f t="shared" ca="1" si="8"/>
        <v/>
      </c>
      <c r="G319" s="271" t="str">
        <f t="shared" ca="1" si="9"/>
        <v/>
      </c>
    </row>
    <row r="320" spans="2:7" ht="16.5" x14ac:dyDescent="0.3">
      <c r="B320" s="188"/>
      <c r="F320" s="271" t="str">
        <f t="shared" ca="1" si="8"/>
        <v/>
      </c>
      <c r="G320" s="271" t="str">
        <f t="shared" ca="1" si="9"/>
        <v/>
      </c>
    </row>
    <row r="321" spans="2:7" ht="16.5" x14ac:dyDescent="0.3">
      <c r="B321" s="188"/>
      <c r="F321" s="271" t="str">
        <f t="shared" ca="1" si="8"/>
        <v/>
      </c>
      <c r="G321" s="271" t="str">
        <f t="shared" ca="1" si="9"/>
        <v/>
      </c>
    </row>
    <row r="322" spans="2:7" ht="16.5" x14ac:dyDescent="0.3">
      <c r="B322" s="188"/>
      <c r="F322" s="271" t="str">
        <f t="shared" ca="1" si="8"/>
        <v/>
      </c>
      <c r="G322" s="271" t="str">
        <f t="shared" ca="1" si="9"/>
        <v/>
      </c>
    </row>
    <row r="323" spans="2:7" ht="16.5" x14ac:dyDescent="0.3">
      <c r="B323" s="188"/>
      <c r="F323" s="271" t="str">
        <f t="shared" ca="1" si="8"/>
        <v/>
      </c>
      <c r="G323" s="271" t="str">
        <f t="shared" ca="1" si="9"/>
        <v/>
      </c>
    </row>
    <row r="324" spans="2:7" ht="16.5" x14ac:dyDescent="0.3">
      <c r="B324" s="188"/>
      <c r="F324" s="271" t="str">
        <f t="shared" ca="1" si="8"/>
        <v/>
      </c>
      <c r="G324" s="271" t="str">
        <f t="shared" ca="1" si="9"/>
        <v/>
      </c>
    </row>
    <row r="325" spans="2:7" ht="16.5" x14ac:dyDescent="0.3">
      <c r="B325" s="188"/>
      <c r="F325" s="271" t="str">
        <f t="shared" ca="1" si="8"/>
        <v/>
      </c>
      <c r="G325" s="271" t="str">
        <f t="shared" ca="1" si="9"/>
        <v/>
      </c>
    </row>
    <row r="326" spans="2:7" ht="16.5" x14ac:dyDescent="0.3">
      <c r="B326" s="188"/>
      <c r="F326" s="271" t="str">
        <f t="shared" ca="1" si="8"/>
        <v/>
      </c>
      <c r="G326" s="271" t="str">
        <f t="shared" ca="1" si="9"/>
        <v/>
      </c>
    </row>
    <row r="327" spans="2:7" ht="16.5" x14ac:dyDescent="0.3">
      <c r="B327" s="188"/>
      <c r="F327" s="271" t="str">
        <f t="shared" ref="F327:F390" ca="1" si="10">IFERROR(TRIM(LEFT(MID(INDIRECT("B"&amp;(4*ROW(F327)-5)),FIND("'",INDIRECT("B"&amp;(4*ROW(F327)-5)))+1,100),LEN(MID(INDIRECT("B"&amp;(4*ROW(F327)-5)),FIND("'",INDIRECT("B"&amp;(4*ROW(F327)-5)))+1,100))-2)),"")</f>
        <v/>
      </c>
      <c r="G327" s="271" t="str">
        <f t="shared" ref="G327:G390" ca="1" si="11">IFERROR(LEFT(MID(INDIRECT("B"&amp;(4*ROW(G327)-4)),FIND("'",INDIRECT("B"&amp;(4*ROW(G327)-4)))+1,100),LEN(MID(INDIRECT("B"&amp;(4*ROW(G327)-4)),FIND("'",INDIRECT("B"&amp;(4*ROW(G327)-4)))+1,100))-2),"")</f>
        <v/>
      </c>
    </row>
    <row r="328" spans="2:7" ht="16.5" x14ac:dyDescent="0.3">
      <c r="B328" s="188"/>
      <c r="F328" s="271" t="str">
        <f t="shared" ca="1" si="10"/>
        <v/>
      </c>
      <c r="G328" s="271" t="str">
        <f t="shared" ca="1" si="11"/>
        <v/>
      </c>
    </row>
    <row r="329" spans="2:7" ht="16.5" x14ac:dyDescent="0.3">
      <c r="B329" s="188"/>
      <c r="F329" s="271" t="str">
        <f t="shared" ca="1" si="10"/>
        <v/>
      </c>
      <c r="G329" s="271" t="str">
        <f t="shared" ca="1" si="11"/>
        <v/>
      </c>
    </row>
    <row r="330" spans="2:7" ht="16.5" x14ac:dyDescent="0.3">
      <c r="B330" s="188"/>
      <c r="F330" s="271" t="str">
        <f t="shared" ca="1" si="10"/>
        <v/>
      </c>
      <c r="G330" s="271" t="str">
        <f t="shared" ca="1" si="11"/>
        <v/>
      </c>
    </row>
    <row r="331" spans="2:7" ht="16.5" x14ac:dyDescent="0.3">
      <c r="B331" s="188"/>
      <c r="F331" s="271" t="str">
        <f t="shared" ca="1" si="10"/>
        <v/>
      </c>
      <c r="G331" s="271" t="str">
        <f t="shared" ca="1" si="11"/>
        <v/>
      </c>
    </row>
    <row r="332" spans="2:7" ht="16.5" x14ac:dyDescent="0.3">
      <c r="B332" s="188"/>
      <c r="F332" s="271" t="str">
        <f t="shared" ca="1" si="10"/>
        <v/>
      </c>
      <c r="G332" s="271" t="str">
        <f t="shared" ca="1" si="11"/>
        <v/>
      </c>
    </row>
    <row r="333" spans="2:7" ht="16.5" x14ac:dyDescent="0.3">
      <c r="B333" s="188"/>
      <c r="F333" s="271" t="str">
        <f t="shared" ca="1" si="10"/>
        <v/>
      </c>
      <c r="G333" s="271" t="str">
        <f t="shared" ca="1" si="11"/>
        <v/>
      </c>
    </row>
    <row r="334" spans="2:7" ht="16.5" x14ac:dyDescent="0.3">
      <c r="B334" s="188"/>
      <c r="F334" s="271" t="str">
        <f t="shared" ca="1" si="10"/>
        <v/>
      </c>
      <c r="G334" s="271" t="str">
        <f t="shared" ca="1" si="11"/>
        <v/>
      </c>
    </row>
    <row r="335" spans="2:7" ht="16.5" x14ac:dyDescent="0.3">
      <c r="B335" s="188"/>
      <c r="F335" s="271" t="str">
        <f t="shared" ca="1" si="10"/>
        <v/>
      </c>
      <c r="G335" s="271" t="str">
        <f t="shared" ca="1" si="11"/>
        <v/>
      </c>
    </row>
    <row r="336" spans="2:7" ht="16.5" x14ac:dyDescent="0.3">
      <c r="B336" s="188"/>
      <c r="F336" s="271" t="str">
        <f t="shared" ca="1" si="10"/>
        <v/>
      </c>
      <c r="G336" s="271" t="str">
        <f t="shared" ca="1" si="11"/>
        <v/>
      </c>
    </row>
    <row r="337" spans="2:7" ht="16.5" x14ac:dyDescent="0.3">
      <c r="B337" s="188"/>
      <c r="F337" s="271" t="str">
        <f t="shared" ca="1" si="10"/>
        <v/>
      </c>
      <c r="G337" s="271" t="str">
        <f t="shared" ca="1" si="11"/>
        <v/>
      </c>
    </row>
    <row r="338" spans="2:7" ht="16.5" x14ac:dyDescent="0.3">
      <c r="B338" s="188"/>
      <c r="F338" s="271" t="str">
        <f t="shared" ca="1" si="10"/>
        <v/>
      </c>
      <c r="G338" s="271" t="str">
        <f t="shared" ca="1" si="11"/>
        <v/>
      </c>
    </row>
    <row r="339" spans="2:7" ht="16.5" x14ac:dyDescent="0.3">
      <c r="B339" s="188"/>
      <c r="F339" s="271" t="str">
        <f t="shared" ca="1" si="10"/>
        <v/>
      </c>
      <c r="G339" s="271" t="str">
        <f t="shared" ca="1" si="11"/>
        <v/>
      </c>
    </row>
    <row r="340" spans="2:7" ht="16.5" x14ac:dyDescent="0.3">
      <c r="B340" s="188"/>
      <c r="F340" s="271" t="str">
        <f t="shared" ca="1" si="10"/>
        <v/>
      </c>
      <c r="G340" s="271" t="str">
        <f t="shared" ca="1" si="11"/>
        <v/>
      </c>
    </row>
    <row r="341" spans="2:7" ht="16.5" x14ac:dyDescent="0.3">
      <c r="B341" s="188"/>
      <c r="F341" s="271" t="str">
        <f t="shared" ca="1" si="10"/>
        <v/>
      </c>
      <c r="G341" s="271" t="str">
        <f t="shared" ca="1" si="11"/>
        <v/>
      </c>
    </row>
    <row r="342" spans="2:7" ht="16.5" x14ac:dyDescent="0.3">
      <c r="B342" s="188"/>
      <c r="F342" s="271" t="str">
        <f t="shared" ca="1" si="10"/>
        <v/>
      </c>
      <c r="G342" s="271" t="str">
        <f t="shared" ca="1" si="11"/>
        <v/>
      </c>
    </row>
    <row r="343" spans="2:7" ht="16.5" x14ac:dyDescent="0.3">
      <c r="B343" s="188"/>
      <c r="F343" s="271" t="str">
        <f t="shared" ca="1" si="10"/>
        <v/>
      </c>
      <c r="G343" s="271" t="str">
        <f t="shared" ca="1" si="11"/>
        <v/>
      </c>
    </row>
    <row r="344" spans="2:7" ht="16.5" x14ac:dyDescent="0.3">
      <c r="B344" s="188"/>
      <c r="F344" s="271" t="str">
        <f t="shared" ca="1" si="10"/>
        <v/>
      </c>
      <c r="G344" s="271" t="str">
        <f t="shared" ca="1" si="11"/>
        <v/>
      </c>
    </row>
    <row r="345" spans="2:7" ht="16.5" x14ac:dyDescent="0.3">
      <c r="B345" s="188"/>
      <c r="F345" s="271" t="str">
        <f t="shared" ca="1" si="10"/>
        <v/>
      </c>
      <c r="G345" s="271" t="str">
        <f t="shared" ca="1" si="11"/>
        <v/>
      </c>
    </row>
    <row r="346" spans="2:7" ht="16.5" x14ac:dyDescent="0.3">
      <c r="B346" s="188"/>
      <c r="F346" s="271" t="str">
        <f t="shared" ca="1" si="10"/>
        <v/>
      </c>
      <c r="G346" s="271" t="str">
        <f t="shared" ca="1" si="11"/>
        <v/>
      </c>
    </row>
    <row r="347" spans="2:7" ht="16.5" x14ac:dyDescent="0.3">
      <c r="B347" s="188"/>
      <c r="F347" s="271" t="str">
        <f t="shared" ca="1" si="10"/>
        <v/>
      </c>
      <c r="G347" s="271" t="str">
        <f t="shared" ca="1" si="11"/>
        <v/>
      </c>
    </row>
    <row r="348" spans="2:7" ht="16.5" x14ac:dyDescent="0.3">
      <c r="B348" s="188"/>
      <c r="F348" s="271" t="str">
        <f t="shared" ca="1" si="10"/>
        <v/>
      </c>
      <c r="G348" s="271" t="str">
        <f t="shared" ca="1" si="11"/>
        <v/>
      </c>
    </row>
    <row r="349" spans="2:7" ht="16.5" x14ac:dyDescent="0.3">
      <c r="B349" s="188"/>
      <c r="F349" s="271" t="str">
        <f t="shared" ca="1" si="10"/>
        <v/>
      </c>
      <c r="G349" s="271" t="str">
        <f t="shared" ca="1" si="11"/>
        <v/>
      </c>
    </row>
    <row r="350" spans="2:7" ht="16.5" x14ac:dyDescent="0.3">
      <c r="B350" s="188"/>
      <c r="F350" s="271" t="str">
        <f t="shared" ca="1" si="10"/>
        <v/>
      </c>
      <c r="G350" s="271" t="str">
        <f t="shared" ca="1" si="11"/>
        <v/>
      </c>
    </row>
    <row r="351" spans="2:7" ht="16.5" x14ac:dyDescent="0.3">
      <c r="B351" s="188"/>
      <c r="F351" s="271" t="str">
        <f t="shared" ca="1" si="10"/>
        <v/>
      </c>
      <c r="G351" s="271" t="str">
        <f t="shared" ca="1" si="11"/>
        <v/>
      </c>
    </row>
    <row r="352" spans="2:7" ht="16.5" x14ac:dyDescent="0.3">
      <c r="F352" s="271" t="str">
        <f t="shared" ca="1" si="10"/>
        <v/>
      </c>
      <c r="G352" s="271" t="str">
        <f t="shared" ca="1" si="11"/>
        <v/>
      </c>
    </row>
    <row r="353" spans="6:7" ht="16.5" x14ac:dyDescent="0.3">
      <c r="F353" s="271" t="str">
        <f t="shared" ca="1" si="10"/>
        <v/>
      </c>
      <c r="G353" s="271" t="str">
        <f t="shared" ca="1" si="11"/>
        <v/>
      </c>
    </row>
    <row r="354" spans="6:7" ht="16.5" x14ac:dyDescent="0.3">
      <c r="F354" s="271" t="str">
        <f t="shared" ca="1" si="10"/>
        <v/>
      </c>
      <c r="G354" s="271" t="str">
        <f t="shared" ca="1" si="11"/>
        <v/>
      </c>
    </row>
    <row r="355" spans="6:7" ht="16.5" x14ac:dyDescent="0.3">
      <c r="F355" s="271" t="str">
        <f t="shared" ca="1" si="10"/>
        <v/>
      </c>
      <c r="G355" s="271" t="str">
        <f t="shared" ca="1" si="11"/>
        <v/>
      </c>
    </row>
    <row r="356" spans="6:7" ht="16.5" x14ac:dyDescent="0.3">
      <c r="F356" s="271" t="str">
        <f t="shared" ca="1" si="10"/>
        <v/>
      </c>
      <c r="G356" s="271" t="str">
        <f t="shared" ca="1" si="11"/>
        <v/>
      </c>
    </row>
    <row r="357" spans="6:7" ht="16.5" x14ac:dyDescent="0.3">
      <c r="F357" s="271" t="str">
        <f t="shared" ca="1" si="10"/>
        <v/>
      </c>
      <c r="G357" s="271" t="str">
        <f t="shared" ca="1" si="11"/>
        <v/>
      </c>
    </row>
    <row r="358" spans="6:7" ht="16.5" x14ac:dyDescent="0.3">
      <c r="F358" s="271" t="str">
        <f t="shared" ca="1" si="10"/>
        <v/>
      </c>
      <c r="G358" s="271" t="str">
        <f t="shared" ca="1" si="11"/>
        <v/>
      </c>
    </row>
    <row r="359" spans="6:7" ht="16.5" x14ac:dyDescent="0.3">
      <c r="F359" s="271" t="str">
        <f t="shared" ca="1" si="10"/>
        <v/>
      </c>
      <c r="G359" s="271" t="str">
        <f t="shared" ca="1" si="11"/>
        <v/>
      </c>
    </row>
    <row r="360" spans="6:7" ht="16.5" x14ac:dyDescent="0.3">
      <c r="F360" s="271" t="str">
        <f t="shared" ca="1" si="10"/>
        <v/>
      </c>
      <c r="G360" s="271" t="str">
        <f t="shared" ca="1" si="11"/>
        <v/>
      </c>
    </row>
    <row r="361" spans="6:7" ht="16.5" x14ac:dyDescent="0.3">
      <c r="F361" s="271" t="str">
        <f t="shared" ca="1" si="10"/>
        <v/>
      </c>
      <c r="G361" s="271" t="str">
        <f t="shared" ca="1" si="11"/>
        <v/>
      </c>
    </row>
    <row r="362" spans="6:7" ht="16.5" x14ac:dyDescent="0.3">
      <c r="F362" s="271" t="str">
        <f t="shared" ca="1" si="10"/>
        <v/>
      </c>
      <c r="G362" s="271" t="str">
        <f t="shared" ca="1" si="11"/>
        <v/>
      </c>
    </row>
    <row r="363" spans="6:7" ht="16.5" x14ac:dyDescent="0.3">
      <c r="F363" s="271" t="str">
        <f t="shared" ca="1" si="10"/>
        <v/>
      </c>
      <c r="G363" s="271" t="str">
        <f t="shared" ca="1" si="11"/>
        <v/>
      </c>
    </row>
    <row r="364" spans="6:7" ht="16.5" x14ac:dyDescent="0.3">
      <c r="F364" s="271" t="str">
        <f t="shared" ca="1" si="10"/>
        <v/>
      </c>
      <c r="G364" s="271" t="str">
        <f t="shared" ca="1" si="11"/>
        <v/>
      </c>
    </row>
    <row r="365" spans="6:7" ht="16.5" x14ac:dyDescent="0.3">
      <c r="F365" s="271" t="str">
        <f t="shared" ca="1" si="10"/>
        <v/>
      </c>
      <c r="G365" s="271" t="str">
        <f t="shared" ca="1" si="11"/>
        <v/>
      </c>
    </row>
    <row r="366" spans="6:7" ht="16.5" x14ac:dyDescent="0.3">
      <c r="F366" s="271" t="str">
        <f t="shared" ca="1" si="10"/>
        <v/>
      </c>
      <c r="G366" s="271" t="str">
        <f t="shared" ca="1" si="11"/>
        <v/>
      </c>
    </row>
    <row r="367" spans="6:7" ht="16.5" x14ac:dyDescent="0.3">
      <c r="F367" s="271" t="str">
        <f t="shared" ca="1" si="10"/>
        <v/>
      </c>
      <c r="G367" s="271" t="str">
        <f t="shared" ca="1" si="11"/>
        <v/>
      </c>
    </row>
    <row r="368" spans="6:7" ht="16.5" x14ac:dyDescent="0.3">
      <c r="F368" s="271" t="str">
        <f t="shared" ca="1" si="10"/>
        <v/>
      </c>
      <c r="G368" s="271" t="str">
        <f t="shared" ca="1" si="11"/>
        <v/>
      </c>
    </row>
    <row r="369" spans="6:7" ht="16.5" x14ac:dyDescent="0.3">
      <c r="F369" s="271" t="str">
        <f t="shared" ca="1" si="10"/>
        <v/>
      </c>
      <c r="G369" s="271" t="str">
        <f t="shared" ca="1" si="11"/>
        <v/>
      </c>
    </row>
    <row r="370" spans="6:7" ht="16.5" x14ac:dyDescent="0.3">
      <c r="F370" s="271" t="str">
        <f t="shared" ca="1" si="10"/>
        <v/>
      </c>
      <c r="G370" s="271" t="str">
        <f t="shared" ca="1" si="11"/>
        <v/>
      </c>
    </row>
    <row r="371" spans="6:7" ht="16.5" x14ac:dyDescent="0.3">
      <c r="F371" s="271" t="str">
        <f t="shared" ca="1" si="10"/>
        <v/>
      </c>
      <c r="G371" s="271" t="str">
        <f t="shared" ca="1" si="11"/>
        <v/>
      </c>
    </row>
    <row r="372" spans="6:7" ht="16.5" x14ac:dyDescent="0.3">
      <c r="F372" s="271" t="str">
        <f t="shared" ca="1" si="10"/>
        <v/>
      </c>
      <c r="G372" s="271" t="str">
        <f t="shared" ca="1" si="11"/>
        <v/>
      </c>
    </row>
    <row r="373" spans="6:7" ht="16.5" x14ac:dyDescent="0.3">
      <c r="F373" s="271" t="str">
        <f t="shared" ca="1" si="10"/>
        <v/>
      </c>
      <c r="G373" s="271" t="str">
        <f t="shared" ca="1" si="11"/>
        <v/>
      </c>
    </row>
    <row r="374" spans="6:7" ht="16.5" x14ac:dyDescent="0.3">
      <c r="F374" s="271" t="str">
        <f t="shared" ca="1" si="10"/>
        <v/>
      </c>
      <c r="G374" s="271" t="str">
        <f t="shared" ca="1" si="11"/>
        <v/>
      </c>
    </row>
    <row r="375" spans="6:7" ht="16.5" x14ac:dyDescent="0.3">
      <c r="F375" s="271" t="str">
        <f t="shared" ca="1" si="10"/>
        <v/>
      </c>
      <c r="G375" s="271" t="str">
        <f t="shared" ca="1" si="11"/>
        <v/>
      </c>
    </row>
    <row r="376" spans="6:7" ht="16.5" x14ac:dyDescent="0.3">
      <c r="F376" s="271" t="str">
        <f t="shared" ca="1" si="10"/>
        <v/>
      </c>
      <c r="G376" s="271" t="str">
        <f t="shared" ca="1" si="11"/>
        <v/>
      </c>
    </row>
    <row r="377" spans="6:7" ht="16.5" x14ac:dyDescent="0.3">
      <c r="F377" s="271" t="str">
        <f t="shared" ca="1" si="10"/>
        <v/>
      </c>
      <c r="G377" s="271" t="str">
        <f t="shared" ca="1" si="11"/>
        <v/>
      </c>
    </row>
    <row r="378" spans="6:7" ht="16.5" x14ac:dyDescent="0.3">
      <c r="F378" s="271" t="str">
        <f t="shared" ca="1" si="10"/>
        <v/>
      </c>
      <c r="G378" s="271" t="str">
        <f t="shared" ca="1" si="11"/>
        <v/>
      </c>
    </row>
    <row r="379" spans="6:7" ht="16.5" x14ac:dyDescent="0.3">
      <c r="F379" s="271" t="str">
        <f t="shared" ca="1" si="10"/>
        <v/>
      </c>
      <c r="G379" s="271" t="str">
        <f t="shared" ca="1" si="11"/>
        <v/>
      </c>
    </row>
    <row r="380" spans="6:7" ht="16.5" x14ac:dyDescent="0.3">
      <c r="F380" s="271" t="str">
        <f t="shared" ca="1" si="10"/>
        <v/>
      </c>
      <c r="G380" s="271" t="str">
        <f t="shared" ca="1" si="11"/>
        <v/>
      </c>
    </row>
    <row r="381" spans="6:7" ht="16.5" x14ac:dyDescent="0.3">
      <c r="F381" s="271" t="str">
        <f t="shared" ca="1" si="10"/>
        <v/>
      </c>
      <c r="G381" s="271" t="str">
        <f t="shared" ca="1" si="11"/>
        <v/>
      </c>
    </row>
    <row r="382" spans="6:7" ht="16.5" x14ac:dyDescent="0.3">
      <c r="F382" s="271" t="str">
        <f t="shared" ca="1" si="10"/>
        <v/>
      </c>
      <c r="G382" s="271" t="str">
        <f t="shared" ca="1" si="11"/>
        <v/>
      </c>
    </row>
    <row r="383" spans="6:7" ht="16.5" x14ac:dyDescent="0.3">
      <c r="F383" s="271" t="str">
        <f t="shared" ca="1" si="10"/>
        <v/>
      </c>
      <c r="G383" s="271" t="str">
        <f t="shared" ca="1" si="11"/>
        <v/>
      </c>
    </row>
    <row r="384" spans="6:7" ht="16.5" x14ac:dyDescent="0.3">
      <c r="F384" s="271" t="str">
        <f t="shared" ca="1" si="10"/>
        <v/>
      </c>
      <c r="G384" s="271" t="str">
        <f t="shared" ca="1" si="11"/>
        <v/>
      </c>
    </row>
    <row r="385" spans="6:7" ht="16.5" x14ac:dyDescent="0.3">
      <c r="F385" s="271" t="str">
        <f t="shared" ca="1" si="10"/>
        <v/>
      </c>
      <c r="G385" s="271" t="str">
        <f t="shared" ca="1" si="11"/>
        <v/>
      </c>
    </row>
    <row r="386" spans="6:7" ht="16.5" x14ac:dyDescent="0.3">
      <c r="F386" s="271" t="str">
        <f t="shared" ca="1" si="10"/>
        <v/>
      </c>
      <c r="G386" s="271" t="str">
        <f t="shared" ca="1" si="11"/>
        <v/>
      </c>
    </row>
    <row r="387" spans="6:7" ht="16.5" x14ac:dyDescent="0.3">
      <c r="F387" s="271" t="str">
        <f t="shared" ca="1" si="10"/>
        <v/>
      </c>
      <c r="G387" s="271" t="str">
        <f t="shared" ca="1" si="11"/>
        <v/>
      </c>
    </row>
    <row r="388" spans="6:7" ht="16.5" x14ac:dyDescent="0.3">
      <c r="F388" s="271" t="str">
        <f t="shared" ca="1" si="10"/>
        <v/>
      </c>
      <c r="G388" s="271" t="str">
        <f t="shared" ca="1" si="11"/>
        <v/>
      </c>
    </row>
    <row r="389" spans="6:7" ht="16.5" x14ac:dyDescent="0.3">
      <c r="F389" s="271" t="str">
        <f t="shared" ca="1" si="10"/>
        <v/>
      </c>
      <c r="G389" s="271" t="str">
        <f t="shared" ca="1" si="11"/>
        <v/>
      </c>
    </row>
    <row r="390" spans="6:7" ht="16.5" x14ac:dyDescent="0.3">
      <c r="F390" s="271" t="str">
        <f t="shared" ca="1" si="10"/>
        <v/>
      </c>
      <c r="G390" s="271" t="str">
        <f t="shared" ca="1" si="11"/>
        <v/>
      </c>
    </row>
    <row r="391" spans="6:7" ht="16.5" x14ac:dyDescent="0.3">
      <c r="F391" s="271" t="str">
        <f t="shared" ref="F391:F454" ca="1" si="12">IFERROR(TRIM(LEFT(MID(INDIRECT("B"&amp;(4*ROW(F391)-5)),FIND("'",INDIRECT("B"&amp;(4*ROW(F391)-5)))+1,100),LEN(MID(INDIRECT("B"&amp;(4*ROW(F391)-5)),FIND("'",INDIRECT("B"&amp;(4*ROW(F391)-5)))+1,100))-2)),"")</f>
        <v/>
      </c>
      <c r="G391" s="271" t="str">
        <f t="shared" ref="G391:G454" ca="1" si="13">IFERROR(LEFT(MID(INDIRECT("B"&amp;(4*ROW(G391)-4)),FIND("'",INDIRECT("B"&amp;(4*ROW(G391)-4)))+1,100),LEN(MID(INDIRECT("B"&amp;(4*ROW(G391)-4)),FIND("'",INDIRECT("B"&amp;(4*ROW(G391)-4)))+1,100))-2),"")</f>
        <v/>
      </c>
    </row>
    <row r="392" spans="6:7" ht="16.5" x14ac:dyDescent="0.3">
      <c r="F392" s="271" t="str">
        <f t="shared" ca="1" si="12"/>
        <v/>
      </c>
      <c r="G392" s="271" t="str">
        <f t="shared" ca="1" si="13"/>
        <v/>
      </c>
    </row>
    <row r="393" spans="6:7" ht="16.5" x14ac:dyDescent="0.3">
      <c r="F393" s="271" t="str">
        <f t="shared" ca="1" si="12"/>
        <v/>
      </c>
      <c r="G393" s="271" t="str">
        <f t="shared" ca="1" si="13"/>
        <v/>
      </c>
    </row>
    <row r="394" spans="6:7" ht="16.5" x14ac:dyDescent="0.3">
      <c r="F394" s="271" t="str">
        <f t="shared" ca="1" si="12"/>
        <v/>
      </c>
      <c r="G394" s="271" t="str">
        <f t="shared" ca="1" si="13"/>
        <v/>
      </c>
    </row>
    <row r="395" spans="6:7" ht="16.5" x14ac:dyDescent="0.3">
      <c r="F395" s="271" t="str">
        <f t="shared" ca="1" si="12"/>
        <v/>
      </c>
      <c r="G395" s="271" t="str">
        <f t="shared" ca="1" si="13"/>
        <v/>
      </c>
    </row>
    <row r="396" spans="6:7" ht="16.5" x14ac:dyDescent="0.3">
      <c r="F396" s="271" t="str">
        <f t="shared" ca="1" si="12"/>
        <v/>
      </c>
      <c r="G396" s="271" t="str">
        <f t="shared" ca="1" si="13"/>
        <v/>
      </c>
    </row>
    <row r="397" spans="6:7" ht="16.5" x14ac:dyDescent="0.3">
      <c r="F397" s="271" t="str">
        <f t="shared" ca="1" si="12"/>
        <v/>
      </c>
      <c r="G397" s="271" t="str">
        <f t="shared" ca="1" si="13"/>
        <v/>
      </c>
    </row>
    <row r="398" spans="6:7" ht="16.5" x14ac:dyDescent="0.3">
      <c r="F398" s="271" t="str">
        <f t="shared" ca="1" si="12"/>
        <v/>
      </c>
      <c r="G398" s="271" t="str">
        <f t="shared" ca="1" si="13"/>
        <v/>
      </c>
    </row>
    <row r="399" spans="6:7" ht="16.5" x14ac:dyDescent="0.3">
      <c r="F399" s="271" t="str">
        <f t="shared" ca="1" si="12"/>
        <v/>
      </c>
      <c r="G399" s="271" t="str">
        <f t="shared" ca="1" si="13"/>
        <v/>
      </c>
    </row>
    <row r="400" spans="6:7" ht="16.5" x14ac:dyDescent="0.3">
      <c r="F400" s="271" t="str">
        <f t="shared" ca="1" si="12"/>
        <v/>
      </c>
      <c r="G400" s="271" t="str">
        <f t="shared" ca="1" si="13"/>
        <v/>
      </c>
    </row>
    <row r="401" spans="6:7" ht="16.5" x14ac:dyDescent="0.3">
      <c r="F401" s="271" t="str">
        <f t="shared" ca="1" si="12"/>
        <v/>
      </c>
      <c r="G401" s="271" t="str">
        <f t="shared" ca="1" si="13"/>
        <v/>
      </c>
    </row>
    <row r="402" spans="6:7" ht="16.5" x14ac:dyDescent="0.3">
      <c r="F402" s="271" t="str">
        <f t="shared" ca="1" si="12"/>
        <v/>
      </c>
      <c r="G402" s="271" t="str">
        <f t="shared" ca="1" si="13"/>
        <v/>
      </c>
    </row>
    <row r="403" spans="6:7" ht="16.5" x14ac:dyDescent="0.3">
      <c r="F403" s="271" t="str">
        <f t="shared" ca="1" si="12"/>
        <v/>
      </c>
      <c r="G403" s="271" t="str">
        <f t="shared" ca="1" si="13"/>
        <v/>
      </c>
    </row>
    <row r="404" spans="6:7" ht="16.5" x14ac:dyDescent="0.3">
      <c r="F404" s="271" t="str">
        <f t="shared" ca="1" si="12"/>
        <v/>
      </c>
      <c r="G404" s="271" t="str">
        <f t="shared" ca="1" si="13"/>
        <v/>
      </c>
    </row>
    <row r="405" spans="6:7" ht="16.5" x14ac:dyDescent="0.3">
      <c r="F405" s="271" t="str">
        <f t="shared" ca="1" si="12"/>
        <v/>
      </c>
      <c r="G405" s="271" t="str">
        <f t="shared" ca="1" si="13"/>
        <v/>
      </c>
    </row>
    <row r="406" spans="6:7" ht="16.5" x14ac:dyDescent="0.3">
      <c r="F406" s="271" t="str">
        <f t="shared" ca="1" si="12"/>
        <v/>
      </c>
      <c r="G406" s="271" t="str">
        <f t="shared" ca="1" si="13"/>
        <v/>
      </c>
    </row>
    <row r="407" spans="6:7" ht="16.5" x14ac:dyDescent="0.3">
      <c r="F407" s="271" t="str">
        <f t="shared" ca="1" si="12"/>
        <v/>
      </c>
      <c r="G407" s="271" t="str">
        <f t="shared" ca="1" si="13"/>
        <v/>
      </c>
    </row>
    <row r="408" spans="6:7" ht="16.5" x14ac:dyDescent="0.3">
      <c r="F408" s="271" t="str">
        <f t="shared" ca="1" si="12"/>
        <v/>
      </c>
      <c r="G408" s="271" t="str">
        <f t="shared" ca="1" si="13"/>
        <v/>
      </c>
    </row>
    <row r="409" spans="6:7" ht="16.5" x14ac:dyDescent="0.3">
      <c r="F409" s="271" t="str">
        <f t="shared" ca="1" si="12"/>
        <v/>
      </c>
      <c r="G409" s="271" t="str">
        <f t="shared" ca="1" si="13"/>
        <v/>
      </c>
    </row>
    <row r="410" spans="6:7" ht="16.5" x14ac:dyDescent="0.3">
      <c r="F410" s="271" t="str">
        <f t="shared" ca="1" si="12"/>
        <v/>
      </c>
      <c r="G410" s="271" t="str">
        <f t="shared" ca="1" si="13"/>
        <v/>
      </c>
    </row>
    <row r="411" spans="6:7" ht="16.5" x14ac:dyDescent="0.3">
      <c r="F411" s="271" t="str">
        <f t="shared" ca="1" si="12"/>
        <v/>
      </c>
      <c r="G411" s="271" t="str">
        <f t="shared" ca="1" si="13"/>
        <v/>
      </c>
    </row>
    <row r="412" spans="6:7" ht="16.5" x14ac:dyDescent="0.3">
      <c r="F412" s="271" t="str">
        <f t="shared" ca="1" si="12"/>
        <v/>
      </c>
      <c r="G412" s="271" t="str">
        <f t="shared" ca="1" si="13"/>
        <v/>
      </c>
    </row>
    <row r="413" spans="6:7" ht="16.5" x14ac:dyDescent="0.3">
      <c r="F413" s="271" t="str">
        <f t="shared" ca="1" si="12"/>
        <v/>
      </c>
      <c r="G413" s="271" t="str">
        <f t="shared" ca="1" si="13"/>
        <v/>
      </c>
    </row>
    <row r="414" spans="6:7" ht="16.5" x14ac:dyDescent="0.3">
      <c r="F414" s="271" t="str">
        <f t="shared" ca="1" si="12"/>
        <v/>
      </c>
      <c r="G414" s="271" t="str">
        <f t="shared" ca="1" si="13"/>
        <v/>
      </c>
    </row>
    <row r="415" spans="6:7" ht="16.5" x14ac:dyDescent="0.3">
      <c r="F415" s="271" t="str">
        <f t="shared" ca="1" si="12"/>
        <v/>
      </c>
      <c r="G415" s="271" t="str">
        <f t="shared" ca="1" si="13"/>
        <v/>
      </c>
    </row>
    <row r="416" spans="6:7" ht="16.5" x14ac:dyDescent="0.3">
      <c r="F416" s="271" t="str">
        <f t="shared" ca="1" si="12"/>
        <v/>
      </c>
      <c r="G416" s="271" t="str">
        <f t="shared" ca="1" si="13"/>
        <v/>
      </c>
    </row>
    <row r="417" spans="6:7" ht="16.5" x14ac:dyDescent="0.3">
      <c r="F417" s="271" t="str">
        <f t="shared" ca="1" si="12"/>
        <v/>
      </c>
      <c r="G417" s="271" t="str">
        <f t="shared" ca="1" si="13"/>
        <v/>
      </c>
    </row>
    <row r="418" spans="6:7" ht="16.5" x14ac:dyDescent="0.3">
      <c r="F418" s="271" t="str">
        <f t="shared" ca="1" si="12"/>
        <v/>
      </c>
      <c r="G418" s="271" t="str">
        <f t="shared" ca="1" si="13"/>
        <v/>
      </c>
    </row>
    <row r="419" spans="6:7" ht="16.5" x14ac:dyDescent="0.3">
      <c r="F419" s="271" t="str">
        <f t="shared" ca="1" si="12"/>
        <v/>
      </c>
      <c r="G419" s="271" t="str">
        <f t="shared" ca="1" si="13"/>
        <v/>
      </c>
    </row>
    <row r="420" spans="6:7" ht="16.5" x14ac:dyDescent="0.3">
      <c r="F420" s="271" t="str">
        <f t="shared" ca="1" si="12"/>
        <v/>
      </c>
      <c r="G420" s="271" t="str">
        <f t="shared" ca="1" si="13"/>
        <v/>
      </c>
    </row>
    <row r="421" spans="6:7" ht="16.5" x14ac:dyDescent="0.3">
      <c r="F421" s="271" t="str">
        <f t="shared" ca="1" si="12"/>
        <v/>
      </c>
      <c r="G421" s="271" t="str">
        <f t="shared" ca="1" si="13"/>
        <v/>
      </c>
    </row>
    <row r="422" spans="6:7" ht="16.5" x14ac:dyDescent="0.3">
      <c r="F422" s="271" t="str">
        <f t="shared" ca="1" si="12"/>
        <v/>
      </c>
      <c r="G422" s="271" t="str">
        <f t="shared" ca="1" si="13"/>
        <v/>
      </c>
    </row>
    <row r="423" spans="6:7" ht="16.5" x14ac:dyDescent="0.3">
      <c r="F423" s="271" t="str">
        <f t="shared" ca="1" si="12"/>
        <v/>
      </c>
      <c r="G423" s="271" t="str">
        <f t="shared" ca="1" si="13"/>
        <v/>
      </c>
    </row>
    <row r="424" spans="6:7" ht="16.5" x14ac:dyDescent="0.3">
      <c r="F424" s="271" t="str">
        <f t="shared" ca="1" si="12"/>
        <v/>
      </c>
      <c r="G424" s="271" t="str">
        <f t="shared" ca="1" si="13"/>
        <v/>
      </c>
    </row>
    <row r="425" spans="6:7" ht="16.5" x14ac:dyDescent="0.3">
      <c r="F425" s="271" t="str">
        <f t="shared" ca="1" si="12"/>
        <v/>
      </c>
      <c r="G425" s="271" t="str">
        <f t="shared" ca="1" si="13"/>
        <v/>
      </c>
    </row>
    <row r="426" spans="6:7" ht="16.5" x14ac:dyDescent="0.3">
      <c r="F426" s="271" t="str">
        <f t="shared" ca="1" si="12"/>
        <v/>
      </c>
      <c r="G426" s="271" t="str">
        <f t="shared" ca="1" si="13"/>
        <v/>
      </c>
    </row>
    <row r="427" spans="6:7" ht="16.5" x14ac:dyDescent="0.3">
      <c r="F427" s="271" t="str">
        <f t="shared" ca="1" si="12"/>
        <v/>
      </c>
      <c r="G427" s="271" t="str">
        <f t="shared" ca="1" si="13"/>
        <v/>
      </c>
    </row>
    <row r="428" spans="6:7" ht="16.5" x14ac:dyDescent="0.3">
      <c r="F428" s="271" t="str">
        <f t="shared" ca="1" si="12"/>
        <v/>
      </c>
      <c r="G428" s="271" t="str">
        <f t="shared" ca="1" si="13"/>
        <v/>
      </c>
    </row>
    <row r="429" spans="6:7" ht="16.5" x14ac:dyDescent="0.3">
      <c r="F429" s="271" t="str">
        <f t="shared" ca="1" si="12"/>
        <v/>
      </c>
      <c r="G429" s="271" t="str">
        <f t="shared" ca="1" si="13"/>
        <v/>
      </c>
    </row>
    <row r="430" spans="6:7" ht="16.5" x14ac:dyDescent="0.3">
      <c r="F430" s="271" t="str">
        <f t="shared" ca="1" si="12"/>
        <v/>
      </c>
      <c r="G430" s="271" t="str">
        <f t="shared" ca="1" si="13"/>
        <v/>
      </c>
    </row>
    <row r="431" spans="6:7" ht="16.5" x14ac:dyDescent="0.3">
      <c r="F431" s="271" t="str">
        <f t="shared" ca="1" si="12"/>
        <v/>
      </c>
      <c r="G431" s="271" t="str">
        <f t="shared" ca="1" si="13"/>
        <v/>
      </c>
    </row>
    <row r="432" spans="6:7" ht="16.5" x14ac:dyDescent="0.3">
      <c r="F432" s="271" t="str">
        <f t="shared" ca="1" si="12"/>
        <v/>
      </c>
      <c r="G432" s="271" t="str">
        <f t="shared" ca="1" si="13"/>
        <v/>
      </c>
    </row>
    <row r="433" spans="6:7" ht="16.5" x14ac:dyDescent="0.3">
      <c r="F433" s="271" t="str">
        <f t="shared" ca="1" si="12"/>
        <v/>
      </c>
      <c r="G433" s="271" t="str">
        <f t="shared" ca="1" si="13"/>
        <v/>
      </c>
    </row>
    <row r="434" spans="6:7" ht="16.5" x14ac:dyDescent="0.3">
      <c r="F434" s="271" t="str">
        <f t="shared" ca="1" si="12"/>
        <v/>
      </c>
      <c r="G434" s="271" t="str">
        <f t="shared" ca="1" si="13"/>
        <v/>
      </c>
    </row>
    <row r="435" spans="6:7" ht="16.5" x14ac:dyDescent="0.3">
      <c r="F435" s="271" t="str">
        <f t="shared" ca="1" si="12"/>
        <v/>
      </c>
      <c r="G435" s="271" t="str">
        <f t="shared" ca="1" si="13"/>
        <v/>
      </c>
    </row>
    <row r="436" spans="6:7" ht="16.5" x14ac:dyDescent="0.3">
      <c r="F436" s="271" t="str">
        <f t="shared" ca="1" si="12"/>
        <v/>
      </c>
      <c r="G436" s="271" t="str">
        <f t="shared" ca="1" si="13"/>
        <v/>
      </c>
    </row>
    <row r="437" spans="6:7" ht="16.5" x14ac:dyDescent="0.3">
      <c r="F437" s="271" t="str">
        <f t="shared" ca="1" si="12"/>
        <v/>
      </c>
      <c r="G437" s="271" t="str">
        <f t="shared" ca="1" si="13"/>
        <v/>
      </c>
    </row>
    <row r="438" spans="6:7" ht="16.5" x14ac:dyDescent="0.3">
      <c r="F438" s="271" t="str">
        <f t="shared" ca="1" si="12"/>
        <v/>
      </c>
      <c r="G438" s="271" t="str">
        <f t="shared" ca="1" si="13"/>
        <v/>
      </c>
    </row>
    <row r="439" spans="6:7" ht="16.5" x14ac:dyDescent="0.3">
      <c r="F439" s="271" t="str">
        <f t="shared" ca="1" si="12"/>
        <v/>
      </c>
      <c r="G439" s="271" t="str">
        <f t="shared" ca="1" si="13"/>
        <v/>
      </c>
    </row>
    <row r="440" spans="6:7" ht="16.5" x14ac:dyDescent="0.3">
      <c r="F440" s="271" t="str">
        <f t="shared" ca="1" si="12"/>
        <v/>
      </c>
      <c r="G440" s="271" t="str">
        <f t="shared" ca="1" si="13"/>
        <v/>
      </c>
    </row>
    <row r="441" spans="6:7" ht="16.5" x14ac:dyDescent="0.3">
      <c r="F441" s="271" t="str">
        <f t="shared" ca="1" si="12"/>
        <v/>
      </c>
      <c r="G441" s="271" t="str">
        <f t="shared" ca="1" si="13"/>
        <v/>
      </c>
    </row>
    <row r="442" spans="6:7" ht="16.5" x14ac:dyDescent="0.3">
      <c r="F442" s="271" t="str">
        <f t="shared" ca="1" si="12"/>
        <v/>
      </c>
      <c r="G442" s="271" t="str">
        <f t="shared" ca="1" si="13"/>
        <v/>
      </c>
    </row>
    <row r="443" spans="6:7" ht="16.5" x14ac:dyDescent="0.3">
      <c r="F443" s="271" t="str">
        <f t="shared" ca="1" si="12"/>
        <v/>
      </c>
      <c r="G443" s="271" t="str">
        <f t="shared" ca="1" si="13"/>
        <v/>
      </c>
    </row>
    <row r="444" spans="6:7" ht="16.5" x14ac:dyDescent="0.3">
      <c r="F444" s="271" t="str">
        <f t="shared" ca="1" si="12"/>
        <v/>
      </c>
      <c r="G444" s="271" t="str">
        <f t="shared" ca="1" si="13"/>
        <v/>
      </c>
    </row>
    <row r="445" spans="6:7" ht="16.5" x14ac:dyDescent="0.3">
      <c r="F445" s="271" t="str">
        <f t="shared" ca="1" si="12"/>
        <v/>
      </c>
      <c r="G445" s="271" t="str">
        <f t="shared" ca="1" si="13"/>
        <v/>
      </c>
    </row>
    <row r="446" spans="6:7" ht="16.5" x14ac:dyDescent="0.3">
      <c r="F446" s="271" t="str">
        <f t="shared" ca="1" si="12"/>
        <v/>
      </c>
      <c r="G446" s="271" t="str">
        <f t="shared" ca="1" si="13"/>
        <v/>
      </c>
    </row>
    <row r="447" spans="6:7" ht="16.5" x14ac:dyDescent="0.3">
      <c r="F447" s="271" t="str">
        <f t="shared" ca="1" si="12"/>
        <v/>
      </c>
      <c r="G447" s="271" t="str">
        <f t="shared" ca="1" si="13"/>
        <v/>
      </c>
    </row>
    <row r="448" spans="6:7" ht="16.5" x14ac:dyDescent="0.3">
      <c r="F448" s="271" t="str">
        <f t="shared" ca="1" si="12"/>
        <v/>
      </c>
      <c r="G448" s="271" t="str">
        <f t="shared" ca="1" si="13"/>
        <v/>
      </c>
    </row>
    <row r="449" spans="6:7" ht="16.5" x14ac:dyDescent="0.3">
      <c r="F449" s="271" t="str">
        <f t="shared" ca="1" si="12"/>
        <v/>
      </c>
      <c r="G449" s="271" t="str">
        <f t="shared" ca="1" si="13"/>
        <v/>
      </c>
    </row>
    <row r="450" spans="6:7" ht="16.5" x14ac:dyDescent="0.3">
      <c r="F450" s="271" t="str">
        <f t="shared" ca="1" si="12"/>
        <v/>
      </c>
      <c r="G450" s="271" t="str">
        <f t="shared" ca="1" si="13"/>
        <v/>
      </c>
    </row>
    <row r="451" spans="6:7" ht="16.5" x14ac:dyDescent="0.3">
      <c r="F451" s="271" t="str">
        <f t="shared" ca="1" si="12"/>
        <v/>
      </c>
      <c r="G451" s="271" t="str">
        <f t="shared" ca="1" si="13"/>
        <v/>
      </c>
    </row>
    <row r="452" spans="6:7" ht="16.5" x14ac:dyDescent="0.3">
      <c r="F452" s="271" t="str">
        <f t="shared" ca="1" si="12"/>
        <v/>
      </c>
      <c r="G452" s="271" t="str">
        <f t="shared" ca="1" si="13"/>
        <v/>
      </c>
    </row>
    <row r="453" spans="6:7" ht="16.5" x14ac:dyDescent="0.3">
      <c r="F453" s="271" t="str">
        <f t="shared" ca="1" si="12"/>
        <v/>
      </c>
      <c r="G453" s="271" t="str">
        <f t="shared" ca="1" si="13"/>
        <v/>
      </c>
    </row>
    <row r="454" spans="6:7" ht="16.5" x14ac:dyDescent="0.3">
      <c r="F454" s="271" t="str">
        <f t="shared" ca="1" si="12"/>
        <v/>
      </c>
      <c r="G454" s="271" t="str">
        <f t="shared" ca="1" si="13"/>
        <v/>
      </c>
    </row>
    <row r="455" spans="6:7" ht="16.5" x14ac:dyDescent="0.3">
      <c r="F455" s="271" t="str">
        <f t="shared" ref="F455:F518" ca="1" si="14">IFERROR(TRIM(LEFT(MID(INDIRECT("B"&amp;(4*ROW(F455)-5)),FIND("'",INDIRECT("B"&amp;(4*ROW(F455)-5)))+1,100),LEN(MID(INDIRECT("B"&amp;(4*ROW(F455)-5)),FIND("'",INDIRECT("B"&amp;(4*ROW(F455)-5)))+1,100))-2)),"")</f>
        <v/>
      </c>
      <c r="G455" s="271" t="str">
        <f t="shared" ref="G455:G518" ca="1" si="15">IFERROR(LEFT(MID(INDIRECT("B"&amp;(4*ROW(G455)-4)),FIND("'",INDIRECT("B"&amp;(4*ROW(G455)-4)))+1,100),LEN(MID(INDIRECT("B"&amp;(4*ROW(G455)-4)),FIND("'",INDIRECT("B"&amp;(4*ROW(G455)-4)))+1,100))-2),"")</f>
        <v/>
      </c>
    </row>
    <row r="456" spans="6:7" ht="16.5" x14ac:dyDescent="0.3">
      <c r="F456" s="271" t="str">
        <f t="shared" ca="1" si="14"/>
        <v/>
      </c>
      <c r="G456" s="271" t="str">
        <f t="shared" ca="1" si="15"/>
        <v/>
      </c>
    </row>
    <row r="457" spans="6:7" ht="16.5" x14ac:dyDescent="0.3">
      <c r="F457" s="271" t="str">
        <f t="shared" ca="1" si="14"/>
        <v/>
      </c>
      <c r="G457" s="271" t="str">
        <f t="shared" ca="1" si="15"/>
        <v/>
      </c>
    </row>
    <row r="458" spans="6:7" ht="16.5" x14ac:dyDescent="0.3">
      <c r="F458" s="271" t="str">
        <f t="shared" ca="1" si="14"/>
        <v/>
      </c>
      <c r="G458" s="271" t="str">
        <f t="shared" ca="1" si="15"/>
        <v/>
      </c>
    </row>
    <row r="459" spans="6:7" ht="16.5" x14ac:dyDescent="0.3">
      <c r="F459" s="271" t="str">
        <f t="shared" ca="1" si="14"/>
        <v/>
      </c>
      <c r="G459" s="271" t="str">
        <f t="shared" ca="1" si="15"/>
        <v/>
      </c>
    </row>
    <row r="460" spans="6:7" ht="16.5" x14ac:dyDescent="0.3">
      <c r="F460" s="271" t="str">
        <f t="shared" ca="1" si="14"/>
        <v/>
      </c>
      <c r="G460" s="271" t="str">
        <f t="shared" ca="1" si="15"/>
        <v/>
      </c>
    </row>
    <row r="461" spans="6:7" ht="16.5" x14ac:dyDescent="0.3">
      <c r="F461" s="271" t="str">
        <f t="shared" ca="1" si="14"/>
        <v/>
      </c>
      <c r="G461" s="271" t="str">
        <f t="shared" ca="1" si="15"/>
        <v/>
      </c>
    </row>
    <row r="462" spans="6:7" ht="16.5" x14ac:dyDescent="0.3">
      <c r="F462" s="271" t="str">
        <f t="shared" ca="1" si="14"/>
        <v/>
      </c>
      <c r="G462" s="271" t="str">
        <f t="shared" ca="1" si="15"/>
        <v/>
      </c>
    </row>
    <row r="463" spans="6:7" ht="16.5" x14ac:dyDescent="0.3">
      <c r="F463" s="271" t="str">
        <f t="shared" ca="1" si="14"/>
        <v/>
      </c>
      <c r="G463" s="271" t="str">
        <f t="shared" ca="1" si="15"/>
        <v/>
      </c>
    </row>
    <row r="464" spans="6:7" ht="16.5" x14ac:dyDescent="0.3">
      <c r="F464" s="271" t="str">
        <f t="shared" ca="1" si="14"/>
        <v/>
      </c>
      <c r="G464" s="271" t="str">
        <f t="shared" ca="1" si="15"/>
        <v/>
      </c>
    </row>
    <row r="465" spans="6:7" ht="16.5" x14ac:dyDescent="0.3">
      <c r="F465" s="271" t="str">
        <f t="shared" ca="1" si="14"/>
        <v/>
      </c>
      <c r="G465" s="271" t="str">
        <f t="shared" ca="1" si="15"/>
        <v/>
      </c>
    </row>
    <row r="466" spans="6:7" ht="16.5" x14ac:dyDescent="0.3">
      <c r="F466" s="271" t="str">
        <f t="shared" ca="1" si="14"/>
        <v/>
      </c>
      <c r="G466" s="271" t="str">
        <f t="shared" ca="1" si="15"/>
        <v/>
      </c>
    </row>
    <row r="467" spans="6:7" ht="16.5" x14ac:dyDescent="0.3">
      <c r="F467" s="271" t="str">
        <f t="shared" ca="1" si="14"/>
        <v/>
      </c>
      <c r="G467" s="271" t="str">
        <f t="shared" ca="1" si="15"/>
        <v/>
      </c>
    </row>
    <row r="468" spans="6:7" ht="16.5" x14ac:dyDescent="0.3">
      <c r="F468" s="271" t="str">
        <f t="shared" ca="1" si="14"/>
        <v/>
      </c>
      <c r="G468" s="271" t="str">
        <f t="shared" ca="1" si="15"/>
        <v/>
      </c>
    </row>
    <row r="469" spans="6:7" ht="16.5" x14ac:dyDescent="0.3">
      <c r="F469" s="271" t="str">
        <f t="shared" ca="1" si="14"/>
        <v/>
      </c>
      <c r="G469" s="271" t="str">
        <f t="shared" ca="1" si="15"/>
        <v/>
      </c>
    </row>
    <row r="470" spans="6:7" ht="16.5" x14ac:dyDescent="0.3">
      <c r="F470" s="271" t="str">
        <f t="shared" ca="1" si="14"/>
        <v/>
      </c>
      <c r="G470" s="271" t="str">
        <f t="shared" ca="1" si="15"/>
        <v/>
      </c>
    </row>
    <row r="471" spans="6:7" ht="16.5" x14ac:dyDescent="0.3">
      <c r="F471" s="271" t="str">
        <f t="shared" ca="1" si="14"/>
        <v/>
      </c>
      <c r="G471" s="271" t="str">
        <f t="shared" ca="1" si="15"/>
        <v/>
      </c>
    </row>
    <row r="472" spans="6:7" ht="16.5" x14ac:dyDescent="0.3">
      <c r="F472" s="271" t="str">
        <f t="shared" ca="1" si="14"/>
        <v/>
      </c>
      <c r="G472" s="271" t="str">
        <f t="shared" ca="1" si="15"/>
        <v/>
      </c>
    </row>
    <row r="473" spans="6:7" ht="16.5" x14ac:dyDescent="0.3">
      <c r="F473" s="271" t="str">
        <f t="shared" ca="1" si="14"/>
        <v/>
      </c>
      <c r="G473" s="271" t="str">
        <f t="shared" ca="1" si="15"/>
        <v/>
      </c>
    </row>
    <row r="474" spans="6:7" ht="16.5" x14ac:dyDescent="0.3">
      <c r="F474" s="271" t="str">
        <f t="shared" ca="1" si="14"/>
        <v/>
      </c>
      <c r="G474" s="271" t="str">
        <f t="shared" ca="1" si="15"/>
        <v/>
      </c>
    </row>
    <row r="475" spans="6:7" ht="16.5" x14ac:dyDescent="0.3">
      <c r="F475" s="271" t="str">
        <f t="shared" ca="1" si="14"/>
        <v/>
      </c>
      <c r="G475" s="271" t="str">
        <f t="shared" ca="1" si="15"/>
        <v/>
      </c>
    </row>
    <row r="476" spans="6:7" ht="16.5" x14ac:dyDescent="0.3">
      <c r="F476" s="271" t="str">
        <f t="shared" ca="1" si="14"/>
        <v/>
      </c>
      <c r="G476" s="271" t="str">
        <f t="shared" ca="1" si="15"/>
        <v/>
      </c>
    </row>
    <row r="477" spans="6:7" ht="16.5" x14ac:dyDescent="0.3">
      <c r="F477" s="271" t="str">
        <f t="shared" ca="1" si="14"/>
        <v/>
      </c>
      <c r="G477" s="271" t="str">
        <f t="shared" ca="1" si="15"/>
        <v/>
      </c>
    </row>
    <row r="478" spans="6:7" ht="16.5" x14ac:dyDescent="0.3">
      <c r="F478" s="271" t="str">
        <f t="shared" ca="1" si="14"/>
        <v/>
      </c>
      <c r="G478" s="271" t="str">
        <f t="shared" ca="1" si="15"/>
        <v/>
      </c>
    </row>
    <row r="479" spans="6:7" ht="16.5" x14ac:dyDescent="0.3">
      <c r="F479" s="271" t="str">
        <f t="shared" ca="1" si="14"/>
        <v/>
      </c>
      <c r="G479" s="271" t="str">
        <f t="shared" ca="1" si="15"/>
        <v/>
      </c>
    </row>
    <row r="480" spans="6:7" ht="16.5" x14ac:dyDescent="0.3">
      <c r="F480" s="271" t="str">
        <f t="shared" ca="1" si="14"/>
        <v/>
      </c>
      <c r="G480" s="271" t="str">
        <f t="shared" ca="1" si="15"/>
        <v/>
      </c>
    </row>
    <row r="481" spans="6:7" ht="16.5" x14ac:dyDescent="0.3">
      <c r="F481" s="271" t="str">
        <f t="shared" ca="1" si="14"/>
        <v/>
      </c>
      <c r="G481" s="271" t="str">
        <f t="shared" ca="1" si="15"/>
        <v/>
      </c>
    </row>
    <row r="482" spans="6:7" ht="16.5" x14ac:dyDescent="0.3">
      <c r="F482" s="271" t="str">
        <f t="shared" ca="1" si="14"/>
        <v/>
      </c>
      <c r="G482" s="271" t="str">
        <f t="shared" ca="1" si="15"/>
        <v/>
      </c>
    </row>
    <row r="483" spans="6:7" ht="16.5" x14ac:dyDescent="0.3">
      <c r="F483" s="271" t="str">
        <f t="shared" ca="1" si="14"/>
        <v/>
      </c>
      <c r="G483" s="271" t="str">
        <f t="shared" ca="1" si="15"/>
        <v/>
      </c>
    </row>
    <row r="484" spans="6:7" ht="16.5" x14ac:dyDescent="0.3">
      <c r="F484" s="271" t="str">
        <f t="shared" ca="1" si="14"/>
        <v/>
      </c>
      <c r="G484" s="271" t="str">
        <f t="shared" ca="1" si="15"/>
        <v/>
      </c>
    </row>
    <row r="485" spans="6:7" ht="16.5" x14ac:dyDescent="0.3">
      <c r="F485" s="271" t="str">
        <f t="shared" ca="1" si="14"/>
        <v/>
      </c>
      <c r="G485" s="271" t="str">
        <f t="shared" ca="1" si="15"/>
        <v/>
      </c>
    </row>
    <row r="486" spans="6:7" ht="16.5" x14ac:dyDescent="0.3">
      <c r="F486" s="271" t="str">
        <f t="shared" ca="1" si="14"/>
        <v/>
      </c>
      <c r="G486" s="271" t="str">
        <f t="shared" ca="1" si="15"/>
        <v/>
      </c>
    </row>
    <row r="487" spans="6:7" ht="16.5" x14ac:dyDescent="0.3">
      <c r="F487" s="271" t="str">
        <f t="shared" ca="1" si="14"/>
        <v/>
      </c>
      <c r="G487" s="271" t="str">
        <f t="shared" ca="1" si="15"/>
        <v/>
      </c>
    </row>
    <row r="488" spans="6:7" ht="16.5" x14ac:dyDescent="0.3">
      <c r="F488" s="271" t="str">
        <f t="shared" ca="1" si="14"/>
        <v/>
      </c>
      <c r="G488" s="271" t="str">
        <f t="shared" ca="1" si="15"/>
        <v/>
      </c>
    </row>
    <row r="489" spans="6:7" ht="16.5" x14ac:dyDescent="0.3">
      <c r="F489" s="271" t="str">
        <f t="shared" ca="1" si="14"/>
        <v/>
      </c>
      <c r="G489" s="271" t="str">
        <f t="shared" ca="1" si="15"/>
        <v/>
      </c>
    </row>
    <row r="490" spans="6:7" ht="16.5" x14ac:dyDescent="0.3">
      <c r="F490" s="271" t="str">
        <f t="shared" ca="1" si="14"/>
        <v/>
      </c>
      <c r="G490" s="271" t="str">
        <f t="shared" ca="1" si="15"/>
        <v/>
      </c>
    </row>
    <row r="491" spans="6:7" ht="16.5" x14ac:dyDescent="0.3">
      <c r="F491" s="271" t="str">
        <f t="shared" ca="1" si="14"/>
        <v/>
      </c>
      <c r="G491" s="271" t="str">
        <f t="shared" ca="1" si="15"/>
        <v/>
      </c>
    </row>
    <row r="492" spans="6:7" ht="16.5" x14ac:dyDescent="0.3">
      <c r="F492" s="271" t="str">
        <f t="shared" ca="1" si="14"/>
        <v/>
      </c>
      <c r="G492" s="271" t="str">
        <f t="shared" ca="1" si="15"/>
        <v/>
      </c>
    </row>
    <row r="493" spans="6:7" ht="16.5" x14ac:dyDescent="0.3">
      <c r="F493" s="271" t="str">
        <f t="shared" ca="1" si="14"/>
        <v/>
      </c>
      <c r="G493" s="271" t="str">
        <f t="shared" ca="1" si="15"/>
        <v/>
      </c>
    </row>
    <row r="494" spans="6:7" ht="16.5" x14ac:dyDescent="0.3">
      <c r="F494" s="271" t="str">
        <f t="shared" ca="1" si="14"/>
        <v/>
      </c>
      <c r="G494" s="271" t="str">
        <f t="shared" ca="1" si="15"/>
        <v/>
      </c>
    </row>
    <row r="495" spans="6:7" ht="16.5" x14ac:dyDescent="0.3">
      <c r="F495" s="271" t="str">
        <f t="shared" ca="1" si="14"/>
        <v/>
      </c>
      <c r="G495" s="271" t="str">
        <f t="shared" ca="1" si="15"/>
        <v/>
      </c>
    </row>
    <row r="496" spans="6:7" ht="16.5" x14ac:dyDescent="0.3">
      <c r="F496" s="271" t="str">
        <f t="shared" ca="1" si="14"/>
        <v/>
      </c>
      <c r="G496" s="271" t="str">
        <f t="shared" ca="1" si="15"/>
        <v/>
      </c>
    </row>
    <row r="497" spans="6:7" ht="16.5" x14ac:dyDescent="0.3">
      <c r="F497" s="271" t="str">
        <f t="shared" ca="1" si="14"/>
        <v/>
      </c>
      <c r="G497" s="271" t="str">
        <f t="shared" ca="1" si="15"/>
        <v/>
      </c>
    </row>
    <row r="498" spans="6:7" ht="16.5" x14ac:dyDescent="0.3">
      <c r="F498" s="271" t="str">
        <f t="shared" ca="1" si="14"/>
        <v/>
      </c>
      <c r="G498" s="271" t="str">
        <f t="shared" ca="1" si="15"/>
        <v/>
      </c>
    </row>
    <row r="499" spans="6:7" ht="16.5" x14ac:dyDescent="0.3">
      <c r="F499" s="271" t="str">
        <f t="shared" ca="1" si="14"/>
        <v/>
      </c>
      <c r="G499" s="271" t="str">
        <f t="shared" ca="1" si="15"/>
        <v/>
      </c>
    </row>
    <row r="500" spans="6:7" ht="16.5" x14ac:dyDescent="0.3">
      <c r="F500" s="271" t="str">
        <f t="shared" ca="1" si="14"/>
        <v/>
      </c>
      <c r="G500" s="271" t="str">
        <f t="shared" ca="1" si="15"/>
        <v/>
      </c>
    </row>
    <row r="501" spans="6:7" ht="16.5" x14ac:dyDescent="0.3">
      <c r="F501" s="271" t="str">
        <f t="shared" ca="1" si="14"/>
        <v/>
      </c>
      <c r="G501" s="271" t="str">
        <f t="shared" ca="1" si="15"/>
        <v/>
      </c>
    </row>
    <row r="502" spans="6:7" ht="16.5" x14ac:dyDescent="0.3">
      <c r="F502" s="271" t="str">
        <f t="shared" ca="1" si="14"/>
        <v/>
      </c>
      <c r="G502" s="271" t="str">
        <f t="shared" ca="1" si="15"/>
        <v/>
      </c>
    </row>
    <row r="503" spans="6:7" ht="16.5" x14ac:dyDescent="0.3">
      <c r="F503" s="271" t="str">
        <f t="shared" ca="1" si="14"/>
        <v/>
      </c>
      <c r="G503" s="271" t="str">
        <f t="shared" ca="1" si="15"/>
        <v/>
      </c>
    </row>
    <row r="504" spans="6:7" ht="16.5" x14ac:dyDescent="0.3">
      <c r="F504" s="271" t="str">
        <f t="shared" ca="1" si="14"/>
        <v/>
      </c>
      <c r="G504" s="271" t="str">
        <f t="shared" ca="1" si="15"/>
        <v/>
      </c>
    </row>
    <row r="505" spans="6:7" ht="16.5" x14ac:dyDescent="0.3">
      <c r="F505" s="271" t="str">
        <f t="shared" ca="1" si="14"/>
        <v/>
      </c>
      <c r="G505" s="271" t="str">
        <f t="shared" ca="1" si="15"/>
        <v/>
      </c>
    </row>
    <row r="506" spans="6:7" ht="16.5" x14ac:dyDescent="0.3">
      <c r="F506" s="271" t="str">
        <f t="shared" ca="1" si="14"/>
        <v/>
      </c>
      <c r="G506" s="271" t="str">
        <f t="shared" ca="1" si="15"/>
        <v/>
      </c>
    </row>
    <row r="507" spans="6:7" ht="16.5" x14ac:dyDescent="0.3">
      <c r="F507" s="271" t="str">
        <f t="shared" ca="1" si="14"/>
        <v/>
      </c>
      <c r="G507" s="271" t="str">
        <f t="shared" ca="1" si="15"/>
        <v/>
      </c>
    </row>
    <row r="508" spans="6:7" ht="16.5" x14ac:dyDescent="0.3">
      <c r="F508" s="271" t="str">
        <f t="shared" ca="1" si="14"/>
        <v/>
      </c>
      <c r="G508" s="271" t="str">
        <f t="shared" ca="1" si="15"/>
        <v/>
      </c>
    </row>
    <row r="509" spans="6:7" ht="16.5" x14ac:dyDescent="0.3">
      <c r="F509" s="271" t="str">
        <f t="shared" ca="1" si="14"/>
        <v/>
      </c>
      <c r="G509" s="271" t="str">
        <f t="shared" ca="1" si="15"/>
        <v/>
      </c>
    </row>
    <row r="510" spans="6:7" ht="16.5" x14ac:dyDescent="0.3">
      <c r="F510" s="271" t="str">
        <f t="shared" ca="1" si="14"/>
        <v/>
      </c>
      <c r="G510" s="271" t="str">
        <f t="shared" ca="1" si="15"/>
        <v/>
      </c>
    </row>
    <row r="511" spans="6:7" ht="16.5" x14ac:dyDescent="0.3">
      <c r="F511" s="271" t="str">
        <f t="shared" ca="1" si="14"/>
        <v/>
      </c>
      <c r="G511" s="271" t="str">
        <f t="shared" ca="1" si="15"/>
        <v/>
      </c>
    </row>
    <row r="512" spans="6:7" ht="16.5" x14ac:dyDescent="0.3">
      <c r="F512" s="271" t="str">
        <f t="shared" ca="1" si="14"/>
        <v/>
      </c>
      <c r="G512" s="271" t="str">
        <f t="shared" ca="1" si="15"/>
        <v/>
      </c>
    </row>
    <row r="513" spans="6:7" ht="16.5" x14ac:dyDescent="0.3">
      <c r="F513" s="271" t="str">
        <f t="shared" ca="1" si="14"/>
        <v/>
      </c>
      <c r="G513" s="271" t="str">
        <f t="shared" ca="1" si="15"/>
        <v/>
      </c>
    </row>
    <row r="514" spans="6:7" ht="16.5" x14ac:dyDescent="0.3">
      <c r="F514" s="271" t="str">
        <f t="shared" ca="1" si="14"/>
        <v/>
      </c>
      <c r="G514" s="271" t="str">
        <f t="shared" ca="1" si="15"/>
        <v/>
      </c>
    </row>
    <row r="515" spans="6:7" ht="16.5" x14ac:dyDescent="0.3">
      <c r="F515" s="271" t="str">
        <f t="shared" ca="1" si="14"/>
        <v/>
      </c>
      <c r="G515" s="271" t="str">
        <f t="shared" ca="1" si="15"/>
        <v/>
      </c>
    </row>
    <row r="516" spans="6:7" ht="16.5" x14ac:dyDescent="0.3">
      <c r="F516" s="271" t="str">
        <f t="shared" ca="1" si="14"/>
        <v/>
      </c>
      <c r="G516" s="271" t="str">
        <f t="shared" ca="1" si="15"/>
        <v/>
      </c>
    </row>
    <row r="517" spans="6:7" ht="16.5" x14ac:dyDescent="0.3">
      <c r="F517" s="271" t="str">
        <f t="shared" ca="1" si="14"/>
        <v/>
      </c>
      <c r="G517" s="271" t="str">
        <f t="shared" ca="1" si="15"/>
        <v/>
      </c>
    </row>
    <row r="518" spans="6:7" ht="16.5" x14ac:dyDescent="0.3">
      <c r="F518" s="271" t="str">
        <f t="shared" ca="1" si="14"/>
        <v/>
      </c>
      <c r="G518" s="271" t="str">
        <f t="shared" ca="1" si="15"/>
        <v/>
      </c>
    </row>
    <row r="519" spans="6:7" ht="16.5" x14ac:dyDescent="0.3">
      <c r="F519" s="271" t="str">
        <f t="shared" ref="F519:F582" ca="1" si="16">IFERROR(TRIM(LEFT(MID(INDIRECT("B"&amp;(4*ROW(F519)-5)),FIND("'",INDIRECT("B"&amp;(4*ROW(F519)-5)))+1,100),LEN(MID(INDIRECT("B"&amp;(4*ROW(F519)-5)),FIND("'",INDIRECT("B"&amp;(4*ROW(F519)-5)))+1,100))-2)),"")</f>
        <v/>
      </c>
      <c r="G519" s="271" t="str">
        <f t="shared" ref="G519:G582" ca="1" si="17">IFERROR(LEFT(MID(INDIRECT("B"&amp;(4*ROW(G519)-4)),FIND("'",INDIRECT("B"&amp;(4*ROW(G519)-4)))+1,100),LEN(MID(INDIRECT("B"&amp;(4*ROW(G519)-4)),FIND("'",INDIRECT("B"&amp;(4*ROW(G519)-4)))+1,100))-2),"")</f>
        <v/>
      </c>
    </row>
    <row r="520" spans="6:7" ht="16.5" x14ac:dyDescent="0.3">
      <c r="F520" s="271" t="str">
        <f t="shared" ca="1" si="16"/>
        <v/>
      </c>
      <c r="G520" s="271" t="str">
        <f t="shared" ca="1" si="17"/>
        <v/>
      </c>
    </row>
    <row r="521" spans="6:7" ht="16.5" x14ac:dyDescent="0.3">
      <c r="F521" s="271" t="str">
        <f t="shared" ca="1" si="16"/>
        <v/>
      </c>
      <c r="G521" s="271" t="str">
        <f t="shared" ca="1" si="17"/>
        <v/>
      </c>
    </row>
    <row r="522" spans="6:7" ht="16.5" x14ac:dyDescent="0.3">
      <c r="F522" s="271" t="str">
        <f t="shared" ca="1" si="16"/>
        <v/>
      </c>
      <c r="G522" s="271" t="str">
        <f t="shared" ca="1" si="17"/>
        <v/>
      </c>
    </row>
    <row r="523" spans="6:7" ht="16.5" x14ac:dyDescent="0.3">
      <c r="F523" s="271" t="str">
        <f t="shared" ca="1" si="16"/>
        <v/>
      </c>
      <c r="G523" s="271" t="str">
        <f t="shared" ca="1" si="17"/>
        <v/>
      </c>
    </row>
    <row r="524" spans="6:7" ht="16.5" x14ac:dyDescent="0.3">
      <c r="F524" s="271" t="str">
        <f t="shared" ca="1" si="16"/>
        <v/>
      </c>
      <c r="G524" s="271" t="str">
        <f t="shared" ca="1" si="17"/>
        <v/>
      </c>
    </row>
    <row r="525" spans="6:7" ht="16.5" x14ac:dyDescent="0.3">
      <c r="F525" s="271" t="str">
        <f t="shared" ca="1" si="16"/>
        <v/>
      </c>
      <c r="G525" s="271" t="str">
        <f t="shared" ca="1" si="17"/>
        <v/>
      </c>
    </row>
    <row r="526" spans="6:7" ht="16.5" x14ac:dyDescent="0.3">
      <c r="F526" s="271" t="str">
        <f t="shared" ca="1" si="16"/>
        <v/>
      </c>
      <c r="G526" s="271" t="str">
        <f t="shared" ca="1" si="17"/>
        <v/>
      </c>
    </row>
    <row r="527" spans="6:7" ht="16.5" x14ac:dyDescent="0.3">
      <c r="F527" s="271" t="str">
        <f t="shared" ca="1" si="16"/>
        <v/>
      </c>
      <c r="G527" s="271" t="str">
        <f t="shared" ca="1" si="17"/>
        <v/>
      </c>
    </row>
    <row r="528" spans="6:7" ht="16.5" x14ac:dyDescent="0.3">
      <c r="F528" s="271" t="str">
        <f t="shared" ca="1" si="16"/>
        <v/>
      </c>
      <c r="G528" s="271" t="str">
        <f t="shared" ca="1" si="17"/>
        <v/>
      </c>
    </row>
    <row r="529" spans="6:7" ht="16.5" x14ac:dyDescent="0.3">
      <c r="F529" s="271" t="str">
        <f t="shared" ca="1" si="16"/>
        <v/>
      </c>
      <c r="G529" s="271" t="str">
        <f t="shared" ca="1" si="17"/>
        <v/>
      </c>
    </row>
    <row r="530" spans="6:7" ht="16.5" x14ac:dyDescent="0.3">
      <c r="F530" s="271" t="str">
        <f t="shared" ca="1" si="16"/>
        <v/>
      </c>
      <c r="G530" s="271" t="str">
        <f t="shared" ca="1" si="17"/>
        <v/>
      </c>
    </row>
    <row r="531" spans="6:7" ht="16.5" x14ac:dyDescent="0.3">
      <c r="F531" s="271" t="str">
        <f t="shared" ca="1" si="16"/>
        <v/>
      </c>
      <c r="G531" s="271" t="str">
        <f t="shared" ca="1" si="17"/>
        <v/>
      </c>
    </row>
    <row r="532" spans="6:7" ht="16.5" x14ac:dyDescent="0.3">
      <c r="F532" s="271" t="str">
        <f t="shared" ca="1" si="16"/>
        <v/>
      </c>
      <c r="G532" s="271" t="str">
        <f t="shared" ca="1" si="17"/>
        <v/>
      </c>
    </row>
    <row r="533" spans="6:7" ht="16.5" x14ac:dyDescent="0.3">
      <c r="F533" s="271" t="str">
        <f t="shared" ca="1" si="16"/>
        <v/>
      </c>
      <c r="G533" s="271" t="str">
        <f t="shared" ca="1" si="17"/>
        <v/>
      </c>
    </row>
    <row r="534" spans="6:7" ht="16.5" x14ac:dyDescent="0.3">
      <c r="F534" s="271" t="str">
        <f t="shared" ca="1" si="16"/>
        <v/>
      </c>
      <c r="G534" s="271" t="str">
        <f t="shared" ca="1" si="17"/>
        <v/>
      </c>
    </row>
    <row r="535" spans="6:7" ht="16.5" x14ac:dyDescent="0.3">
      <c r="F535" s="271" t="str">
        <f t="shared" ca="1" si="16"/>
        <v/>
      </c>
      <c r="G535" s="271" t="str">
        <f t="shared" ca="1" si="17"/>
        <v/>
      </c>
    </row>
    <row r="536" spans="6:7" ht="16.5" x14ac:dyDescent="0.3">
      <c r="F536" s="271" t="str">
        <f t="shared" ca="1" si="16"/>
        <v/>
      </c>
      <c r="G536" s="271" t="str">
        <f t="shared" ca="1" si="17"/>
        <v/>
      </c>
    </row>
    <row r="537" spans="6:7" ht="16.5" x14ac:dyDescent="0.3">
      <c r="F537" s="271" t="str">
        <f t="shared" ca="1" si="16"/>
        <v/>
      </c>
      <c r="G537" s="271" t="str">
        <f t="shared" ca="1" si="17"/>
        <v/>
      </c>
    </row>
    <row r="538" spans="6:7" ht="16.5" x14ac:dyDescent="0.3">
      <c r="F538" s="271" t="str">
        <f t="shared" ca="1" si="16"/>
        <v/>
      </c>
      <c r="G538" s="271" t="str">
        <f t="shared" ca="1" si="17"/>
        <v/>
      </c>
    </row>
    <row r="539" spans="6:7" ht="16.5" x14ac:dyDescent="0.3">
      <c r="F539" s="271" t="str">
        <f t="shared" ca="1" si="16"/>
        <v/>
      </c>
      <c r="G539" s="271" t="str">
        <f t="shared" ca="1" si="17"/>
        <v/>
      </c>
    </row>
    <row r="540" spans="6:7" ht="16.5" x14ac:dyDescent="0.3">
      <c r="F540" s="271" t="str">
        <f t="shared" ca="1" si="16"/>
        <v/>
      </c>
      <c r="G540" s="271" t="str">
        <f t="shared" ca="1" si="17"/>
        <v/>
      </c>
    </row>
    <row r="541" spans="6:7" ht="16.5" x14ac:dyDescent="0.3">
      <c r="F541" s="271" t="str">
        <f t="shared" ca="1" si="16"/>
        <v/>
      </c>
      <c r="G541" s="271" t="str">
        <f t="shared" ca="1" si="17"/>
        <v/>
      </c>
    </row>
    <row r="542" spans="6:7" ht="16.5" x14ac:dyDescent="0.3">
      <c r="F542" s="271" t="str">
        <f t="shared" ca="1" si="16"/>
        <v/>
      </c>
      <c r="G542" s="271" t="str">
        <f t="shared" ca="1" si="17"/>
        <v/>
      </c>
    </row>
    <row r="543" spans="6:7" ht="16.5" x14ac:dyDescent="0.3">
      <c r="F543" s="271" t="str">
        <f t="shared" ca="1" si="16"/>
        <v/>
      </c>
      <c r="G543" s="271" t="str">
        <f t="shared" ca="1" si="17"/>
        <v/>
      </c>
    </row>
    <row r="544" spans="6:7" ht="16.5" x14ac:dyDescent="0.3">
      <c r="F544" s="271" t="str">
        <f t="shared" ca="1" si="16"/>
        <v/>
      </c>
      <c r="G544" s="271" t="str">
        <f t="shared" ca="1" si="17"/>
        <v/>
      </c>
    </row>
    <row r="545" spans="6:7" ht="16.5" x14ac:dyDescent="0.3">
      <c r="F545" s="271" t="str">
        <f t="shared" ca="1" si="16"/>
        <v/>
      </c>
      <c r="G545" s="271" t="str">
        <f t="shared" ca="1" si="17"/>
        <v/>
      </c>
    </row>
    <row r="546" spans="6:7" ht="16.5" x14ac:dyDescent="0.3">
      <c r="F546" s="271" t="str">
        <f t="shared" ca="1" si="16"/>
        <v/>
      </c>
      <c r="G546" s="271" t="str">
        <f t="shared" ca="1" si="17"/>
        <v/>
      </c>
    </row>
    <row r="547" spans="6:7" ht="16.5" x14ac:dyDescent="0.3">
      <c r="F547" s="271" t="str">
        <f t="shared" ca="1" si="16"/>
        <v/>
      </c>
      <c r="G547" s="271" t="str">
        <f t="shared" ca="1" si="17"/>
        <v/>
      </c>
    </row>
    <row r="548" spans="6:7" ht="16.5" x14ac:dyDescent="0.3">
      <c r="F548" s="271" t="str">
        <f t="shared" ca="1" si="16"/>
        <v/>
      </c>
      <c r="G548" s="271" t="str">
        <f t="shared" ca="1" si="17"/>
        <v/>
      </c>
    </row>
    <row r="549" spans="6:7" ht="16.5" x14ac:dyDescent="0.3">
      <c r="F549" s="271" t="str">
        <f t="shared" ca="1" si="16"/>
        <v/>
      </c>
      <c r="G549" s="271" t="str">
        <f t="shared" ca="1" si="17"/>
        <v/>
      </c>
    </row>
    <row r="550" spans="6:7" ht="16.5" x14ac:dyDescent="0.3">
      <c r="F550" s="271" t="str">
        <f t="shared" ca="1" si="16"/>
        <v/>
      </c>
      <c r="G550" s="271" t="str">
        <f t="shared" ca="1" si="17"/>
        <v/>
      </c>
    </row>
    <row r="551" spans="6:7" ht="16.5" x14ac:dyDescent="0.3">
      <c r="F551" s="271" t="str">
        <f t="shared" ca="1" si="16"/>
        <v/>
      </c>
      <c r="G551" s="271" t="str">
        <f t="shared" ca="1" si="17"/>
        <v/>
      </c>
    </row>
    <row r="552" spans="6:7" ht="16.5" x14ac:dyDescent="0.3">
      <c r="F552" s="271" t="str">
        <f t="shared" ca="1" si="16"/>
        <v/>
      </c>
      <c r="G552" s="271" t="str">
        <f t="shared" ca="1" si="17"/>
        <v/>
      </c>
    </row>
    <row r="553" spans="6:7" ht="16.5" x14ac:dyDescent="0.3">
      <c r="F553" s="271" t="str">
        <f t="shared" ca="1" si="16"/>
        <v/>
      </c>
      <c r="G553" s="271" t="str">
        <f t="shared" ca="1" si="17"/>
        <v/>
      </c>
    </row>
    <row r="554" spans="6:7" ht="16.5" x14ac:dyDescent="0.3">
      <c r="F554" s="271" t="str">
        <f t="shared" ca="1" si="16"/>
        <v/>
      </c>
      <c r="G554" s="271" t="str">
        <f t="shared" ca="1" si="17"/>
        <v/>
      </c>
    </row>
    <row r="555" spans="6:7" ht="16.5" x14ac:dyDescent="0.3">
      <c r="F555" s="271" t="str">
        <f t="shared" ca="1" si="16"/>
        <v/>
      </c>
      <c r="G555" s="271" t="str">
        <f t="shared" ca="1" si="17"/>
        <v/>
      </c>
    </row>
    <row r="556" spans="6:7" ht="16.5" x14ac:dyDescent="0.3">
      <c r="F556" s="271" t="str">
        <f t="shared" ca="1" si="16"/>
        <v/>
      </c>
      <c r="G556" s="271" t="str">
        <f t="shared" ca="1" si="17"/>
        <v/>
      </c>
    </row>
    <row r="557" spans="6:7" ht="16.5" x14ac:dyDescent="0.3">
      <c r="F557" s="271" t="str">
        <f t="shared" ca="1" si="16"/>
        <v/>
      </c>
      <c r="G557" s="271" t="str">
        <f t="shared" ca="1" si="17"/>
        <v/>
      </c>
    </row>
    <row r="558" spans="6:7" ht="16.5" x14ac:dyDescent="0.3">
      <c r="F558" s="271" t="str">
        <f t="shared" ca="1" si="16"/>
        <v/>
      </c>
      <c r="G558" s="271" t="str">
        <f t="shared" ca="1" si="17"/>
        <v/>
      </c>
    </row>
    <row r="559" spans="6:7" ht="16.5" x14ac:dyDescent="0.3">
      <c r="F559" s="271" t="str">
        <f t="shared" ca="1" si="16"/>
        <v/>
      </c>
      <c r="G559" s="271" t="str">
        <f t="shared" ca="1" si="17"/>
        <v/>
      </c>
    </row>
    <row r="560" spans="6:7" ht="16.5" x14ac:dyDescent="0.3">
      <c r="F560" s="271" t="str">
        <f t="shared" ca="1" si="16"/>
        <v/>
      </c>
      <c r="G560" s="271" t="str">
        <f t="shared" ca="1" si="17"/>
        <v/>
      </c>
    </row>
    <row r="561" spans="6:7" ht="16.5" x14ac:dyDescent="0.3">
      <c r="F561" s="271" t="str">
        <f t="shared" ca="1" si="16"/>
        <v/>
      </c>
      <c r="G561" s="271" t="str">
        <f t="shared" ca="1" si="17"/>
        <v/>
      </c>
    </row>
    <row r="562" spans="6:7" ht="16.5" x14ac:dyDescent="0.3">
      <c r="F562" s="271" t="str">
        <f t="shared" ca="1" si="16"/>
        <v/>
      </c>
      <c r="G562" s="271" t="str">
        <f t="shared" ca="1" si="17"/>
        <v/>
      </c>
    </row>
    <row r="563" spans="6:7" ht="16.5" x14ac:dyDescent="0.3">
      <c r="F563" s="271" t="str">
        <f t="shared" ca="1" si="16"/>
        <v/>
      </c>
      <c r="G563" s="271" t="str">
        <f t="shared" ca="1" si="17"/>
        <v/>
      </c>
    </row>
    <row r="564" spans="6:7" ht="16.5" x14ac:dyDescent="0.3">
      <c r="F564" s="271" t="str">
        <f t="shared" ca="1" si="16"/>
        <v/>
      </c>
      <c r="G564" s="271" t="str">
        <f t="shared" ca="1" si="17"/>
        <v/>
      </c>
    </row>
    <row r="565" spans="6:7" ht="16.5" x14ac:dyDescent="0.3">
      <c r="F565" s="271" t="str">
        <f t="shared" ca="1" si="16"/>
        <v/>
      </c>
      <c r="G565" s="271" t="str">
        <f t="shared" ca="1" si="17"/>
        <v/>
      </c>
    </row>
    <row r="566" spans="6:7" ht="16.5" x14ac:dyDescent="0.3">
      <c r="F566" s="271" t="str">
        <f t="shared" ca="1" si="16"/>
        <v/>
      </c>
      <c r="G566" s="271" t="str">
        <f t="shared" ca="1" si="17"/>
        <v/>
      </c>
    </row>
    <row r="567" spans="6:7" ht="16.5" x14ac:dyDescent="0.3">
      <c r="F567" s="271" t="str">
        <f t="shared" ca="1" si="16"/>
        <v/>
      </c>
      <c r="G567" s="271" t="str">
        <f t="shared" ca="1" si="17"/>
        <v/>
      </c>
    </row>
    <row r="568" spans="6:7" ht="16.5" x14ac:dyDescent="0.3">
      <c r="F568" s="271" t="str">
        <f t="shared" ca="1" si="16"/>
        <v/>
      </c>
      <c r="G568" s="271" t="str">
        <f t="shared" ca="1" si="17"/>
        <v/>
      </c>
    </row>
    <row r="569" spans="6:7" ht="16.5" x14ac:dyDescent="0.3">
      <c r="F569" s="271" t="str">
        <f t="shared" ca="1" si="16"/>
        <v/>
      </c>
      <c r="G569" s="271" t="str">
        <f t="shared" ca="1" si="17"/>
        <v/>
      </c>
    </row>
    <row r="570" spans="6:7" ht="16.5" x14ac:dyDescent="0.3">
      <c r="F570" s="271" t="str">
        <f t="shared" ca="1" si="16"/>
        <v/>
      </c>
      <c r="G570" s="271" t="str">
        <f t="shared" ca="1" si="17"/>
        <v/>
      </c>
    </row>
    <row r="571" spans="6:7" ht="16.5" x14ac:dyDescent="0.3">
      <c r="F571" s="271" t="str">
        <f t="shared" ca="1" si="16"/>
        <v/>
      </c>
      <c r="G571" s="271" t="str">
        <f t="shared" ca="1" si="17"/>
        <v/>
      </c>
    </row>
    <row r="572" spans="6:7" ht="16.5" x14ac:dyDescent="0.3">
      <c r="F572" s="271" t="str">
        <f t="shared" ca="1" si="16"/>
        <v/>
      </c>
      <c r="G572" s="271" t="str">
        <f t="shared" ca="1" si="17"/>
        <v/>
      </c>
    </row>
    <row r="573" spans="6:7" ht="16.5" x14ac:dyDescent="0.3">
      <c r="F573" s="271" t="str">
        <f t="shared" ca="1" si="16"/>
        <v/>
      </c>
      <c r="G573" s="271" t="str">
        <f t="shared" ca="1" si="17"/>
        <v/>
      </c>
    </row>
    <row r="574" spans="6:7" ht="16.5" x14ac:dyDescent="0.3">
      <c r="F574" s="271" t="str">
        <f t="shared" ca="1" si="16"/>
        <v/>
      </c>
      <c r="G574" s="271" t="str">
        <f t="shared" ca="1" si="17"/>
        <v/>
      </c>
    </row>
    <row r="575" spans="6:7" ht="16.5" x14ac:dyDescent="0.3">
      <c r="F575" s="271" t="str">
        <f t="shared" ca="1" si="16"/>
        <v/>
      </c>
      <c r="G575" s="271" t="str">
        <f t="shared" ca="1" si="17"/>
        <v/>
      </c>
    </row>
    <row r="576" spans="6:7" ht="16.5" x14ac:dyDescent="0.3">
      <c r="F576" s="271" t="str">
        <f t="shared" ca="1" si="16"/>
        <v/>
      </c>
      <c r="G576" s="271" t="str">
        <f t="shared" ca="1" si="17"/>
        <v/>
      </c>
    </row>
    <row r="577" spans="6:7" ht="16.5" x14ac:dyDescent="0.3">
      <c r="F577" s="271" t="str">
        <f t="shared" ca="1" si="16"/>
        <v/>
      </c>
      <c r="G577" s="271" t="str">
        <f t="shared" ca="1" si="17"/>
        <v/>
      </c>
    </row>
    <row r="578" spans="6:7" ht="16.5" x14ac:dyDescent="0.3">
      <c r="F578" s="271" t="str">
        <f t="shared" ca="1" si="16"/>
        <v/>
      </c>
      <c r="G578" s="271" t="str">
        <f t="shared" ca="1" si="17"/>
        <v/>
      </c>
    </row>
    <row r="579" spans="6:7" ht="16.5" x14ac:dyDescent="0.3">
      <c r="F579" s="271" t="str">
        <f t="shared" ca="1" si="16"/>
        <v/>
      </c>
      <c r="G579" s="271" t="str">
        <f t="shared" ca="1" si="17"/>
        <v/>
      </c>
    </row>
    <row r="580" spans="6:7" ht="16.5" x14ac:dyDescent="0.3">
      <c r="F580" s="271" t="str">
        <f t="shared" ca="1" si="16"/>
        <v/>
      </c>
      <c r="G580" s="271" t="str">
        <f t="shared" ca="1" si="17"/>
        <v/>
      </c>
    </row>
    <row r="581" spans="6:7" ht="16.5" x14ac:dyDescent="0.3">
      <c r="F581" s="271" t="str">
        <f t="shared" ca="1" si="16"/>
        <v/>
      </c>
      <c r="G581" s="271" t="str">
        <f t="shared" ca="1" si="17"/>
        <v/>
      </c>
    </row>
    <row r="582" spans="6:7" ht="16.5" x14ac:dyDescent="0.3">
      <c r="F582" s="271" t="str">
        <f t="shared" ca="1" si="16"/>
        <v/>
      </c>
      <c r="G582" s="271" t="str">
        <f t="shared" ca="1" si="17"/>
        <v/>
      </c>
    </row>
    <row r="583" spans="6:7" ht="16.5" x14ac:dyDescent="0.3">
      <c r="F583" s="271" t="str">
        <f t="shared" ref="F583:F646" ca="1" si="18">IFERROR(TRIM(LEFT(MID(INDIRECT("B"&amp;(4*ROW(F583)-5)),FIND("'",INDIRECT("B"&amp;(4*ROW(F583)-5)))+1,100),LEN(MID(INDIRECT("B"&amp;(4*ROW(F583)-5)),FIND("'",INDIRECT("B"&amp;(4*ROW(F583)-5)))+1,100))-2)),"")</f>
        <v/>
      </c>
      <c r="G583" s="271" t="str">
        <f t="shared" ref="G583:G646" ca="1" si="19">IFERROR(LEFT(MID(INDIRECT("B"&amp;(4*ROW(G583)-4)),FIND("'",INDIRECT("B"&amp;(4*ROW(G583)-4)))+1,100),LEN(MID(INDIRECT("B"&amp;(4*ROW(G583)-4)),FIND("'",INDIRECT("B"&amp;(4*ROW(G583)-4)))+1,100))-2),"")</f>
        <v/>
      </c>
    </row>
    <row r="584" spans="6:7" ht="16.5" x14ac:dyDescent="0.3">
      <c r="F584" s="271" t="str">
        <f t="shared" ca="1" si="18"/>
        <v/>
      </c>
      <c r="G584" s="271" t="str">
        <f t="shared" ca="1" si="19"/>
        <v/>
      </c>
    </row>
    <row r="585" spans="6:7" ht="16.5" x14ac:dyDescent="0.3">
      <c r="F585" s="271" t="str">
        <f t="shared" ca="1" si="18"/>
        <v/>
      </c>
      <c r="G585" s="271" t="str">
        <f t="shared" ca="1" si="19"/>
        <v/>
      </c>
    </row>
    <row r="586" spans="6:7" ht="16.5" x14ac:dyDescent="0.3">
      <c r="F586" s="271" t="str">
        <f t="shared" ca="1" si="18"/>
        <v/>
      </c>
      <c r="G586" s="271" t="str">
        <f t="shared" ca="1" si="19"/>
        <v/>
      </c>
    </row>
    <row r="587" spans="6:7" ht="16.5" x14ac:dyDescent="0.3">
      <c r="F587" s="271" t="str">
        <f t="shared" ca="1" si="18"/>
        <v/>
      </c>
      <c r="G587" s="271" t="str">
        <f t="shared" ca="1" si="19"/>
        <v/>
      </c>
    </row>
    <row r="588" spans="6:7" ht="16.5" x14ac:dyDescent="0.3">
      <c r="F588" s="271" t="str">
        <f t="shared" ca="1" si="18"/>
        <v/>
      </c>
      <c r="G588" s="271" t="str">
        <f t="shared" ca="1" si="19"/>
        <v/>
      </c>
    </row>
    <row r="589" spans="6:7" ht="16.5" x14ac:dyDescent="0.3">
      <c r="F589" s="271" t="str">
        <f t="shared" ca="1" si="18"/>
        <v/>
      </c>
      <c r="G589" s="271" t="str">
        <f t="shared" ca="1" si="19"/>
        <v/>
      </c>
    </row>
    <row r="590" spans="6:7" ht="16.5" x14ac:dyDescent="0.3">
      <c r="F590" s="271" t="str">
        <f t="shared" ca="1" si="18"/>
        <v/>
      </c>
      <c r="G590" s="271" t="str">
        <f t="shared" ca="1" si="19"/>
        <v/>
      </c>
    </row>
    <row r="591" spans="6:7" ht="16.5" x14ac:dyDescent="0.3">
      <c r="F591" s="271" t="str">
        <f t="shared" ca="1" si="18"/>
        <v/>
      </c>
      <c r="G591" s="271" t="str">
        <f t="shared" ca="1" si="19"/>
        <v/>
      </c>
    </row>
    <row r="592" spans="6:7" ht="16.5" x14ac:dyDescent="0.3">
      <c r="F592" s="271" t="str">
        <f t="shared" ca="1" si="18"/>
        <v/>
      </c>
      <c r="G592" s="271" t="str">
        <f t="shared" ca="1" si="19"/>
        <v/>
      </c>
    </row>
    <row r="593" spans="6:7" ht="16.5" x14ac:dyDescent="0.3">
      <c r="F593" s="271" t="str">
        <f t="shared" ca="1" si="18"/>
        <v/>
      </c>
      <c r="G593" s="271" t="str">
        <f t="shared" ca="1" si="19"/>
        <v/>
      </c>
    </row>
    <row r="594" spans="6:7" ht="16.5" x14ac:dyDescent="0.3">
      <c r="F594" s="271" t="str">
        <f t="shared" ca="1" si="18"/>
        <v/>
      </c>
      <c r="G594" s="271" t="str">
        <f t="shared" ca="1" si="19"/>
        <v/>
      </c>
    </row>
    <row r="595" spans="6:7" ht="16.5" x14ac:dyDescent="0.3">
      <c r="F595" s="271" t="str">
        <f t="shared" ca="1" si="18"/>
        <v/>
      </c>
      <c r="G595" s="271" t="str">
        <f t="shared" ca="1" si="19"/>
        <v/>
      </c>
    </row>
    <row r="596" spans="6:7" ht="16.5" x14ac:dyDescent="0.3">
      <c r="F596" s="271" t="str">
        <f t="shared" ca="1" si="18"/>
        <v/>
      </c>
      <c r="G596" s="271" t="str">
        <f t="shared" ca="1" si="19"/>
        <v/>
      </c>
    </row>
    <row r="597" spans="6:7" ht="16.5" x14ac:dyDescent="0.3">
      <c r="F597" s="271" t="str">
        <f t="shared" ca="1" si="18"/>
        <v/>
      </c>
      <c r="G597" s="271" t="str">
        <f t="shared" ca="1" si="19"/>
        <v/>
      </c>
    </row>
    <row r="598" spans="6:7" ht="16.5" x14ac:dyDescent="0.3">
      <c r="F598" s="271" t="str">
        <f t="shared" ca="1" si="18"/>
        <v/>
      </c>
      <c r="G598" s="271" t="str">
        <f t="shared" ca="1" si="19"/>
        <v/>
      </c>
    </row>
    <row r="599" spans="6:7" ht="16.5" x14ac:dyDescent="0.3">
      <c r="F599" s="271" t="str">
        <f t="shared" ca="1" si="18"/>
        <v/>
      </c>
      <c r="G599" s="271" t="str">
        <f t="shared" ca="1" si="19"/>
        <v/>
      </c>
    </row>
    <row r="600" spans="6:7" ht="16.5" x14ac:dyDescent="0.3">
      <c r="F600" s="271" t="str">
        <f t="shared" ca="1" si="18"/>
        <v/>
      </c>
      <c r="G600" s="271" t="str">
        <f t="shared" ca="1" si="19"/>
        <v/>
      </c>
    </row>
    <row r="601" spans="6:7" ht="16.5" x14ac:dyDescent="0.3">
      <c r="F601" s="271" t="str">
        <f t="shared" ca="1" si="18"/>
        <v/>
      </c>
      <c r="G601" s="271" t="str">
        <f t="shared" ca="1" si="19"/>
        <v/>
      </c>
    </row>
    <row r="602" spans="6:7" ht="16.5" x14ac:dyDescent="0.3">
      <c r="F602" s="271" t="str">
        <f t="shared" ca="1" si="18"/>
        <v/>
      </c>
      <c r="G602" s="271" t="str">
        <f t="shared" ca="1" si="19"/>
        <v/>
      </c>
    </row>
    <row r="603" spans="6:7" ht="16.5" x14ac:dyDescent="0.3">
      <c r="F603" s="271" t="str">
        <f t="shared" ca="1" si="18"/>
        <v/>
      </c>
      <c r="G603" s="271" t="str">
        <f t="shared" ca="1" si="19"/>
        <v/>
      </c>
    </row>
    <row r="604" spans="6:7" ht="16.5" x14ac:dyDescent="0.3">
      <c r="F604" s="271" t="str">
        <f t="shared" ca="1" si="18"/>
        <v/>
      </c>
      <c r="G604" s="271" t="str">
        <f t="shared" ca="1" si="19"/>
        <v/>
      </c>
    </row>
    <row r="605" spans="6:7" ht="16.5" x14ac:dyDescent="0.3">
      <c r="F605" s="271" t="str">
        <f t="shared" ca="1" si="18"/>
        <v/>
      </c>
      <c r="G605" s="271" t="str">
        <f t="shared" ca="1" si="19"/>
        <v/>
      </c>
    </row>
    <row r="606" spans="6:7" ht="16.5" x14ac:dyDescent="0.3">
      <c r="F606" s="271" t="str">
        <f t="shared" ca="1" si="18"/>
        <v/>
      </c>
      <c r="G606" s="271" t="str">
        <f t="shared" ca="1" si="19"/>
        <v/>
      </c>
    </row>
    <row r="607" spans="6:7" ht="16.5" x14ac:dyDescent="0.3">
      <c r="F607" s="271" t="str">
        <f t="shared" ca="1" si="18"/>
        <v/>
      </c>
      <c r="G607" s="271" t="str">
        <f t="shared" ca="1" si="19"/>
        <v/>
      </c>
    </row>
    <row r="608" spans="6:7" ht="16.5" x14ac:dyDescent="0.3">
      <c r="F608" s="271" t="str">
        <f t="shared" ca="1" si="18"/>
        <v/>
      </c>
      <c r="G608" s="271" t="str">
        <f t="shared" ca="1" si="19"/>
        <v/>
      </c>
    </row>
    <row r="609" spans="6:7" ht="16.5" x14ac:dyDescent="0.3">
      <c r="F609" s="271" t="str">
        <f t="shared" ca="1" si="18"/>
        <v/>
      </c>
      <c r="G609" s="271" t="str">
        <f t="shared" ca="1" si="19"/>
        <v/>
      </c>
    </row>
    <row r="610" spans="6:7" ht="16.5" x14ac:dyDescent="0.3">
      <c r="F610" s="271" t="str">
        <f t="shared" ca="1" si="18"/>
        <v/>
      </c>
      <c r="G610" s="271" t="str">
        <f t="shared" ca="1" si="19"/>
        <v/>
      </c>
    </row>
    <row r="611" spans="6:7" ht="16.5" x14ac:dyDescent="0.3">
      <c r="F611" s="271" t="str">
        <f t="shared" ca="1" si="18"/>
        <v/>
      </c>
      <c r="G611" s="271" t="str">
        <f t="shared" ca="1" si="19"/>
        <v/>
      </c>
    </row>
    <row r="612" spans="6:7" ht="16.5" x14ac:dyDescent="0.3">
      <c r="F612" s="271" t="str">
        <f t="shared" ca="1" si="18"/>
        <v/>
      </c>
      <c r="G612" s="271" t="str">
        <f t="shared" ca="1" si="19"/>
        <v/>
      </c>
    </row>
    <row r="613" spans="6:7" ht="16.5" x14ac:dyDescent="0.3">
      <c r="F613" s="271" t="str">
        <f t="shared" ca="1" si="18"/>
        <v/>
      </c>
      <c r="G613" s="271" t="str">
        <f t="shared" ca="1" si="19"/>
        <v/>
      </c>
    </row>
    <row r="614" spans="6:7" ht="16.5" x14ac:dyDescent="0.3">
      <c r="F614" s="271" t="str">
        <f t="shared" ca="1" si="18"/>
        <v/>
      </c>
      <c r="G614" s="271" t="str">
        <f t="shared" ca="1" si="19"/>
        <v/>
      </c>
    </row>
    <row r="615" spans="6:7" ht="16.5" x14ac:dyDescent="0.3">
      <c r="F615" s="271" t="str">
        <f t="shared" ca="1" si="18"/>
        <v/>
      </c>
      <c r="G615" s="271" t="str">
        <f t="shared" ca="1" si="19"/>
        <v/>
      </c>
    </row>
    <row r="616" spans="6:7" ht="16.5" x14ac:dyDescent="0.3">
      <c r="F616" s="271" t="str">
        <f t="shared" ca="1" si="18"/>
        <v/>
      </c>
      <c r="G616" s="271" t="str">
        <f t="shared" ca="1" si="19"/>
        <v/>
      </c>
    </row>
    <row r="617" spans="6:7" ht="16.5" x14ac:dyDescent="0.3">
      <c r="F617" s="271" t="str">
        <f t="shared" ca="1" si="18"/>
        <v/>
      </c>
      <c r="G617" s="271" t="str">
        <f t="shared" ca="1" si="19"/>
        <v/>
      </c>
    </row>
    <row r="618" spans="6:7" ht="16.5" x14ac:dyDescent="0.3">
      <c r="F618" s="271" t="str">
        <f t="shared" ca="1" si="18"/>
        <v/>
      </c>
      <c r="G618" s="271" t="str">
        <f t="shared" ca="1" si="19"/>
        <v/>
      </c>
    </row>
    <row r="619" spans="6:7" ht="16.5" x14ac:dyDescent="0.3">
      <c r="F619" s="271" t="str">
        <f t="shared" ca="1" si="18"/>
        <v/>
      </c>
      <c r="G619" s="271" t="str">
        <f t="shared" ca="1" si="19"/>
        <v/>
      </c>
    </row>
    <row r="620" spans="6:7" ht="16.5" x14ac:dyDescent="0.3">
      <c r="F620" s="271" t="str">
        <f t="shared" ca="1" si="18"/>
        <v/>
      </c>
      <c r="G620" s="271" t="str">
        <f t="shared" ca="1" si="19"/>
        <v/>
      </c>
    </row>
    <row r="621" spans="6:7" ht="16.5" x14ac:dyDescent="0.3">
      <c r="F621" s="271" t="str">
        <f t="shared" ca="1" si="18"/>
        <v/>
      </c>
      <c r="G621" s="271" t="str">
        <f t="shared" ca="1" si="19"/>
        <v/>
      </c>
    </row>
    <row r="622" spans="6:7" ht="16.5" x14ac:dyDescent="0.3">
      <c r="F622" s="271" t="str">
        <f t="shared" ca="1" si="18"/>
        <v/>
      </c>
      <c r="G622" s="271" t="str">
        <f t="shared" ca="1" si="19"/>
        <v/>
      </c>
    </row>
    <row r="623" spans="6:7" ht="16.5" x14ac:dyDescent="0.3">
      <c r="F623" s="271" t="str">
        <f t="shared" ca="1" si="18"/>
        <v/>
      </c>
      <c r="G623" s="271" t="str">
        <f t="shared" ca="1" si="19"/>
        <v/>
      </c>
    </row>
    <row r="624" spans="6:7" ht="16.5" x14ac:dyDescent="0.3">
      <c r="F624" s="271" t="str">
        <f t="shared" ca="1" si="18"/>
        <v/>
      </c>
      <c r="G624" s="271" t="str">
        <f t="shared" ca="1" si="19"/>
        <v/>
      </c>
    </row>
    <row r="625" spans="6:7" ht="16.5" x14ac:dyDescent="0.3">
      <c r="F625" s="271" t="str">
        <f t="shared" ca="1" si="18"/>
        <v/>
      </c>
      <c r="G625" s="271" t="str">
        <f t="shared" ca="1" si="19"/>
        <v/>
      </c>
    </row>
    <row r="626" spans="6:7" ht="16.5" x14ac:dyDescent="0.3">
      <c r="F626" s="271" t="str">
        <f t="shared" ca="1" si="18"/>
        <v/>
      </c>
      <c r="G626" s="271" t="str">
        <f t="shared" ca="1" si="19"/>
        <v/>
      </c>
    </row>
    <row r="627" spans="6:7" ht="16.5" x14ac:dyDescent="0.3">
      <c r="F627" s="271" t="str">
        <f t="shared" ca="1" si="18"/>
        <v/>
      </c>
      <c r="G627" s="271" t="str">
        <f t="shared" ca="1" si="19"/>
        <v/>
      </c>
    </row>
    <row r="628" spans="6:7" ht="16.5" x14ac:dyDescent="0.3">
      <c r="F628" s="271" t="str">
        <f t="shared" ca="1" si="18"/>
        <v/>
      </c>
      <c r="G628" s="271" t="str">
        <f t="shared" ca="1" si="19"/>
        <v/>
      </c>
    </row>
    <row r="629" spans="6:7" ht="16.5" x14ac:dyDescent="0.3">
      <c r="F629" s="271" t="str">
        <f t="shared" ca="1" si="18"/>
        <v/>
      </c>
      <c r="G629" s="271" t="str">
        <f t="shared" ca="1" si="19"/>
        <v/>
      </c>
    </row>
    <row r="630" spans="6:7" ht="16.5" x14ac:dyDescent="0.3">
      <c r="F630" s="271" t="str">
        <f t="shared" ca="1" si="18"/>
        <v/>
      </c>
      <c r="G630" s="271" t="str">
        <f t="shared" ca="1" si="19"/>
        <v/>
      </c>
    </row>
    <row r="631" spans="6:7" ht="16.5" x14ac:dyDescent="0.3">
      <c r="F631" s="271" t="str">
        <f t="shared" ca="1" si="18"/>
        <v/>
      </c>
      <c r="G631" s="271" t="str">
        <f t="shared" ca="1" si="19"/>
        <v/>
      </c>
    </row>
    <row r="632" spans="6:7" ht="16.5" x14ac:dyDescent="0.3">
      <c r="F632" s="271" t="str">
        <f t="shared" ca="1" si="18"/>
        <v/>
      </c>
      <c r="G632" s="271" t="str">
        <f t="shared" ca="1" si="19"/>
        <v/>
      </c>
    </row>
    <row r="633" spans="6:7" ht="16.5" x14ac:dyDescent="0.3">
      <c r="F633" s="271" t="str">
        <f t="shared" ca="1" si="18"/>
        <v/>
      </c>
      <c r="G633" s="271" t="str">
        <f t="shared" ca="1" si="19"/>
        <v/>
      </c>
    </row>
    <row r="634" spans="6:7" ht="16.5" x14ac:dyDescent="0.3">
      <c r="F634" s="271" t="str">
        <f t="shared" ca="1" si="18"/>
        <v/>
      </c>
      <c r="G634" s="271" t="str">
        <f t="shared" ca="1" si="19"/>
        <v/>
      </c>
    </row>
    <row r="635" spans="6:7" ht="16.5" x14ac:dyDescent="0.3">
      <c r="F635" s="271" t="str">
        <f t="shared" ca="1" si="18"/>
        <v/>
      </c>
      <c r="G635" s="271" t="str">
        <f t="shared" ca="1" si="19"/>
        <v/>
      </c>
    </row>
    <row r="636" spans="6:7" ht="16.5" x14ac:dyDescent="0.3">
      <c r="F636" s="271" t="str">
        <f t="shared" ca="1" si="18"/>
        <v/>
      </c>
      <c r="G636" s="271" t="str">
        <f t="shared" ca="1" si="19"/>
        <v/>
      </c>
    </row>
    <row r="637" spans="6:7" ht="16.5" x14ac:dyDescent="0.3">
      <c r="F637" s="271" t="str">
        <f t="shared" ca="1" si="18"/>
        <v/>
      </c>
      <c r="G637" s="271" t="str">
        <f t="shared" ca="1" si="19"/>
        <v/>
      </c>
    </row>
    <row r="638" spans="6:7" ht="16.5" x14ac:dyDescent="0.3">
      <c r="F638" s="271" t="str">
        <f t="shared" ca="1" si="18"/>
        <v/>
      </c>
      <c r="G638" s="271" t="str">
        <f t="shared" ca="1" si="19"/>
        <v/>
      </c>
    </row>
    <row r="639" spans="6:7" ht="16.5" x14ac:dyDescent="0.3">
      <c r="F639" s="271" t="str">
        <f t="shared" ca="1" si="18"/>
        <v/>
      </c>
      <c r="G639" s="271" t="str">
        <f t="shared" ca="1" si="19"/>
        <v/>
      </c>
    </row>
    <row r="640" spans="6:7" ht="16.5" x14ac:dyDescent="0.3">
      <c r="F640" s="271" t="str">
        <f t="shared" ca="1" si="18"/>
        <v/>
      </c>
      <c r="G640" s="271" t="str">
        <f t="shared" ca="1" si="19"/>
        <v/>
      </c>
    </row>
    <row r="641" spans="6:7" ht="16.5" x14ac:dyDescent="0.3">
      <c r="F641" s="271" t="str">
        <f t="shared" ca="1" si="18"/>
        <v/>
      </c>
      <c r="G641" s="271" t="str">
        <f t="shared" ca="1" si="19"/>
        <v/>
      </c>
    </row>
    <row r="642" spans="6:7" ht="16.5" x14ac:dyDescent="0.3">
      <c r="F642" s="271" t="str">
        <f t="shared" ca="1" si="18"/>
        <v/>
      </c>
      <c r="G642" s="271" t="str">
        <f t="shared" ca="1" si="19"/>
        <v/>
      </c>
    </row>
    <row r="643" spans="6:7" ht="16.5" x14ac:dyDescent="0.3">
      <c r="F643" s="271" t="str">
        <f t="shared" ca="1" si="18"/>
        <v/>
      </c>
      <c r="G643" s="271" t="str">
        <f t="shared" ca="1" si="19"/>
        <v/>
      </c>
    </row>
    <row r="644" spans="6:7" ht="16.5" x14ac:dyDescent="0.3">
      <c r="F644" s="271" t="str">
        <f t="shared" ca="1" si="18"/>
        <v/>
      </c>
      <c r="G644" s="271" t="str">
        <f t="shared" ca="1" si="19"/>
        <v/>
      </c>
    </row>
    <row r="645" spans="6:7" ht="16.5" x14ac:dyDescent="0.3">
      <c r="F645" s="271" t="str">
        <f t="shared" ca="1" si="18"/>
        <v/>
      </c>
      <c r="G645" s="271" t="str">
        <f t="shared" ca="1" si="19"/>
        <v/>
      </c>
    </row>
    <row r="646" spans="6:7" ht="16.5" x14ac:dyDescent="0.3">
      <c r="F646" s="271" t="str">
        <f t="shared" ca="1" si="18"/>
        <v/>
      </c>
      <c r="G646" s="271" t="str">
        <f t="shared" ca="1" si="19"/>
        <v/>
      </c>
    </row>
    <row r="647" spans="6:7" ht="16.5" x14ac:dyDescent="0.3">
      <c r="F647" s="271" t="str">
        <f t="shared" ref="F647:F710" ca="1" si="20">IFERROR(TRIM(LEFT(MID(INDIRECT("B"&amp;(4*ROW(F647)-5)),FIND("'",INDIRECT("B"&amp;(4*ROW(F647)-5)))+1,100),LEN(MID(INDIRECT("B"&amp;(4*ROW(F647)-5)),FIND("'",INDIRECT("B"&amp;(4*ROW(F647)-5)))+1,100))-2)),"")</f>
        <v/>
      </c>
      <c r="G647" s="271" t="str">
        <f t="shared" ref="G647:G710" ca="1" si="21">IFERROR(LEFT(MID(INDIRECT("B"&amp;(4*ROW(G647)-4)),FIND("'",INDIRECT("B"&amp;(4*ROW(G647)-4)))+1,100),LEN(MID(INDIRECT("B"&amp;(4*ROW(G647)-4)),FIND("'",INDIRECT("B"&amp;(4*ROW(G647)-4)))+1,100))-2),"")</f>
        <v/>
      </c>
    </row>
    <row r="648" spans="6:7" ht="16.5" x14ac:dyDescent="0.3">
      <c r="F648" s="271" t="str">
        <f t="shared" ca="1" si="20"/>
        <v/>
      </c>
      <c r="G648" s="271" t="str">
        <f t="shared" ca="1" si="21"/>
        <v/>
      </c>
    </row>
    <row r="649" spans="6:7" ht="16.5" x14ac:dyDescent="0.3">
      <c r="F649" s="271" t="str">
        <f t="shared" ca="1" si="20"/>
        <v/>
      </c>
      <c r="G649" s="271" t="str">
        <f t="shared" ca="1" si="21"/>
        <v/>
      </c>
    </row>
    <row r="650" spans="6:7" ht="16.5" x14ac:dyDescent="0.3">
      <c r="F650" s="271" t="str">
        <f t="shared" ca="1" si="20"/>
        <v/>
      </c>
      <c r="G650" s="271" t="str">
        <f t="shared" ca="1" si="21"/>
        <v/>
      </c>
    </row>
    <row r="651" spans="6:7" ht="16.5" x14ac:dyDescent="0.3">
      <c r="F651" s="271" t="str">
        <f t="shared" ca="1" si="20"/>
        <v/>
      </c>
      <c r="G651" s="271" t="str">
        <f t="shared" ca="1" si="21"/>
        <v/>
      </c>
    </row>
    <row r="652" spans="6:7" ht="16.5" x14ac:dyDescent="0.3">
      <c r="F652" s="271" t="str">
        <f t="shared" ca="1" si="20"/>
        <v/>
      </c>
      <c r="G652" s="271" t="str">
        <f t="shared" ca="1" si="21"/>
        <v/>
      </c>
    </row>
    <row r="653" spans="6:7" ht="16.5" x14ac:dyDescent="0.3">
      <c r="F653" s="271" t="str">
        <f t="shared" ca="1" si="20"/>
        <v/>
      </c>
      <c r="G653" s="271" t="str">
        <f t="shared" ca="1" si="21"/>
        <v/>
      </c>
    </row>
    <row r="654" spans="6:7" ht="16.5" x14ac:dyDescent="0.3">
      <c r="F654" s="271" t="str">
        <f t="shared" ca="1" si="20"/>
        <v/>
      </c>
      <c r="G654" s="271" t="str">
        <f t="shared" ca="1" si="21"/>
        <v/>
      </c>
    </row>
    <row r="655" spans="6:7" ht="16.5" x14ac:dyDescent="0.3">
      <c r="F655" s="271" t="str">
        <f t="shared" ca="1" si="20"/>
        <v/>
      </c>
      <c r="G655" s="271" t="str">
        <f t="shared" ca="1" si="21"/>
        <v/>
      </c>
    </row>
    <row r="656" spans="6:7" ht="16.5" x14ac:dyDescent="0.3">
      <c r="F656" s="271" t="str">
        <f t="shared" ca="1" si="20"/>
        <v/>
      </c>
      <c r="G656" s="271" t="str">
        <f t="shared" ca="1" si="21"/>
        <v/>
      </c>
    </row>
    <row r="657" spans="6:7" ht="16.5" x14ac:dyDescent="0.3">
      <c r="F657" s="271" t="str">
        <f t="shared" ca="1" si="20"/>
        <v/>
      </c>
      <c r="G657" s="271" t="str">
        <f t="shared" ca="1" si="21"/>
        <v/>
      </c>
    </row>
    <row r="658" spans="6:7" ht="16.5" x14ac:dyDescent="0.3">
      <c r="F658" s="271" t="str">
        <f t="shared" ca="1" si="20"/>
        <v/>
      </c>
      <c r="G658" s="271" t="str">
        <f t="shared" ca="1" si="21"/>
        <v/>
      </c>
    </row>
    <row r="659" spans="6:7" ht="16.5" x14ac:dyDescent="0.3">
      <c r="F659" s="271" t="str">
        <f t="shared" ca="1" si="20"/>
        <v/>
      </c>
      <c r="G659" s="271" t="str">
        <f t="shared" ca="1" si="21"/>
        <v/>
      </c>
    </row>
    <row r="660" spans="6:7" ht="16.5" x14ac:dyDescent="0.3">
      <c r="F660" s="271" t="str">
        <f t="shared" ca="1" si="20"/>
        <v/>
      </c>
      <c r="G660" s="271" t="str">
        <f t="shared" ca="1" si="21"/>
        <v/>
      </c>
    </row>
    <row r="661" spans="6:7" ht="16.5" x14ac:dyDescent="0.3">
      <c r="F661" s="271" t="str">
        <f t="shared" ca="1" si="20"/>
        <v/>
      </c>
      <c r="G661" s="271" t="str">
        <f t="shared" ca="1" si="21"/>
        <v/>
      </c>
    </row>
    <row r="662" spans="6:7" ht="16.5" x14ac:dyDescent="0.3">
      <c r="F662" s="271" t="str">
        <f t="shared" ca="1" si="20"/>
        <v/>
      </c>
      <c r="G662" s="271" t="str">
        <f t="shared" ca="1" si="21"/>
        <v/>
      </c>
    </row>
    <row r="663" spans="6:7" ht="16.5" x14ac:dyDescent="0.3">
      <c r="F663" s="271" t="str">
        <f t="shared" ca="1" si="20"/>
        <v/>
      </c>
      <c r="G663" s="271" t="str">
        <f t="shared" ca="1" si="21"/>
        <v/>
      </c>
    </row>
    <row r="664" spans="6:7" ht="16.5" x14ac:dyDescent="0.3">
      <c r="F664" s="271" t="str">
        <f t="shared" ca="1" si="20"/>
        <v/>
      </c>
      <c r="G664" s="271" t="str">
        <f t="shared" ca="1" si="21"/>
        <v/>
      </c>
    </row>
    <row r="665" spans="6:7" ht="16.5" x14ac:dyDescent="0.3">
      <c r="F665" s="271" t="str">
        <f t="shared" ca="1" si="20"/>
        <v/>
      </c>
      <c r="G665" s="271" t="str">
        <f t="shared" ca="1" si="21"/>
        <v/>
      </c>
    </row>
    <row r="666" spans="6:7" ht="16.5" x14ac:dyDescent="0.3">
      <c r="F666" s="271" t="str">
        <f t="shared" ca="1" si="20"/>
        <v/>
      </c>
      <c r="G666" s="271" t="str">
        <f t="shared" ca="1" si="21"/>
        <v/>
      </c>
    </row>
    <row r="667" spans="6:7" ht="16.5" x14ac:dyDescent="0.3">
      <c r="F667" s="271" t="str">
        <f t="shared" ca="1" si="20"/>
        <v/>
      </c>
      <c r="G667" s="271" t="str">
        <f t="shared" ca="1" si="21"/>
        <v/>
      </c>
    </row>
    <row r="668" spans="6:7" ht="16.5" x14ac:dyDescent="0.3">
      <c r="F668" s="271" t="str">
        <f t="shared" ca="1" si="20"/>
        <v/>
      </c>
      <c r="G668" s="271" t="str">
        <f t="shared" ca="1" si="21"/>
        <v/>
      </c>
    </row>
    <row r="669" spans="6:7" ht="16.5" x14ac:dyDescent="0.3">
      <c r="F669" s="271" t="str">
        <f t="shared" ca="1" si="20"/>
        <v/>
      </c>
      <c r="G669" s="271" t="str">
        <f t="shared" ca="1" si="21"/>
        <v/>
      </c>
    </row>
    <row r="670" spans="6:7" ht="16.5" x14ac:dyDescent="0.3">
      <c r="F670" s="271" t="str">
        <f t="shared" ca="1" si="20"/>
        <v/>
      </c>
      <c r="G670" s="271" t="str">
        <f t="shared" ca="1" si="21"/>
        <v/>
      </c>
    </row>
    <row r="671" spans="6:7" ht="16.5" x14ac:dyDescent="0.3">
      <c r="F671" s="271" t="str">
        <f t="shared" ca="1" si="20"/>
        <v/>
      </c>
      <c r="G671" s="271" t="str">
        <f t="shared" ca="1" si="21"/>
        <v/>
      </c>
    </row>
    <row r="672" spans="6:7" ht="16.5" x14ac:dyDescent="0.3">
      <c r="F672" s="271" t="str">
        <f t="shared" ca="1" si="20"/>
        <v/>
      </c>
      <c r="G672" s="271" t="str">
        <f t="shared" ca="1" si="21"/>
        <v/>
      </c>
    </row>
    <row r="673" spans="6:7" ht="16.5" x14ac:dyDescent="0.3">
      <c r="F673" s="271" t="str">
        <f t="shared" ca="1" si="20"/>
        <v/>
      </c>
      <c r="G673" s="271" t="str">
        <f t="shared" ca="1" si="21"/>
        <v/>
      </c>
    </row>
    <row r="674" spans="6:7" ht="16.5" x14ac:dyDescent="0.3">
      <c r="F674" s="271" t="str">
        <f t="shared" ca="1" si="20"/>
        <v/>
      </c>
      <c r="G674" s="271" t="str">
        <f t="shared" ca="1" si="21"/>
        <v/>
      </c>
    </row>
    <row r="675" spans="6:7" ht="16.5" x14ac:dyDescent="0.3">
      <c r="F675" s="271" t="str">
        <f t="shared" ca="1" si="20"/>
        <v/>
      </c>
      <c r="G675" s="271" t="str">
        <f t="shared" ca="1" si="21"/>
        <v/>
      </c>
    </row>
    <row r="676" spans="6:7" ht="16.5" x14ac:dyDescent="0.3">
      <c r="F676" s="271" t="str">
        <f t="shared" ca="1" si="20"/>
        <v/>
      </c>
      <c r="G676" s="271" t="str">
        <f t="shared" ca="1" si="21"/>
        <v/>
      </c>
    </row>
    <row r="677" spans="6:7" ht="16.5" x14ac:dyDescent="0.3">
      <c r="F677" s="271" t="str">
        <f t="shared" ca="1" si="20"/>
        <v/>
      </c>
      <c r="G677" s="271" t="str">
        <f t="shared" ca="1" si="21"/>
        <v/>
      </c>
    </row>
    <row r="678" spans="6:7" ht="16.5" x14ac:dyDescent="0.3">
      <c r="F678" s="271" t="str">
        <f t="shared" ca="1" si="20"/>
        <v/>
      </c>
      <c r="G678" s="271" t="str">
        <f t="shared" ca="1" si="21"/>
        <v/>
      </c>
    </row>
    <row r="679" spans="6:7" ht="16.5" x14ac:dyDescent="0.3">
      <c r="F679" s="271" t="str">
        <f t="shared" ca="1" si="20"/>
        <v/>
      </c>
      <c r="G679" s="271" t="str">
        <f t="shared" ca="1" si="21"/>
        <v/>
      </c>
    </row>
    <row r="680" spans="6:7" ht="16.5" x14ac:dyDescent="0.3">
      <c r="F680" s="271" t="str">
        <f t="shared" ca="1" si="20"/>
        <v/>
      </c>
      <c r="G680" s="271" t="str">
        <f t="shared" ca="1" si="21"/>
        <v/>
      </c>
    </row>
    <row r="681" spans="6:7" ht="16.5" x14ac:dyDescent="0.3">
      <c r="F681" s="271" t="str">
        <f t="shared" ca="1" si="20"/>
        <v/>
      </c>
      <c r="G681" s="271" t="str">
        <f t="shared" ca="1" si="21"/>
        <v/>
      </c>
    </row>
    <row r="682" spans="6:7" ht="16.5" x14ac:dyDescent="0.3">
      <c r="F682" s="271" t="str">
        <f t="shared" ca="1" si="20"/>
        <v/>
      </c>
      <c r="G682" s="271" t="str">
        <f t="shared" ca="1" si="21"/>
        <v/>
      </c>
    </row>
    <row r="683" spans="6:7" ht="16.5" x14ac:dyDescent="0.3">
      <c r="F683" s="271" t="str">
        <f t="shared" ca="1" si="20"/>
        <v/>
      </c>
      <c r="G683" s="271" t="str">
        <f t="shared" ca="1" si="21"/>
        <v/>
      </c>
    </row>
    <row r="684" spans="6:7" ht="16.5" x14ac:dyDescent="0.3">
      <c r="F684" s="271" t="str">
        <f t="shared" ca="1" si="20"/>
        <v/>
      </c>
      <c r="G684" s="271" t="str">
        <f t="shared" ca="1" si="21"/>
        <v/>
      </c>
    </row>
    <row r="685" spans="6:7" ht="16.5" x14ac:dyDescent="0.3">
      <c r="F685" s="271" t="str">
        <f t="shared" ca="1" si="20"/>
        <v/>
      </c>
      <c r="G685" s="271" t="str">
        <f t="shared" ca="1" si="21"/>
        <v/>
      </c>
    </row>
    <row r="686" spans="6:7" ht="16.5" x14ac:dyDescent="0.3">
      <c r="F686" s="271" t="str">
        <f t="shared" ca="1" si="20"/>
        <v/>
      </c>
      <c r="G686" s="271" t="str">
        <f t="shared" ca="1" si="21"/>
        <v/>
      </c>
    </row>
    <row r="687" spans="6:7" ht="16.5" x14ac:dyDescent="0.3">
      <c r="F687" s="271" t="str">
        <f t="shared" ca="1" si="20"/>
        <v/>
      </c>
      <c r="G687" s="271" t="str">
        <f t="shared" ca="1" si="21"/>
        <v/>
      </c>
    </row>
    <row r="688" spans="6:7" ht="16.5" x14ac:dyDescent="0.3">
      <c r="F688" s="271" t="str">
        <f t="shared" ca="1" si="20"/>
        <v/>
      </c>
      <c r="G688" s="271" t="str">
        <f t="shared" ca="1" si="21"/>
        <v/>
      </c>
    </row>
    <row r="689" spans="6:7" ht="16.5" x14ac:dyDescent="0.3">
      <c r="F689" s="271" t="str">
        <f t="shared" ca="1" si="20"/>
        <v/>
      </c>
      <c r="G689" s="271" t="str">
        <f t="shared" ca="1" si="21"/>
        <v/>
      </c>
    </row>
    <row r="690" spans="6:7" ht="16.5" x14ac:dyDescent="0.3">
      <c r="F690" s="271" t="str">
        <f t="shared" ca="1" si="20"/>
        <v/>
      </c>
      <c r="G690" s="271" t="str">
        <f t="shared" ca="1" si="21"/>
        <v/>
      </c>
    </row>
    <row r="691" spans="6:7" ht="16.5" x14ac:dyDescent="0.3">
      <c r="F691" s="271" t="str">
        <f t="shared" ca="1" si="20"/>
        <v/>
      </c>
      <c r="G691" s="271" t="str">
        <f t="shared" ca="1" si="21"/>
        <v/>
      </c>
    </row>
    <row r="692" spans="6:7" ht="16.5" x14ac:dyDescent="0.3">
      <c r="F692" s="271" t="str">
        <f t="shared" ca="1" si="20"/>
        <v/>
      </c>
      <c r="G692" s="271" t="str">
        <f t="shared" ca="1" si="21"/>
        <v/>
      </c>
    </row>
    <row r="693" spans="6:7" ht="16.5" x14ac:dyDescent="0.3">
      <c r="F693" s="271" t="str">
        <f t="shared" ca="1" si="20"/>
        <v/>
      </c>
      <c r="G693" s="271" t="str">
        <f t="shared" ca="1" si="21"/>
        <v/>
      </c>
    </row>
    <row r="694" spans="6:7" ht="16.5" x14ac:dyDescent="0.3">
      <c r="F694" s="271" t="str">
        <f t="shared" ca="1" si="20"/>
        <v/>
      </c>
      <c r="G694" s="271" t="str">
        <f t="shared" ca="1" si="21"/>
        <v/>
      </c>
    </row>
    <row r="695" spans="6:7" ht="16.5" x14ac:dyDescent="0.3">
      <c r="F695" s="271" t="str">
        <f t="shared" ca="1" si="20"/>
        <v/>
      </c>
      <c r="G695" s="271" t="str">
        <f t="shared" ca="1" si="21"/>
        <v/>
      </c>
    </row>
    <row r="696" spans="6:7" ht="16.5" x14ac:dyDescent="0.3">
      <c r="F696" s="271" t="str">
        <f t="shared" ca="1" si="20"/>
        <v/>
      </c>
      <c r="G696" s="271" t="str">
        <f t="shared" ca="1" si="21"/>
        <v/>
      </c>
    </row>
    <row r="697" spans="6:7" ht="16.5" x14ac:dyDescent="0.3">
      <c r="F697" s="271" t="str">
        <f t="shared" ca="1" si="20"/>
        <v/>
      </c>
      <c r="G697" s="271" t="str">
        <f t="shared" ca="1" si="21"/>
        <v/>
      </c>
    </row>
    <row r="698" spans="6:7" ht="16.5" x14ac:dyDescent="0.3">
      <c r="F698" s="271" t="str">
        <f t="shared" ca="1" si="20"/>
        <v/>
      </c>
      <c r="G698" s="271" t="str">
        <f t="shared" ca="1" si="21"/>
        <v/>
      </c>
    </row>
    <row r="699" spans="6:7" ht="16.5" x14ac:dyDescent="0.3">
      <c r="F699" s="271" t="str">
        <f t="shared" ca="1" si="20"/>
        <v/>
      </c>
      <c r="G699" s="271" t="str">
        <f t="shared" ca="1" si="21"/>
        <v/>
      </c>
    </row>
    <row r="700" spans="6:7" ht="16.5" x14ac:dyDescent="0.3">
      <c r="F700" s="271" t="str">
        <f t="shared" ca="1" si="20"/>
        <v/>
      </c>
      <c r="G700" s="271" t="str">
        <f t="shared" ca="1" si="21"/>
        <v/>
      </c>
    </row>
    <row r="701" spans="6:7" ht="16.5" x14ac:dyDescent="0.3">
      <c r="F701" s="271" t="str">
        <f t="shared" ca="1" si="20"/>
        <v/>
      </c>
      <c r="G701" s="271" t="str">
        <f t="shared" ca="1" si="21"/>
        <v/>
      </c>
    </row>
    <row r="702" spans="6:7" ht="16.5" x14ac:dyDescent="0.3">
      <c r="F702" s="271" t="str">
        <f t="shared" ca="1" si="20"/>
        <v/>
      </c>
      <c r="G702" s="271" t="str">
        <f t="shared" ca="1" si="21"/>
        <v/>
      </c>
    </row>
    <row r="703" spans="6:7" ht="16.5" x14ac:dyDescent="0.3">
      <c r="F703" s="271" t="str">
        <f t="shared" ca="1" si="20"/>
        <v/>
      </c>
      <c r="G703" s="271" t="str">
        <f t="shared" ca="1" si="21"/>
        <v/>
      </c>
    </row>
    <row r="704" spans="6:7" ht="16.5" x14ac:dyDescent="0.3">
      <c r="F704" s="271" t="str">
        <f t="shared" ca="1" si="20"/>
        <v/>
      </c>
      <c r="G704" s="271" t="str">
        <f t="shared" ca="1" si="21"/>
        <v/>
      </c>
    </row>
    <row r="705" spans="6:7" ht="16.5" x14ac:dyDescent="0.3">
      <c r="F705" s="271" t="str">
        <f t="shared" ca="1" si="20"/>
        <v/>
      </c>
      <c r="G705" s="271" t="str">
        <f t="shared" ca="1" si="21"/>
        <v/>
      </c>
    </row>
    <row r="706" spans="6:7" ht="16.5" x14ac:dyDescent="0.3">
      <c r="F706" s="271" t="str">
        <f t="shared" ca="1" si="20"/>
        <v/>
      </c>
      <c r="G706" s="271" t="str">
        <f t="shared" ca="1" si="21"/>
        <v/>
      </c>
    </row>
    <row r="707" spans="6:7" ht="16.5" x14ac:dyDescent="0.3">
      <c r="F707" s="271" t="str">
        <f t="shared" ca="1" si="20"/>
        <v/>
      </c>
      <c r="G707" s="271" t="str">
        <f t="shared" ca="1" si="21"/>
        <v/>
      </c>
    </row>
    <row r="708" spans="6:7" ht="16.5" x14ac:dyDescent="0.3">
      <c r="F708" s="271" t="str">
        <f t="shared" ca="1" si="20"/>
        <v/>
      </c>
      <c r="G708" s="271" t="str">
        <f t="shared" ca="1" si="21"/>
        <v/>
      </c>
    </row>
    <row r="709" spans="6:7" ht="16.5" x14ac:dyDescent="0.3">
      <c r="F709" s="271" t="str">
        <f t="shared" ca="1" si="20"/>
        <v/>
      </c>
      <c r="G709" s="271" t="str">
        <f t="shared" ca="1" si="21"/>
        <v/>
      </c>
    </row>
    <row r="710" spans="6:7" ht="16.5" x14ac:dyDescent="0.3">
      <c r="F710" s="271" t="str">
        <f t="shared" ca="1" si="20"/>
        <v/>
      </c>
      <c r="G710" s="271" t="str">
        <f t="shared" ca="1" si="21"/>
        <v/>
      </c>
    </row>
    <row r="711" spans="6:7" ht="16.5" x14ac:dyDescent="0.3">
      <c r="F711" s="271" t="str">
        <f t="shared" ref="F711:F774" ca="1" si="22">IFERROR(TRIM(LEFT(MID(INDIRECT("B"&amp;(4*ROW(F711)-5)),FIND("'",INDIRECT("B"&amp;(4*ROW(F711)-5)))+1,100),LEN(MID(INDIRECT("B"&amp;(4*ROW(F711)-5)),FIND("'",INDIRECT("B"&amp;(4*ROW(F711)-5)))+1,100))-2)),"")</f>
        <v/>
      </c>
      <c r="G711" s="271" t="str">
        <f t="shared" ref="G711:G774" ca="1" si="23">IFERROR(LEFT(MID(INDIRECT("B"&amp;(4*ROW(G711)-4)),FIND("'",INDIRECT("B"&amp;(4*ROW(G711)-4)))+1,100),LEN(MID(INDIRECT("B"&amp;(4*ROW(G711)-4)),FIND("'",INDIRECT("B"&amp;(4*ROW(G711)-4)))+1,100))-2),"")</f>
        <v/>
      </c>
    </row>
    <row r="712" spans="6:7" ht="16.5" x14ac:dyDescent="0.3">
      <c r="F712" s="271" t="str">
        <f t="shared" ca="1" si="22"/>
        <v/>
      </c>
      <c r="G712" s="271" t="str">
        <f t="shared" ca="1" si="23"/>
        <v/>
      </c>
    </row>
    <row r="713" spans="6:7" ht="16.5" x14ac:dyDescent="0.3">
      <c r="F713" s="271" t="str">
        <f t="shared" ca="1" si="22"/>
        <v/>
      </c>
      <c r="G713" s="271" t="str">
        <f t="shared" ca="1" si="23"/>
        <v/>
      </c>
    </row>
    <row r="714" spans="6:7" ht="16.5" x14ac:dyDescent="0.3">
      <c r="F714" s="271" t="str">
        <f t="shared" ca="1" si="22"/>
        <v/>
      </c>
      <c r="G714" s="271" t="str">
        <f t="shared" ca="1" si="23"/>
        <v/>
      </c>
    </row>
    <row r="715" spans="6:7" ht="16.5" x14ac:dyDescent="0.3">
      <c r="F715" s="271" t="str">
        <f t="shared" ca="1" si="22"/>
        <v/>
      </c>
      <c r="G715" s="271" t="str">
        <f t="shared" ca="1" si="23"/>
        <v/>
      </c>
    </row>
    <row r="716" spans="6:7" ht="16.5" x14ac:dyDescent="0.3">
      <c r="F716" s="271" t="str">
        <f t="shared" ca="1" si="22"/>
        <v/>
      </c>
      <c r="G716" s="271" t="str">
        <f t="shared" ca="1" si="23"/>
        <v/>
      </c>
    </row>
    <row r="717" spans="6:7" ht="16.5" x14ac:dyDescent="0.3">
      <c r="F717" s="271" t="str">
        <f t="shared" ca="1" si="22"/>
        <v/>
      </c>
      <c r="G717" s="271" t="str">
        <f t="shared" ca="1" si="23"/>
        <v/>
      </c>
    </row>
    <row r="718" spans="6:7" ht="16.5" x14ac:dyDescent="0.3">
      <c r="F718" s="271" t="str">
        <f t="shared" ca="1" si="22"/>
        <v/>
      </c>
      <c r="G718" s="271" t="str">
        <f t="shared" ca="1" si="23"/>
        <v/>
      </c>
    </row>
    <row r="719" spans="6:7" ht="16.5" x14ac:dyDescent="0.3">
      <c r="F719" s="271" t="str">
        <f t="shared" ca="1" si="22"/>
        <v/>
      </c>
      <c r="G719" s="271" t="str">
        <f t="shared" ca="1" si="23"/>
        <v/>
      </c>
    </row>
    <row r="720" spans="6:7" ht="16.5" x14ac:dyDescent="0.3">
      <c r="F720" s="271" t="str">
        <f t="shared" ca="1" si="22"/>
        <v/>
      </c>
      <c r="G720" s="271" t="str">
        <f t="shared" ca="1" si="23"/>
        <v/>
      </c>
    </row>
    <row r="721" spans="6:7" ht="16.5" x14ac:dyDescent="0.3">
      <c r="F721" s="271" t="str">
        <f t="shared" ca="1" si="22"/>
        <v/>
      </c>
      <c r="G721" s="271" t="str">
        <f t="shared" ca="1" si="23"/>
        <v/>
      </c>
    </row>
    <row r="722" spans="6:7" ht="16.5" x14ac:dyDescent="0.3">
      <c r="F722" s="271" t="str">
        <f t="shared" ca="1" si="22"/>
        <v/>
      </c>
      <c r="G722" s="271" t="str">
        <f t="shared" ca="1" si="23"/>
        <v/>
      </c>
    </row>
    <row r="723" spans="6:7" ht="16.5" x14ac:dyDescent="0.3">
      <c r="F723" s="271" t="str">
        <f t="shared" ca="1" si="22"/>
        <v/>
      </c>
      <c r="G723" s="271" t="str">
        <f t="shared" ca="1" si="23"/>
        <v/>
      </c>
    </row>
    <row r="724" spans="6:7" ht="16.5" x14ac:dyDescent="0.3">
      <c r="F724" s="271" t="str">
        <f t="shared" ca="1" si="22"/>
        <v/>
      </c>
      <c r="G724" s="271" t="str">
        <f t="shared" ca="1" si="23"/>
        <v/>
      </c>
    </row>
    <row r="725" spans="6:7" ht="16.5" x14ac:dyDescent="0.3">
      <c r="F725" s="271" t="str">
        <f t="shared" ca="1" si="22"/>
        <v/>
      </c>
      <c r="G725" s="271" t="str">
        <f t="shared" ca="1" si="23"/>
        <v/>
      </c>
    </row>
    <row r="726" spans="6:7" ht="16.5" x14ac:dyDescent="0.3">
      <c r="F726" s="271" t="str">
        <f t="shared" ca="1" si="22"/>
        <v/>
      </c>
      <c r="G726" s="271" t="str">
        <f t="shared" ca="1" si="23"/>
        <v/>
      </c>
    </row>
    <row r="727" spans="6:7" ht="16.5" x14ac:dyDescent="0.3">
      <c r="F727" s="271" t="str">
        <f t="shared" ca="1" si="22"/>
        <v/>
      </c>
      <c r="G727" s="271" t="str">
        <f t="shared" ca="1" si="23"/>
        <v/>
      </c>
    </row>
    <row r="728" spans="6:7" ht="16.5" x14ac:dyDescent="0.3">
      <c r="F728" s="271" t="str">
        <f t="shared" ca="1" si="22"/>
        <v/>
      </c>
      <c r="G728" s="271" t="str">
        <f t="shared" ca="1" si="23"/>
        <v/>
      </c>
    </row>
    <row r="729" spans="6:7" ht="16.5" x14ac:dyDescent="0.3">
      <c r="F729" s="271" t="str">
        <f t="shared" ca="1" si="22"/>
        <v/>
      </c>
      <c r="G729" s="271" t="str">
        <f t="shared" ca="1" si="23"/>
        <v/>
      </c>
    </row>
    <row r="730" spans="6:7" ht="16.5" x14ac:dyDescent="0.3">
      <c r="F730" s="271" t="str">
        <f t="shared" ca="1" si="22"/>
        <v/>
      </c>
      <c r="G730" s="271" t="str">
        <f t="shared" ca="1" si="23"/>
        <v/>
      </c>
    </row>
    <row r="731" spans="6:7" ht="16.5" x14ac:dyDescent="0.3">
      <c r="F731" s="271" t="str">
        <f t="shared" ca="1" si="22"/>
        <v/>
      </c>
      <c r="G731" s="271" t="str">
        <f t="shared" ca="1" si="23"/>
        <v/>
      </c>
    </row>
    <row r="732" spans="6:7" ht="16.5" x14ac:dyDescent="0.3">
      <c r="F732" s="271" t="str">
        <f t="shared" ca="1" si="22"/>
        <v/>
      </c>
      <c r="G732" s="271" t="str">
        <f t="shared" ca="1" si="23"/>
        <v/>
      </c>
    </row>
    <row r="733" spans="6:7" ht="16.5" x14ac:dyDescent="0.3">
      <c r="F733" s="271" t="str">
        <f t="shared" ca="1" si="22"/>
        <v/>
      </c>
      <c r="G733" s="271" t="str">
        <f t="shared" ca="1" si="23"/>
        <v/>
      </c>
    </row>
    <row r="734" spans="6:7" ht="16.5" x14ac:dyDescent="0.3">
      <c r="F734" s="271" t="str">
        <f t="shared" ca="1" si="22"/>
        <v/>
      </c>
      <c r="G734" s="271" t="str">
        <f t="shared" ca="1" si="23"/>
        <v/>
      </c>
    </row>
    <row r="735" spans="6:7" ht="16.5" x14ac:dyDescent="0.3">
      <c r="F735" s="271" t="str">
        <f t="shared" ca="1" si="22"/>
        <v/>
      </c>
      <c r="G735" s="271" t="str">
        <f t="shared" ca="1" si="23"/>
        <v/>
      </c>
    </row>
    <row r="736" spans="6:7" ht="16.5" x14ac:dyDescent="0.3">
      <c r="F736" s="271" t="str">
        <f t="shared" ca="1" si="22"/>
        <v/>
      </c>
      <c r="G736" s="271" t="str">
        <f t="shared" ca="1" si="23"/>
        <v/>
      </c>
    </row>
    <row r="737" spans="6:7" ht="16.5" x14ac:dyDescent="0.3">
      <c r="F737" s="271" t="str">
        <f t="shared" ca="1" si="22"/>
        <v/>
      </c>
      <c r="G737" s="271" t="str">
        <f t="shared" ca="1" si="23"/>
        <v/>
      </c>
    </row>
    <row r="738" spans="6:7" ht="16.5" x14ac:dyDescent="0.3">
      <c r="F738" s="271" t="str">
        <f t="shared" ca="1" si="22"/>
        <v/>
      </c>
      <c r="G738" s="271" t="str">
        <f t="shared" ca="1" si="23"/>
        <v/>
      </c>
    </row>
    <row r="739" spans="6:7" ht="16.5" x14ac:dyDescent="0.3">
      <c r="F739" s="271" t="str">
        <f t="shared" ca="1" si="22"/>
        <v/>
      </c>
      <c r="G739" s="271" t="str">
        <f t="shared" ca="1" si="23"/>
        <v/>
      </c>
    </row>
    <row r="740" spans="6:7" ht="16.5" x14ac:dyDescent="0.3">
      <c r="F740" s="271" t="str">
        <f t="shared" ca="1" si="22"/>
        <v/>
      </c>
      <c r="G740" s="271" t="str">
        <f t="shared" ca="1" si="23"/>
        <v/>
      </c>
    </row>
    <row r="741" spans="6:7" ht="16.5" x14ac:dyDescent="0.3">
      <c r="F741" s="271" t="str">
        <f t="shared" ca="1" si="22"/>
        <v/>
      </c>
      <c r="G741" s="271" t="str">
        <f t="shared" ca="1" si="23"/>
        <v/>
      </c>
    </row>
    <row r="742" spans="6:7" ht="16.5" x14ac:dyDescent="0.3">
      <c r="F742" s="271" t="str">
        <f t="shared" ca="1" si="22"/>
        <v/>
      </c>
      <c r="G742" s="271" t="str">
        <f t="shared" ca="1" si="23"/>
        <v/>
      </c>
    </row>
    <row r="743" spans="6:7" ht="16.5" x14ac:dyDescent="0.3">
      <c r="F743" s="271" t="str">
        <f t="shared" ca="1" si="22"/>
        <v/>
      </c>
      <c r="G743" s="271" t="str">
        <f t="shared" ca="1" si="23"/>
        <v/>
      </c>
    </row>
    <row r="744" spans="6:7" ht="16.5" x14ac:dyDescent="0.3">
      <c r="F744" s="271" t="str">
        <f t="shared" ca="1" si="22"/>
        <v/>
      </c>
      <c r="G744" s="271" t="str">
        <f t="shared" ca="1" si="23"/>
        <v/>
      </c>
    </row>
    <row r="745" spans="6:7" ht="16.5" x14ac:dyDescent="0.3">
      <c r="F745" s="271" t="str">
        <f t="shared" ca="1" si="22"/>
        <v/>
      </c>
      <c r="G745" s="271" t="str">
        <f t="shared" ca="1" si="23"/>
        <v/>
      </c>
    </row>
    <row r="746" spans="6:7" ht="16.5" x14ac:dyDescent="0.3">
      <c r="F746" s="271" t="str">
        <f t="shared" ca="1" si="22"/>
        <v/>
      </c>
      <c r="G746" s="271" t="str">
        <f t="shared" ca="1" si="23"/>
        <v/>
      </c>
    </row>
    <row r="747" spans="6:7" ht="16.5" x14ac:dyDescent="0.3">
      <c r="F747" s="271" t="str">
        <f t="shared" ca="1" si="22"/>
        <v/>
      </c>
      <c r="G747" s="271" t="str">
        <f t="shared" ca="1" si="23"/>
        <v/>
      </c>
    </row>
    <row r="748" spans="6:7" ht="16.5" x14ac:dyDescent="0.3">
      <c r="F748" s="271" t="str">
        <f t="shared" ca="1" si="22"/>
        <v/>
      </c>
      <c r="G748" s="271" t="str">
        <f t="shared" ca="1" si="23"/>
        <v/>
      </c>
    </row>
    <row r="749" spans="6:7" ht="16.5" x14ac:dyDescent="0.3">
      <c r="F749" s="271" t="str">
        <f t="shared" ca="1" si="22"/>
        <v/>
      </c>
      <c r="G749" s="271" t="str">
        <f t="shared" ca="1" si="23"/>
        <v/>
      </c>
    </row>
    <row r="750" spans="6:7" ht="16.5" x14ac:dyDescent="0.3">
      <c r="F750" s="271" t="str">
        <f t="shared" ca="1" si="22"/>
        <v/>
      </c>
      <c r="G750" s="271" t="str">
        <f t="shared" ca="1" si="23"/>
        <v/>
      </c>
    </row>
    <row r="751" spans="6:7" ht="16.5" x14ac:dyDescent="0.3">
      <c r="F751" s="271" t="str">
        <f t="shared" ca="1" si="22"/>
        <v/>
      </c>
      <c r="G751" s="271" t="str">
        <f t="shared" ca="1" si="23"/>
        <v/>
      </c>
    </row>
    <row r="752" spans="6:7" ht="16.5" x14ac:dyDescent="0.3">
      <c r="F752" s="271" t="str">
        <f t="shared" ca="1" si="22"/>
        <v/>
      </c>
      <c r="G752" s="271" t="str">
        <f t="shared" ca="1" si="23"/>
        <v/>
      </c>
    </row>
    <row r="753" spans="6:7" ht="16.5" x14ac:dyDescent="0.3">
      <c r="F753" s="271" t="str">
        <f t="shared" ca="1" si="22"/>
        <v/>
      </c>
      <c r="G753" s="271" t="str">
        <f t="shared" ca="1" si="23"/>
        <v/>
      </c>
    </row>
    <row r="754" spans="6:7" ht="16.5" x14ac:dyDescent="0.3">
      <c r="F754" s="271" t="str">
        <f t="shared" ca="1" si="22"/>
        <v/>
      </c>
      <c r="G754" s="271" t="str">
        <f t="shared" ca="1" si="23"/>
        <v/>
      </c>
    </row>
    <row r="755" spans="6:7" ht="16.5" x14ac:dyDescent="0.3">
      <c r="F755" s="271" t="str">
        <f t="shared" ca="1" si="22"/>
        <v/>
      </c>
      <c r="G755" s="271" t="str">
        <f t="shared" ca="1" si="23"/>
        <v/>
      </c>
    </row>
    <row r="756" spans="6:7" ht="16.5" x14ac:dyDescent="0.3">
      <c r="F756" s="271" t="str">
        <f t="shared" ca="1" si="22"/>
        <v/>
      </c>
      <c r="G756" s="271" t="str">
        <f t="shared" ca="1" si="23"/>
        <v/>
      </c>
    </row>
    <row r="757" spans="6:7" ht="16.5" x14ac:dyDescent="0.3">
      <c r="F757" s="271" t="str">
        <f t="shared" ca="1" si="22"/>
        <v/>
      </c>
      <c r="G757" s="271" t="str">
        <f t="shared" ca="1" si="23"/>
        <v/>
      </c>
    </row>
    <row r="758" spans="6:7" ht="16.5" x14ac:dyDescent="0.3">
      <c r="F758" s="271" t="str">
        <f t="shared" ca="1" si="22"/>
        <v/>
      </c>
      <c r="G758" s="271" t="str">
        <f t="shared" ca="1" si="23"/>
        <v/>
      </c>
    </row>
    <row r="759" spans="6:7" ht="16.5" x14ac:dyDescent="0.3">
      <c r="F759" s="271" t="str">
        <f t="shared" ca="1" si="22"/>
        <v/>
      </c>
      <c r="G759" s="271" t="str">
        <f t="shared" ca="1" si="23"/>
        <v/>
      </c>
    </row>
    <row r="760" spans="6:7" ht="16.5" x14ac:dyDescent="0.3">
      <c r="F760" s="271" t="str">
        <f t="shared" ca="1" si="22"/>
        <v/>
      </c>
      <c r="G760" s="271" t="str">
        <f t="shared" ca="1" si="23"/>
        <v/>
      </c>
    </row>
    <row r="761" spans="6:7" ht="16.5" x14ac:dyDescent="0.3">
      <c r="F761" s="271" t="str">
        <f t="shared" ca="1" si="22"/>
        <v/>
      </c>
      <c r="G761" s="271" t="str">
        <f t="shared" ca="1" si="23"/>
        <v/>
      </c>
    </row>
    <row r="762" spans="6:7" ht="16.5" x14ac:dyDescent="0.3">
      <c r="F762" s="271" t="str">
        <f t="shared" ca="1" si="22"/>
        <v/>
      </c>
      <c r="G762" s="271" t="str">
        <f t="shared" ca="1" si="23"/>
        <v/>
      </c>
    </row>
    <row r="763" spans="6:7" ht="16.5" x14ac:dyDescent="0.3">
      <c r="F763" s="271" t="str">
        <f t="shared" ca="1" si="22"/>
        <v/>
      </c>
      <c r="G763" s="271" t="str">
        <f t="shared" ca="1" si="23"/>
        <v/>
      </c>
    </row>
    <row r="764" spans="6:7" ht="16.5" x14ac:dyDescent="0.3">
      <c r="F764" s="271" t="str">
        <f t="shared" ca="1" si="22"/>
        <v/>
      </c>
      <c r="G764" s="271" t="str">
        <f t="shared" ca="1" si="23"/>
        <v/>
      </c>
    </row>
    <row r="765" spans="6:7" ht="16.5" x14ac:dyDescent="0.3">
      <c r="F765" s="271" t="str">
        <f t="shared" ca="1" si="22"/>
        <v/>
      </c>
      <c r="G765" s="271" t="str">
        <f t="shared" ca="1" si="23"/>
        <v/>
      </c>
    </row>
    <row r="766" spans="6:7" ht="16.5" x14ac:dyDescent="0.3">
      <c r="F766" s="271" t="str">
        <f t="shared" ca="1" si="22"/>
        <v/>
      </c>
      <c r="G766" s="271" t="str">
        <f t="shared" ca="1" si="23"/>
        <v/>
      </c>
    </row>
    <row r="767" spans="6:7" ht="16.5" x14ac:dyDescent="0.3">
      <c r="F767" s="271" t="str">
        <f t="shared" ca="1" si="22"/>
        <v/>
      </c>
      <c r="G767" s="271" t="str">
        <f t="shared" ca="1" si="23"/>
        <v/>
      </c>
    </row>
    <row r="768" spans="6:7" ht="16.5" x14ac:dyDescent="0.3">
      <c r="F768" s="271" t="str">
        <f t="shared" ca="1" si="22"/>
        <v/>
      </c>
      <c r="G768" s="271" t="str">
        <f t="shared" ca="1" si="23"/>
        <v/>
      </c>
    </row>
    <row r="769" spans="6:7" ht="16.5" x14ac:dyDescent="0.3">
      <c r="F769" s="271" t="str">
        <f t="shared" ca="1" si="22"/>
        <v/>
      </c>
      <c r="G769" s="271" t="str">
        <f t="shared" ca="1" si="23"/>
        <v/>
      </c>
    </row>
    <row r="770" spans="6:7" ht="16.5" x14ac:dyDescent="0.3">
      <c r="F770" s="271" t="str">
        <f t="shared" ca="1" si="22"/>
        <v/>
      </c>
      <c r="G770" s="271" t="str">
        <f t="shared" ca="1" si="23"/>
        <v/>
      </c>
    </row>
    <row r="771" spans="6:7" ht="16.5" x14ac:dyDescent="0.3">
      <c r="F771" s="271" t="str">
        <f t="shared" ca="1" si="22"/>
        <v/>
      </c>
      <c r="G771" s="271" t="str">
        <f t="shared" ca="1" si="23"/>
        <v/>
      </c>
    </row>
    <row r="772" spans="6:7" ht="16.5" x14ac:dyDescent="0.3">
      <c r="F772" s="271" t="str">
        <f t="shared" ca="1" si="22"/>
        <v/>
      </c>
      <c r="G772" s="271" t="str">
        <f t="shared" ca="1" si="23"/>
        <v/>
      </c>
    </row>
    <row r="773" spans="6:7" ht="16.5" x14ac:dyDescent="0.3">
      <c r="F773" s="271" t="str">
        <f t="shared" ca="1" si="22"/>
        <v/>
      </c>
      <c r="G773" s="271" t="str">
        <f t="shared" ca="1" si="23"/>
        <v/>
      </c>
    </row>
    <row r="774" spans="6:7" ht="16.5" x14ac:dyDescent="0.3">
      <c r="F774" s="271" t="str">
        <f t="shared" ca="1" si="22"/>
        <v/>
      </c>
      <c r="G774" s="271" t="str">
        <f t="shared" ca="1" si="23"/>
        <v/>
      </c>
    </row>
    <row r="775" spans="6:7" ht="16.5" x14ac:dyDescent="0.3">
      <c r="F775" s="271" t="str">
        <f t="shared" ref="F775:F838" ca="1" si="24">IFERROR(TRIM(LEFT(MID(INDIRECT("B"&amp;(4*ROW(F775)-5)),FIND("'",INDIRECT("B"&amp;(4*ROW(F775)-5)))+1,100),LEN(MID(INDIRECT("B"&amp;(4*ROW(F775)-5)),FIND("'",INDIRECT("B"&amp;(4*ROW(F775)-5)))+1,100))-2)),"")</f>
        <v/>
      </c>
      <c r="G775" s="271" t="str">
        <f t="shared" ref="G775:G838" ca="1" si="25">IFERROR(LEFT(MID(INDIRECT("B"&amp;(4*ROW(G775)-4)),FIND("'",INDIRECT("B"&amp;(4*ROW(G775)-4)))+1,100),LEN(MID(INDIRECT("B"&amp;(4*ROW(G775)-4)),FIND("'",INDIRECT("B"&amp;(4*ROW(G775)-4)))+1,100))-2),"")</f>
        <v/>
      </c>
    </row>
    <row r="776" spans="6:7" ht="16.5" x14ac:dyDescent="0.3">
      <c r="F776" s="271" t="str">
        <f t="shared" ca="1" si="24"/>
        <v/>
      </c>
      <c r="G776" s="271" t="str">
        <f t="shared" ca="1" si="25"/>
        <v/>
      </c>
    </row>
    <row r="777" spans="6:7" ht="16.5" x14ac:dyDescent="0.3">
      <c r="F777" s="271" t="str">
        <f t="shared" ca="1" si="24"/>
        <v/>
      </c>
      <c r="G777" s="271" t="str">
        <f t="shared" ca="1" si="25"/>
        <v/>
      </c>
    </row>
    <row r="778" spans="6:7" ht="16.5" x14ac:dyDescent="0.3">
      <c r="F778" s="271" t="str">
        <f t="shared" ca="1" si="24"/>
        <v/>
      </c>
      <c r="G778" s="271" t="str">
        <f t="shared" ca="1" si="25"/>
        <v/>
      </c>
    </row>
    <row r="779" spans="6:7" ht="16.5" x14ac:dyDescent="0.3">
      <c r="F779" s="271" t="str">
        <f t="shared" ca="1" si="24"/>
        <v/>
      </c>
      <c r="G779" s="271" t="str">
        <f t="shared" ca="1" si="25"/>
        <v/>
      </c>
    </row>
    <row r="780" spans="6:7" ht="16.5" x14ac:dyDescent="0.3">
      <c r="F780" s="271" t="str">
        <f t="shared" ca="1" si="24"/>
        <v/>
      </c>
      <c r="G780" s="271" t="str">
        <f t="shared" ca="1" si="25"/>
        <v/>
      </c>
    </row>
    <row r="781" spans="6:7" ht="16.5" x14ac:dyDescent="0.3">
      <c r="F781" s="271" t="str">
        <f t="shared" ca="1" si="24"/>
        <v/>
      </c>
      <c r="G781" s="271" t="str">
        <f t="shared" ca="1" si="25"/>
        <v/>
      </c>
    </row>
    <row r="782" spans="6:7" ht="16.5" x14ac:dyDescent="0.3">
      <c r="F782" s="271" t="str">
        <f t="shared" ca="1" si="24"/>
        <v/>
      </c>
      <c r="G782" s="271" t="str">
        <f t="shared" ca="1" si="25"/>
        <v/>
      </c>
    </row>
    <row r="783" spans="6:7" ht="16.5" x14ac:dyDescent="0.3">
      <c r="F783" s="271" t="str">
        <f t="shared" ca="1" si="24"/>
        <v/>
      </c>
      <c r="G783" s="271" t="str">
        <f t="shared" ca="1" si="25"/>
        <v/>
      </c>
    </row>
    <row r="784" spans="6:7" ht="16.5" x14ac:dyDescent="0.3">
      <c r="F784" s="271" t="str">
        <f t="shared" ca="1" si="24"/>
        <v/>
      </c>
      <c r="G784" s="271" t="str">
        <f t="shared" ca="1" si="25"/>
        <v/>
      </c>
    </row>
    <row r="785" spans="6:7" ht="16.5" x14ac:dyDescent="0.3">
      <c r="F785" s="271" t="str">
        <f t="shared" ca="1" si="24"/>
        <v/>
      </c>
      <c r="G785" s="271" t="str">
        <f t="shared" ca="1" si="25"/>
        <v/>
      </c>
    </row>
    <row r="786" spans="6:7" ht="16.5" x14ac:dyDescent="0.3">
      <c r="F786" s="271" t="str">
        <f t="shared" ca="1" si="24"/>
        <v/>
      </c>
      <c r="G786" s="271" t="str">
        <f t="shared" ca="1" si="25"/>
        <v/>
      </c>
    </row>
    <row r="787" spans="6:7" ht="16.5" x14ac:dyDescent="0.3">
      <c r="F787" s="271" t="str">
        <f t="shared" ca="1" si="24"/>
        <v/>
      </c>
      <c r="G787" s="271" t="str">
        <f t="shared" ca="1" si="25"/>
        <v/>
      </c>
    </row>
    <row r="788" spans="6:7" ht="16.5" x14ac:dyDescent="0.3">
      <c r="F788" s="271" t="str">
        <f t="shared" ca="1" si="24"/>
        <v/>
      </c>
      <c r="G788" s="271" t="str">
        <f t="shared" ca="1" si="25"/>
        <v/>
      </c>
    </row>
    <row r="789" spans="6:7" ht="16.5" x14ac:dyDescent="0.3">
      <c r="F789" s="271" t="str">
        <f t="shared" ca="1" si="24"/>
        <v/>
      </c>
      <c r="G789" s="271" t="str">
        <f t="shared" ca="1" si="25"/>
        <v/>
      </c>
    </row>
    <row r="790" spans="6:7" ht="16.5" x14ac:dyDescent="0.3">
      <c r="F790" s="271" t="str">
        <f t="shared" ca="1" si="24"/>
        <v/>
      </c>
      <c r="G790" s="271" t="str">
        <f t="shared" ca="1" si="25"/>
        <v/>
      </c>
    </row>
    <row r="791" spans="6:7" ht="16.5" x14ac:dyDescent="0.3">
      <c r="F791" s="271" t="str">
        <f t="shared" ca="1" si="24"/>
        <v/>
      </c>
      <c r="G791" s="271" t="str">
        <f t="shared" ca="1" si="25"/>
        <v/>
      </c>
    </row>
    <row r="792" spans="6:7" ht="16.5" x14ac:dyDescent="0.3">
      <c r="F792" s="271" t="str">
        <f t="shared" ca="1" si="24"/>
        <v/>
      </c>
      <c r="G792" s="271" t="str">
        <f t="shared" ca="1" si="25"/>
        <v/>
      </c>
    </row>
    <row r="793" spans="6:7" ht="16.5" x14ac:dyDescent="0.3">
      <c r="F793" s="271" t="str">
        <f t="shared" ca="1" si="24"/>
        <v/>
      </c>
      <c r="G793" s="271" t="str">
        <f t="shared" ca="1" si="25"/>
        <v/>
      </c>
    </row>
    <row r="794" spans="6:7" ht="16.5" x14ac:dyDescent="0.3">
      <c r="F794" s="271" t="str">
        <f t="shared" ca="1" si="24"/>
        <v/>
      </c>
      <c r="G794" s="271" t="str">
        <f t="shared" ca="1" si="25"/>
        <v/>
      </c>
    </row>
    <row r="795" spans="6:7" ht="16.5" x14ac:dyDescent="0.3">
      <c r="F795" s="271" t="str">
        <f t="shared" ca="1" si="24"/>
        <v/>
      </c>
      <c r="G795" s="271" t="str">
        <f t="shared" ca="1" si="25"/>
        <v/>
      </c>
    </row>
    <row r="796" spans="6:7" ht="16.5" x14ac:dyDescent="0.3">
      <c r="F796" s="271" t="str">
        <f t="shared" ca="1" si="24"/>
        <v/>
      </c>
      <c r="G796" s="271" t="str">
        <f t="shared" ca="1" si="25"/>
        <v/>
      </c>
    </row>
    <row r="797" spans="6:7" ht="16.5" x14ac:dyDescent="0.3">
      <c r="F797" s="271" t="str">
        <f t="shared" ca="1" si="24"/>
        <v/>
      </c>
      <c r="G797" s="271" t="str">
        <f t="shared" ca="1" si="25"/>
        <v/>
      </c>
    </row>
    <row r="798" spans="6:7" ht="16.5" x14ac:dyDescent="0.3">
      <c r="F798" s="271" t="str">
        <f t="shared" ca="1" si="24"/>
        <v/>
      </c>
      <c r="G798" s="271" t="str">
        <f t="shared" ca="1" si="25"/>
        <v/>
      </c>
    </row>
    <row r="799" spans="6:7" ht="16.5" x14ac:dyDescent="0.3">
      <c r="F799" s="271" t="str">
        <f t="shared" ca="1" si="24"/>
        <v/>
      </c>
      <c r="G799" s="271" t="str">
        <f t="shared" ca="1" si="25"/>
        <v/>
      </c>
    </row>
    <row r="800" spans="6:7" ht="16.5" x14ac:dyDescent="0.3">
      <c r="F800" s="271" t="str">
        <f t="shared" ca="1" si="24"/>
        <v/>
      </c>
      <c r="G800" s="271" t="str">
        <f t="shared" ca="1" si="25"/>
        <v/>
      </c>
    </row>
    <row r="801" spans="6:7" ht="16.5" x14ac:dyDescent="0.3">
      <c r="F801" s="271" t="str">
        <f t="shared" ca="1" si="24"/>
        <v/>
      </c>
      <c r="G801" s="271" t="str">
        <f t="shared" ca="1" si="25"/>
        <v/>
      </c>
    </row>
    <row r="802" spans="6:7" ht="16.5" x14ac:dyDescent="0.3">
      <c r="F802" s="271" t="str">
        <f t="shared" ca="1" si="24"/>
        <v/>
      </c>
      <c r="G802" s="271" t="str">
        <f t="shared" ca="1" si="25"/>
        <v/>
      </c>
    </row>
    <row r="803" spans="6:7" ht="16.5" x14ac:dyDescent="0.3">
      <c r="F803" s="271" t="str">
        <f t="shared" ca="1" si="24"/>
        <v/>
      </c>
      <c r="G803" s="271" t="str">
        <f t="shared" ca="1" si="25"/>
        <v/>
      </c>
    </row>
    <row r="804" spans="6:7" ht="16.5" x14ac:dyDescent="0.3">
      <c r="F804" s="271" t="str">
        <f t="shared" ca="1" si="24"/>
        <v/>
      </c>
      <c r="G804" s="271" t="str">
        <f t="shared" ca="1" si="25"/>
        <v/>
      </c>
    </row>
    <row r="805" spans="6:7" ht="16.5" x14ac:dyDescent="0.3">
      <c r="F805" s="271" t="str">
        <f t="shared" ca="1" si="24"/>
        <v/>
      </c>
      <c r="G805" s="271" t="str">
        <f t="shared" ca="1" si="25"/>
        <v/>
      </c>
    </row>
    <row r="806" spans="6:7" ht="16.5" x14ac:dyDescent="0.3">
      <c r="F806" s="271" t="str">
        <f t="shared" ca="1" si="24"/>
        <v/>
      </c>
      <c r="G806" s="271" t="str">
        <f t="shared" ca="1" si="25"/>
        <v/>
      </c>
    </row>
    <row r="807" spans="6:7" ht="16.5" x14ac:dyDescent="0.3">
      <c r="F807" s="271" t="str">
        <f t="shared" ca="1" si="24"/>
        <v/>
      </c>
      <c r="G807" s="271" t="str">
        <f t="shared" ca="1" si="25"/>
        <v/>
      </c>
    </row>
    <row r="808" spans="6:7" ht="16.5" x14ac:dyDescent="0.3">
      <c r="F808" s="271" t="str">
        <f t="shared" ca="1" si="24"/>
        <v/>
      </c>
      <c r="G808" s="271" t="str">
        <f t="shared" ca="1" si="25"/>
        <v/>
      </c>
    </row>
    <row r="809" spans="6:7" ht="16.5" x14ac:dyDescent="0.3">
      <c r="F809" s="271" t="str">
        <f t="shared" ca="1" si="24"/>
        <v/>
      </c>
      <c r="G809" s="271" t="str">
        <f t="shared" ca="1" si="25"/>
        <v/>
      </c>
    </row>
    <row r="810" spans="6:7" ht="16.5" x14ac:dyDescent="0.3">
      <c r="F810" s="271" t="str">
        <f t="shared" ca="1" si="24"/>
        <v/>
      </c>
      <c r="G810" s="271" t="str">
        <f t="shared" ca="1" si="25"/>
        <v/>
      </c>
    </row>
    <row r="811" spans="6:7" ht="16.5" x14ac:dyDescent="0.3">
      <c r="F811" s="271" t="str">
        <f t="shared" ca="1" si="24"/>
        <v/>
      </c>
      <c r="G811" s="271" t="str">
        <f t="shared" ca="1" si="25"/>
        <v/>
      </c>
    </row>
    <row r="812" spans="6:7" ht="16.5" x14ac:dyDescent="0.3">
      <c r="F812" s="271" t="str">
        <f t="shared" ca="1" si="24"/>
        <v/>
      </c>
      <c r="G812" s="271" t="str">
        <f t="shared" ca="1" si="25"/>
        <v/>
      </c>
    </row>
    <row r="813" spans="6:7" ht="16.5" x14ac:dyDescent="0.3">
      <c r="F813" s="271" t="str">
        <f t="shared" ca="1" si="24"/>
        <v/>
      </c>
      <c r="G813" s="271" t="str">
        <f t="shared" ca="1" si="25"/>
        <v/>
      </c>
    </row>
    <row r="814" spans="6:7" ht="16.5" x14ac:dyDescent="0.3">
      <c r="F814" s="271" t="str">
        <f t="shared" ca="1" si="24"/>
        <v/>
      </c>
      <c r="G814" s="271" t="str">
        <f t="shared" ca="1" si="25"/>
        <v/>
      </c>
    </row>
    <row r="815" spans="6:7" ht="16.5" x14ac:dyDescent="0.3">
      <c r="F815" s="271" t="str">
        <f t="shared" ca="1" si="24"/>
        <v/>
      </c>
      <c r="G815" s="271" t="str">
        <f t="shared" ca="1" si="25"/>
        <v/>
      </c>
    </row>
    <row r="816" spans="6:7" ht="16.5" x14ac:dyDescent="0.3">
      <c r="F816" s="271" t="str">
        <f t="shared" ca="1" si="24"/>
        <v/>
      </c>
      <c r="G816" s="271" t="str">
        <f t="shared" ca="1" si="25"/>
        <v/>
      </c>
    </row>
    <row r="817" spans="6:7" ht="16.5" x14ac:dyDescent="0.3">
      <c r="F817" s="271" t="str">
        <f t="shared" ca="1" si="24"/>
        <v/>
      </c>
      <c r="G817" s="271" t="str">
        <f t="shared" ca="1" si="25"/>
        <v/>
      </c>
    </row>
    <row r="818" spans="6:7" ht="16.5" x14ac:dyDescent="0.3">
      <c r="F818" s="271" t="str">
        <f t="shared" ca="1" si="24"/>
        <v/>
      </c>
      <c r="G818" s="271" t="str">
        <f t="shared" ca="1" si="25"/>
        <v/>
      </c>
    </row>
    <row r="819" spans="6:7" ht="16.5" x14ac:dyDescent="0.3">
      <c r="F819" s="271" t="str">
        <f t="shared" ca="1" si="24"/>
        <v/>
      </c>
      <c r="G819" s="271" t="str">
        <f t="shared" ca="1" si="25"/>
        <v/>
      </c>
    </row>
    <row r="820" spans="6:7" ht="16.5" x14ac:dyDescent="0.3">
      <c r="F820" s="271" t="str">
        <f t="shared" ca="1" si="24"/>
        <v/>
      </c>
      <c r="G820" s="271" t="str">
        <f t="shared" ca="1" si="25"/>
        <v/>
      </c>
    </row>
    <row r="821" spans="6:7" ht="16.5" x14ac:dyDescent="0.3">
      <c r="F821" s="271" t="str">
        <f t="shared" ca="1" si="24"/>
        <v/>
      </c>
      <c r="G821" s="271" t="str">
        <f t="shared" ca="1" si="25"/>
        <v/>
      </c>
    </row>
    <row r="822" spans="6:7" ht="16.5" x14ac:dyDescent="0.3">
      <c r="F822" s="271" t="str">
        <f t="shared" ca="1" si="24"/>
        <v/>
      </c>
      <c r="G822" s="271" t="str">
        <f t="shared" ca="1" si="25"/>
        <v/>
      </c>
    </row>
    <row r="823" spans="6:7" ht="16.5" x14ac:dyDescent="0.3">
      <c r="F823" s="271" t="str">
        <f t="shared" ca="1" si="24"/>
        <v/>
      </c>
      <c r="G823" s="271" t="str">
        <f t="shared" ca="1" si="25"/>
        <v/>
      </c>
    </row>
    <row r="824" spans="6:7" ht="16.5" x14ac:dyDescent="0.3">
      <c r="F824" s="271" t="str">
        <f t="shared" ca="1" si="24"/>
        <v/>
      </c>
      <c r="G824" s="271" t="str">
        <f t="shared" ca="1" si="25"/>
        <v/>
      </c>
    </row>
    <row r="825" spans="6:7" ht="16.5" x14ac:dyDescent="0.3">
      <c r="F825" s="271" t="str">
        <f t="shared" ca="1" si="24"/>
        <v/>
      </c>
      <c r="G825" s="271" t="str">
        <f t="shared" ca="1" si="25"/>
        <v/>
      </c>
    </row>
    <row r="826" spans="6:7" ht="16.5" x14ac:dyDescent="0.3">
      <c r="F826" s="271" t="str">
        <f t="shared" ca="1" si="24"/>
        <v/>
      </c>
      <c r="G826" s="271" t="str">
        <f t="shared" ca="1" si="25"/>
        <v/>
      </c>
    </row>
    <row r="827" spans="6:7" ht="16.5" x14ac:dyDescent="0.3">
      <c r="F827" s="271" t="str">
        <f t="shared" ca="1" si="24"/>
        <v/>
      </c>
      <c r="G827" s="271" t="str">
        <f t="shared" ca="1" si="25"/>
        <v/>
      </c>
    </row>
    <row r="828" spans="6:7" ht="16.5" x14ac:dyDescent="0.3">
      <c r="F828" s="271" t="str">
        <f t="shared" ca="1" si="24"/>
        <v/>
      </c>
      <c r="G828" s="271" t="str">
        <f t="shared" ca="1" si="25"/>
        <v/>
      </c>
    </row>
    <row r="829" spans="6:7" ht="16.5" x14ac:dyDescent="0.3">
      <c r="F829" s="271" t="str">
        <f t="shared" ca="1" si="24"/>
        <v/>
      </c>
      <c r="G829" s="271" t="str">
        <f t="shared" ca="1" si="25"/>
        <v/>
      </c>
    </row>
    <row r="830" spans="6:7" ht="16.5" x14ac:dyDescent="0.3">
      <c r="F830" s="271" t="str">
        <f t="shared" ca="1" si="24"/>
        <v/>
      </c>
      <c r="G830" s="271" t="str">
        <f t="shared" ca="1" si="25"/>
        <v/>
      </c>
    </row>
    <row r="831" spans="6:7" ht="16.5" x14ac:dyDescent="0.3">
      <c r="F831" s="271" t="str">
        <f t="shared" ca="1" si="24"/>
        <v/>
      </c>
      <c r="G831" s="271" t="str">
        <f t="shared" ca="1" si="25"/>
        <v/>
      </c>
    </row>
    <row r="832" spans="6:7" ht="16.5" x14ac:dyDescent="0.3">
      <c r="F832" s="271" t="str">
        <f t="shared" ca="1" si="24"/>
        <v/>
      </c>
      <c r="G832" s="271" t="str">
        <f t="shared" ca="1" si="25"/>
        <v/>
      </c>
    </row>
    <row r="833" spans="6:7" ht="16.5" x14ac:dyDescent="0.3">
      <c r="F833" s="271" t="str">
        <f t="shared" ca="1" si="24"/>
        <v/>
      </c>
      <c r="G833" s="271" t="str">
        <f t="shared" ca="1" si="25"/>
        <v/>
      </c>
    </row>
    <row r="834" spans="6:7" ht="16.5" x14ac:dyDescent="0.3">
      <c r="F834" s="271" t="str">
        <f t="shared" ca="1" si="24"/>
        <v/>
      </c>
      <c r="G834" s="271" t="str">
        <f t="shared" ca="1" si="25"/>
        <v/>
      </c>
    </row>
    <row r="835" spans="6:7" ht="16.5" x14ac:dyDescent="0.3">
      <c r="F835" s="271" t="str">
        <f t="shared" ca="1" si="24"/>
        <v/>
      </c>
      <c r="G835" s="271" t="str">
        <f t="shared" ca="1" si="25"/>
        <v/>
      </c>
    </row>
    <row r="836" spans="6:7" ht="16.5" x14ac:dyDescent="0.3">
      <c r="F836" s="271" t="str">
        <f t="shared" ca="1" si="24"/>
        <v/>
      </c>
      <c r="G836" s="271" t="str">
        <f t="shared" ca="1" si="25"/>
        <v/>
      </c>
    </row>
    <row r="837" spans="6:7" ht="16.5" x14ac:dyDescent="0.3">
      <c r="F837" s="271" t="str">
        <f t="shared" ca="1" si="24"/>
        <v/>
      </c>
      <c r="G837" s="271" t="str">
        <f t="shared" ca="1" si="25"/>
        <v/>
      </c>
    </row>
    <row r="838" spans="6:7" ht="16.5" x14ac:dyDescent="0.3">
      <c r="F838" s="271" t="str">
        <f t="shared" ca="1" si="24"/>
        <v/>
      </c>
      <c r="G838" s="271" t="str">
        <f t="shared" ca="1" si="25"/>
        <v/>
      </c>
    </row>
    <row r="839" spans="6:7" ht="16.5" x14ac:dyDescent="0.3">
      <c r="F839" s="271" t="str">
        <f t="shared" ref="F839:F902" ca="1" si="26">IFERROR(TRIM(LEFT(MID(INDIRECT("B"&amp;(4*ROW(F839)-5)),FIND("'",INDIRECT("B"&amp;(4*ROW(F839)-5)))+1,100),LEN(MID(INDIRECT("B"&amp;(4*ROW(F839)-5)),FIND("'",INDIRECT("B"&amp;(4*ROW(F839)-5)))+1,100))-2)),"")</f>
        <v/>
      </c>
      <c r="G839" s="271" t="str">
        <f t="shared" ref="G839:G902" ca="1" si="27">IFERROR(LEFT(MID(INDIRECT("B"&amp;(4*ROW(G839)-4)),FIND("'",INDIRECT("B"&amp;(4*ROW(G839)-4)))+1,100),LEN(MID(INDIRECT("B"&amp;(4*ROW(G839)-4)),FIND("'",INDIRECT("B"&amp;(4*ROW(G839)-4)))+1,100))-2),"")</f>
        <v/>
      </c>
    </row>
    <row r="840" spans="6:7" ht="16.5" x14ac:dyDescent="0.3">
      <c r="F840" s="271" t="str">
        <f t="shared" ca="1" si="26"/>
        <v/>
      </c>
      <c r="G840" s="271" t="str">
        <f t="shared" ca="1" si="27"/>
        <v/>
      </c>
    </row>
    <row r="841" spans="6:7" ht="16.5" x14ac:dyDescent="0.3">
      <c r="F841" s="271" t="str">
        <f t="shared" ca="1" si="26"/>
        <v/>
      </c>
      <c r="G841" s="271" t="str">
        <f t="shared" ca="1" si="27"/>
        <v/>
      </c>
    </row>
    <row r="842" spans="6:7" ht="16.5" x14ac:dyDescent="0.3">
      <c r="F842" s="271" t="str">
        <f t="shared" ca="1" si="26"/>
        <v/>
      </c>
      <c r="G842" s="271" t="str">
        <f t="shared" ca="1" si="27"/>
        <v/>
      </c>
    </row>
    <row r="843" spans="6:7" ht="16.5" x14ac:dyDescent="0.3">
      <c r="F843" s="271" t="str">
        <f t="shared" ca="1" si="26"/>
        <v/>
      </c>
      <c r="G843" s="271" t="str">
        <f t="shared" ca="1" si="27"/>
        <v/>
      </c>
    </row>
    <row r="844" spans="6:7" ht="16.5" x14ac:dyDescent="0.3">
      <c r="F844" s="271" t="str">
        <f t="shared" ca="1" si="26"/>
        <v/>
      </c>
      <c r="G844" s="271" t="str">
        <f t="shared" ca="1" si="27"/>
        <v/>
      </c>
    </row>
    <row r="845" spans="6:7" ht="16.5" x14ac:dyDescent="0.3">
      <c r="F845" s="271" t="str">
        <f t="shared" ca="1" si="26"/>
        <v/>
      </c>
      <c r="G845" s="271" t="str">
        <f t="shared" ca="1" si="27"/>
        <v/>
      </c>
    </row>
    <row r="846" spans="6:7" ht="16.5" x14ac:dyDescent="0.3">
      <c r="F846" s="271" t="str">
        <f t="shared" ca="1" si="26"/>
        <v/>
      </c>
      <c r="G846" s="271" t="str">
        <f t="shared" ca="1" si="27"/>
        <v/>
      </c>
    </row>
    <row r="847" spans="6:7" ht="16.5" x14ac:dyDescent="0.3">
      <c r="F847" s="271" t="str">
        <f t="shared" ca="1" si="26"/>
        <v/>
      </c>
      <c r="G847" s="271" t="str">
        <f t="shared" ca="1" si="27"/>
        <v/>
      </c>
    </row>
    <row r="848" spans="6:7" ht="16.5" x14ac:dyDescent="0.3">
      <c r="F848" s="271" t="str">
        <f t="shared" ca="1" si="26"/>
        <v/>
      </c>
      <c r="G848" s="271" t="str">
        <f t="shared" ca="1" si="27"/>
        <v/>
      </c>
    </row>
    <row r="849" spans="6:7" ht="16.5" x14ac:dyDescent="0.3">
      <c r="F849" s="271" t="str">
        <f t="shared" ca="1" si="26"/>
        <v/>
      </c>
      <c r="G849" s="271" t="str">
        <f t="shared" ca="1" si="27"/>
        <v/>
      </c>
    </row>
    <row r="850" spans="6:7" ht="16.5" x14ac:dyDescent="0.3">
      <c r="F850" s="271" t="str">
        <f t="shared" ca="1" si="26"/>
        <v/>
      </c>
      <c r="G850" s="271" t="str">
        <f t="shared" ca="1" si="27"/>
        <v/>
      </c>
    </row>
    <row r="851" spans="6:7" ht="16.5" x14ac:dyDescent="0.3">
      <c r="F851" s="271" t="str">
        <f t="shared" ca="1" si="26"/>
        <v/>
      </c>
      <c r="G851" s="271" t="str">
        <f t="shared" ca="1" si="27"/>
        <v/>
      </c>
    </row>
    <row r="852" spans="6:7" ht="16.5" x14ac:dyDescent="0.3">
      <c r="F852" s="271" t="str">
        <f t="shared" ca="1" si="26"/>
        <v/>
      </c>
      <c r="G852" s="271" t="str">
        <f t="shared" ca="1" si="27"/>
        <v/>
      </c>
    </row>
    <row r="853" spans="6:7" ht="16.5" x14ac:dyDescent="0.3">
      <c r="F853" s="271" t="str">
        <f t="shared" ca="1" si="26"/>
        <v/>
      </c>
      <c r="G853" s="271" t="str">
        <f t="shared" ca="1" si="27"/>
        <v/>
      </c>
    </row>
    <row r="854" spans="6:7" ht="16.5" x14ac:dyDescent="0.3">
      <c r="F854" s="271" t="str">
        <f t="shared" ca="1" si="26"/>
        <v/>
      </c>
      <c r="G854" s="271" t="str">
        <f t="shared" ca="1" si="27"/>
        <v/>
      </c>
    </row>
    <row r="855" spans="6:7" ht="16.5" x14ac:dyDescent="0.3">
      <c r="F855" s="271" t="str">
        <f t="shared" ca="1" si="26"/>
        <v/>
      </c>
      <c r="G855" s="271" t="str">
        <f t="shared" ca="1" si="27"/>
        <v/>
      </c>
    </row>
    <row r="856" spans="6:7" ht="16.5" x14ac:dyDescent="0.3">
      <c r="F856" s="271" t="str">
        <f t="shared" ca="1" si="26"/>
        <v/>
      </c>
      <c r="G856" s="271" t="str">
        <f t="shared" ca="1" si="27"/>
        <v/>
      </c>
    </row>
    <row r="857" spans="6:7" ht="16.5" x14ac:dyDescent="0.3">
      <c r="F857" s="271" t="str">
        <f t="shared" ca="1" si="26"/>
        <v/>
      </c>
      <c r="G857" s="271" t="str">
        <f t="shared" ca="1" si="27"/>
        <v/>
      </c>
    </row>
    <row r="858" spans="6:7" ht="16.5" x14ac:dyDescent="0.3">
      <c r="F858" s="271" t="str">
        <f t="shared" ca="1" si="26"/>
        <v/>
      </c>
      <c r="G858" s="271" t="str">
        <f t="shared" ca="1" si="27"/>
        <v/>
      </c>
    </row>
    <row r="859" spans="6:7" ht="16.5" x14ac:dyDescent="0.3">
      <c r="F859" s="271" t="str">
        <f t="shared" ca="1" si="26"/>
        <v/>
      </c>
      <c r="G859" s="271" t="str">
        <f t="shared" ca="1" si="27"/>
        <v/>
      </c>
    </row>
    <row r="860" spans="6:7" ht="16.5" x14ac:dyDescent="0.3">
      <c r="F860" s="271" t="str">
        <f t="shared" ca="1" si="26"/>
        <v/>
      </c>
      <c r="G860" s="271" t="str">
        <f t="shared" ca="1" si="27"/>
        <v/>
      </c>
    </row>
    <row r="861" spans="6:7" ht="16.5" x14ac:dyDescent="0.3">
      <c r="F861" s="271" t="str">
        <f t="shared" ca="1" si="26"/>
        <v/>
      </c>
      <c r="G861" s="271" t="str">
        <f t="shared" ca="1" si="27"/>
        <v/>
      </c>
    </row>
    <row r="862" spans="6:7" ht="16.5" x14ac:dyDescent="0.3">
      <c r="F862" s="271" t="str">
        <f t="shared" ca="1" si="26"/>
        <v/>
      </c>
      <c r="G862" s="271" t="str">
        <f t="shared" ca="1" si="27"/>
        <v/>
      </c>
    </row>
    <row r="863" spans="6:7" ht="16.5" x14ac:dyDescent="0.3">
      <c r="F863" s="271" t="str">
        <f t="shared" ca="1" si="26"/>
        <v/>
      </c>
      <c r="G863" s="271" t="str">
        <f t="shared" ca="1" si="27"/>
        <v/>
      </c>
    </row>
    <row r="864" spans="6:7" ht="16.5" x14ac:dyDescent="0.3">
      <c r="F864" s="271" t="str">
        <f t="shared" ca="1" si="26"/>
        <v/>
      </c>
      <c r="G864" s="271" t="str">
        <f t="shared" ca="1" si="27"/>
        <v/>
      </c>
    </row>
    <row r="865" spans="6:7" ht="16.5" x14ac:dyDescent="0.3">
      <c r="F865" s="271" t="str">
        <f t="shared" ca="1" si="26"/>
        <v/>
      </c>
      <c r="G865" s="271" t="str">
        <f t="shared" ca="1" si="27"/>
        <v/>
      </c>
    </row>
    <row r="866" spans="6:7" ht="16.5" x14ac:dyDescent="0.3">
      <c r="F866" s="271" t="str">
        <f t="shared" ca="1" si="26"/>
        <v/>
      </c>
      <c r="G866" s="271" t="str">
        <f t="shared" ca="1" si="27"/>
        <v/>
      </c>
    </row>
    <row r="867" spans="6:7" ht="16.5" x14ac:dyDescent="0.3">
      <c r="F867" s="271" t="str">
        <f t="shared" ca="1" si="26"/>
        <v/>
      </c>
      <c r="G867" s="271" t="str">
        <f t="shared" ca="1" si="27"/>
        <v/>
      </c>
    </row>
    <row r="868" spans="6:7" ht="16.5" x14ac:dyDescent="0.3">
      <c r="F868" s="271" t="str">
        <f t="shared" ca="1" si="26"/>
        <v/>
      </c>
      <c r="G868" s="271" t="str">
        <f t="shared" ca="1" si="27"/>
        <v/>
      </c>
    </row>
    <row r="869" spans="6:7" ht="16.5" x14ac:dyDescent="0.3">
      <c r="F869" s="271" t="str">
        <f t="shared" ca="1" si="26"/>
        <v/>
      </c>
      <c r="G869" s="271" t="str">
        <f t="shared" ca="1" si="27"/>
        <v/>
      </c>
    </row>
    <row r="870" spans="6:7" ht="16.5" x14ac:dyDescent="0.3">
      <c r="F870" s="271" t="str">
        <f t="shared" ca="1" si="26"/>
        <v/>
      </c>
      <c r="G870" s="271" t="str">
        <f t="shared" ca="1" si="27"/>
        <v/>
      </c>
    </row>
    <row r="871" spans="6:7" ht="16.5" x14ac:dyDescent="0.3">
      <c r="F871" s="271" t="str">
        <f t="shared" ca="1" si="26"/>
        <v/>
      </c>
      <c r="G871" s="271" t="str">
        <f t="shared" ca="1" si="27"/>
        <v/>
      </c>
    </row>
    <row r="872" spans="6:7" ht="16.5" x14ac:dyDescent="0.3">
      <c r="F872" s="271" t="str">
        <f t="shared" ca="1" si="26"/>
        <v/>
      </c>
      <c r="G872" s="271" t="str">
        <f t="shared" ca="1" si="27"/>
        <v/>
      </c>
    </row>
    <row r="873" spans="6:7" ht="16.5" x14ac:dyDescent="0.3">
      <c r="F873" s="271" t="str">
        <f t="shared" ca="1" si="26"/>
        <v/>
      </c>
      <c r="G873" s="271" t="str">
        <f t="shared" ca="1" si="27"/>
        <v/>
      </c>
    </row>
    <row r="874" spans="6:7" ht="16.5" x14ac:dyDescent="0.3">
      <c r="F874" s="271" t="str">
        <f t="shared" ca="1" si="26"/>
        <v/>
      </c>
      <c r="G874" s="271" t="str">
        <f t="shared" ca="1" si="27"/>
        <v/>
      </c>
    </row>
    <row r="875" spans="6:7" ht="16.5" x14ac:dyDescent="0.3">
      <c r="F875" s="271" t="str">
        <f t="shared" ca="1" si="26"/>
        <v/>
      </c>
      <c r="G875" s="271" t="str">
        <f t="shared" ca="1" si="27"/>
        <v/>
      </c>
    </row>
    <row r="876" spans="6:7" ht="16.5" x14ac:dyDescent="0.3">
      <c r="F876" s="271" t="str">
        <f t="shared" ca="1" si="26"/>
        <v/>
      </c>
      <c r="G876" s="271" t="str">
        <f t="shared" ca="1" si="27"/>
        <v/>
      </c>
    </row>
    <row r="877" spans="6:7" ht="16.5" x14ac:dyDescent="0.3">
      <c r="F877" s="271" t="str">
        <f t="shared" ca="1" si="26"/>
        <v/>
      </c>
      <c r="G877" s="271" t="str">
        <f t="shared" ca="1" si="27"/>
        <v/>
      </c>
    </row>
    <row r="878" spans="6:7" ht="16.5" x14ac:dyDescent="0.3">
      <c r="F878" s="271" t="str">
        <f t="shared" ca="1" si="26"/>
        <v/>
      </c>
      <c r="G878" s="271" t="str">
        <f t="shared" ca="1" si="27"/>
        <v/>
      </c>
    </row>
    <row r="879" spans="6:7" ht="16.5" x14ac:dyDescent="0.3">
      <c r="F879" s="271" t="str">
        <f t="shared" ca="1" si="26"/>
        <v/>
      </c>
      <c r="G879" s="271" t="str">
        <f t="shared" ca="1" si="27"/>
        <v/>
      </c>
    </row>
    <row r="880" spans="6:7" ht="16.5" x14ac:dyDescent="0.3">
      <c r="F880" s="271" t="str">
        <f t="shared" ca="1" si="26"/>
        <v/>
      </c>
      <c r="G880" s="271" t="str">
        <f t="shared" ca="1" si="27"/>
        <v/>
      </c>
    </row>
    <row r="881" spans="6:7" ht="16.5" x14ac:dyDescent="0.3">
      <c r="F881" s="271" t="str">
        <f t="shared" ca="1" si="26"/>
        <v/>
      </c>
      <c r="G881" s="271" t="str">
        <f t="shared" ca="1" si="27"/>
        <v/>
      </c>
    </row>
    <row r="882" spans="6:7" ht="16.5" x14ac:dyDescent="0.3">
      <c r="F882" s="271" t="str">
        <f t="shared" ca="1" si="26"/>
        <v/>
      </c>
      <c r="G882" s="271" t="str">
        <f t="shared" ca="1" si="27"/>
        <v/>
      </c>
    </row>
    <row r="883" spans="6:7" ht="16.5" x14ac:dyDescent="0.3">
      <c r="F883" s="271" t="str">
        <f t="shared" ca="1" si="26"/>
        <v/>
      </c>
      <c r="G883" s="271" t="str">
        <f t="shared" ca="1" si="27"/>
        <v/>
      </c>
    </row>
    <row r="884" spans="6:7" ht="16.5" x14ac:dyDescent="0.3">
      <c r="F884" s="271" t="str">
        <f t="shared" ca="1" si="26"/>
        <v/>
      </c>
      <c r="G884" s="271" t="str">
        <f t="shared" ca="1" si="27"/>
        <v/>
      </c>
    </row>
    <row r="885" spans="6:7" ht="16.5" x14ac:dyDescent="0.3">
      <c r="F885" s="271" t="str">
        <f t="shared" ca="1" si="26"/>
        <v/>
      </c>
      <c r="G885" s="271" t="str">
        <f t="shared" ca="1" si="27"/>
        <v/>
      </c>
    </row>
    <row r="886" spans="6:7" ht="16.5" x14ac:dyDescent="0.3">
      <c r="F886" s="271" t="str">
        <f t="shared" ca="1" si="26"/>
        <v/>
      </c>
      <c r="G886" s="271" t="str">
        <f t="shared" ca="1" si="27"/>
        <v/>
      </c>
    </row>
    <row r="887" spans="6:7" ht="16.5" x14ac:dyDescent="0.3">
      <c r="F887" s="271" t="str">
        <f t="shared" ca="1" si="26"/>
        <v/>
      </c>
      <c r="G887" s="271" t="str">
        <f t="shared" ca="1" si="27"/>
        <v/>
      </c>
    </row>
    <row r="888" spans="6:7" ht="16.5" x14ac:dyDescent="0.3">
      <c r="F888" s="271" t="str">
        <f t="shared" ca="1" si="26"/>
        <v/>
      </c>
      <c r="G888" s="271" t="str">
        <f t="shared" ca="1" si="27"/>
        <v/>
      </c>
    </row>
    <row r="889" spans="6:7" ht="16.5" x14ac:dyDescent="0.3">
      <c r="F889" s="271" t="str">
        <f t="shared" ca="1" si="26"/>
        <v/>
      </c>
      <c r="G889" s="271" t="str">
        <f t="shared" ca="1" si="27"/>
        <v/>
      </c>
    </row>
    <row r="890" spans="6:7" ht="16.5" x14ac:dyDescent="0.3">
      <c r="F890" s="271" t="str">
        <f t="shared" ca="1" si="26"/>
        <v/>
      </c>
      <c r="G890" s="271" t="str">
        <f t="shared" ca="1" si="27"/>
        <v/>
      </c>
    </row>
    <row r="891" spans="6:7" ht="16.5" x14ac:dyDescent="0.3">
      <c r="F891" s="271" t="str">
        <f t="shared" ca="1" si="26"/>
        <v/>
      </c>
      <c r="G891" s="271" t="str">
        <f t="shared" ca="1" si="27"/>
        <v/>
      </c>
    </row>
    <row r="892" spans="6:7" ht="16.5" x14ac:dyDescent="0.3">
      <c r="F892" s="271" t="str">
        <f t="shared" ca="1" si="26"/>
        <v/>
      </c>
      <c r="G892" s="271" t="str">
        <f t="shared" ca="1" si="27"/>
        <v/>
      </c>
    </row>
    <row r="893" spans="6:7" ht="16.5" x14ac:dyDescent="0.3">
      <c r="F893" s="271" t="str">
        <f t="shared" ca="1" si="26"/>
        <v/>
      </c>
      <c r="G893" s="271" t="str">
        <f t="shared" ca="1" si="27"/>
        <v/>
      </c>
    </row>
    <row r="894" spans="6:7" ht="16.5" x14ac:dyDescent="0.3">
      <c r="F894" s="271" t="str">
        <f t="shared" ca="1" si="26"/>
        <v/>
      </c>
      <c r="G894" s="271" t="str">
        <f t="shared" ca="1" si="27"/>
        <v/>
      </c>
    </row>
    <row r="895" spans="6:7" ht="16.5" x14ac:dyDescent="0.3">
      <c r="F895" s="271" t="str">
        <f t="shared" ca="1" si="26"/>
        <v/>
      </c>
      <c r="G895" s="271" t="str">
        <f t="shared" ca="1" si="27"/>
        <v/>
      </c>
    </row>
    <row r="896" spans="6:7" ht="16.5" x14ac:dyDescent="0.3">
      <c r="F896" s="271" t="str">
        <f t="shared" ca="1" si="26"/>
        <v/>
      </c>
      <c r="G896" s="271" t="str">
        <f t="shared" ca="1" si="27"/>
        <v/>
      </c>
    </row>
    <row r="897" spans="6:7" ht="16.5" x14ac:dyDescent="0.3">
      <c r="F897" s="271" t="str">
        <f t="shared" ca="1" si="26"/>
        <v/>
      </c>
      <c r="G897" s="271" t="str">
        <f t="shared" ca="1" si="27"/>
        <v/>
      </c>
    </row>
    <row r="898" spans="6:7" ht="16.5" x14ac:dyDescent="0.3">
      <c r="F898" s="271" t="str">
        <f t="shared" ca="1" si="26"/>
        <v/>
      </c>
      <c r="G898" s="271" t="str">
        <f t="shared" ca="1" si="27"/>
        <v/>
      </c>
    </row>
    <row r="899" spans="6:7" ht="16.5" x14ac:dyDescent="0.3">
      <c r="F899" s="271" t="str">
        <f t="shared" ca="1" si="26"/>
        <v/>
      </c>
      <c r="G899" s="271" t="str">
        <f t="shared" ca="1" si="27"/>
        <v/>
      </c>
    </row>
    <row r="900" spans="6:7" ht="16.5" x14ac:dyDescent="0.3">
      <c r="F900" s="271" t="str">
        <f t="shared" ca="1" si="26"/>
        <v/>
      </c>
      <c r="G900" s="271" t="str">
        <f t="shared" ca="1" si="27"/>
        <v/>
      </c>
    </row>
    <row r="901" spans="6:7" ht="16.5" x14ac:dyDescent="0.3">
      <c r="F901" s="271" t="str">
        <f t="shared" ca="1" si="26"/>
        <v/>
      </c>
      <c r="G901" s="271" t="str">
        <f t="shared" ca="1" si="27"/>
        <v/>
      </c>
    </row>
    <row r="902" spans="6:7" ht="16.5" x14ac:dyDescent="0.3">
      <c r="F902" s="271" t="str">
        <f t="shared" ca="1" si="26"/>
        <v/>
      </c>
      <c r="G902" s="271" t="str">
        <f t="shared" ca="1" si="27"/>
        <v/>
      </c>
    </row>
    <row r="903" spans="6:7" ht="16.5" x14ac:dyDescent="0.3">
      <c r="F903" s="271" t="str">
        <f t="shared" ref="F903:F966" ca="1" si="28">IFERROR(TRIM(LEFT(MID(INDIRECT("B"&amp;(4*ROW(F903)-5)),FIND("'",INDIRECT("B"&amp;(4*ROW(F903)-5)))+1,100),LEN(MID(INDIRECT("B"&amp;(4*ROW(F903)-5)),FIND("'",INDIRECT("B"&amp;(4*ROW(F903)-5)))+1,100))-2)),"")</f>
        <v/>
      </c>
      <c r="G903" s="271" t="str">
        <f t="shared" ref="G903:G966" ca="1" si="29">IFERROR(LEFT(MID(INDIRECT("B"&amp;(4*ROW(G903)-4)),FIND("'",INDIRECT("B"&amp;(4*ROW(G903)-4)))+1,100),LEN(MID(INDIRECT("B"&amp;(4*ROW(G903)-4)),FIND("'",INDIRECT("B"&amp;(4*ROW(G903)-4)))+1,100))-2),"")</f>
        <v/>
      </c>
    </row>
    <row r="904" spans="6:7" ht="16.5" x14ac:dyDescent="0.3">
      <c r="F904" s="271" t="str">
        <f t="shared" ca="1" si="28"/>
        <v/>
      </c>
      <c r="G904" s="271" t="str">
        <f t="shared" ca="1" si="29"/>
        <v/>
      </c>
    </row>
    <row r="905" spans="6:7" ht="16.5" x14ac:dyDescent="0.3">
      <c r="F905" s="271" t="str">
        <f t="shared" ca="1" si="28"/>
        <v/>
      </c>
      <c r="G905" s="271" t="str">
        <f t="shared" ca="1" si="29"/>
        <v/>
      </c>
    </row>
    <row r="906" spans="6:7" ht="16.5" x14ac:dyDescent="0.3">
      <c r="F906" s="271" t="str">
        <f t="shared" ca="1" si="28"/>
        <v/>
      </c>
      <c r="G906" s="271" t="str">
        <f t="shared" ca="1" si="29"/>
        <v/>
      </c>
    </row>
    <row r="907" spans="6:7" ht="16.5" x14ac:dyDescent="0.3">
      <c r="F907" s="271" t="str">
        <f t="shared" ca="1" si="28"/>
        <v/>
      </c>
      <c r="G907" s="271" t="str">
        <f t="shared" ca="1" si="29"/>
        <v/>
      </c>
    </row>
    <row r="908" spans="6:7" ht="16.5" x14ac:dyDescent="0.3">
      <c r="F908" s="271" t="str">
        <f t="shared" ca="1" si="28"/>
        <v/>
      </c>
      <c r="G908" s="271" t="str">
        <f t="shared" ca="1" si="29"/>
        <v/>
      </c>
    </row>
    <row r="909" spans="6:7" ht="16.5" x14ac:dyDescent="0.3">
      <c r="F909" s="271" t="str">
        <f t="shared" ca="1" si="28"/>
        <v/>
      </c>
      <c r="G909" s="271" t="str">
        <f t="shared" ca="1" si="29"/>
        <v/>
      </c>
    </row>
    <row r="910" spans="6:7" ht="16.5" x14ac:dyDescent="0.3">
      <c r="F910" s="271" t="str">
        <f t="shared" ca="1" si="28"/>
        <v/>
      </c>
      <c r="G910" s="271" t="str">
        <f t="shared" ca="1" si="29"/>
        <v/>
      </c>
    </row>
    <row r="911" spans="6:7" ht="16.5" x14ac:dyDescent="0.3">
      <c r="F911" s="271" t="str">
        <f t="shared" ca="1" si="28"/>
        <v/>
      </c>
      <c r="G911" s="271" t="str">
        <f t="shared" ca="1" si="29"/>
        <v/>
      </c>
    </row>
    <row r="912" spans="6:7" ht="16.5" x14ac:dyDescent="0.3">
      <c r="F912" s="271" t="str">
        <f t="shared" ca="1" si="28"/>
        <v/>
      </c>
      <c r="G912" s="271" t="str">
        <f t="shared" ca="1" si="29"/>
        <v/>
      </c>
    </row>
    <row r="913" spans="6:7" ht="16.5" x14ac:dyDescent="0.3">
      <c r="F913" s="271" t="str">
        <f t="shared" ca="1" si="28"/>
        <v/>
      </c>
      <c r="G913" s="271" t="str">
        <f t="shared" ca="1" si="29"/>
        <v/>
      </c>
    </row>
    <row r="914" spans="6:7" ht="16.5" x14ac:dyDescent="0.3">
      <c r="F914" s="271" t="str">
        <f t="shared" ca="1" si="28"/>
        <v/>
      </c>
      <c r="G914" s="271" t="str">
        <f t="shared" ca="1" si="29"/>
        <v/>
      </c>
    </row>
    <row r="915" spans="6:7" ht="16.5" x14ac:dyDescent="0.3">
      <c r="F915" s="271" t="str">
        <f t="shared" ca="1" si="28"/>
        <v/>
      </c>
      <c r="G915" s="271" t="str">
        <f t="shared" ca="1" si="29"/>
        <v/>
      </c>
    </row>
    <row r="916" spans="6:7" ht="16.5" x14ac:dyDescent="0.3">
      <c r="F916" s="271" t="str">
        <f t="shared" ca="1" si="28"/>
        <v/>
      </c>
      <c r="G916" s="271" t="str">
        <f t="shared" ca="1" si="29"/>
        <v/>
      </c>
    </row>
    <row r="917" spans="6:7" ht="16.5" x14ac:dyDescent="0.3">
      <c r="F917" s="271" t="str">
        <f t="shared" ca="1" si="28"/>
        <v/>
      </c>
      <c r="G917" s="271" t="str">
        <f t="shared" ca="1" si="29"/>
        <v/>
      </c>
    </row>
    <row r="918" spans="6:7" ht="16.5" x14ac:dyDescent="0.3">
      <c r="F918" s="271" t="str">
        <f t="shared" ca="1" si="28"/>
        <v/>
      </c>
      <c r="G918" s="271" t="str">
        <f t="shared" ca="1" si="29"/>
        <v/>
      </c>
    </row>
    <row r="919" spans="6:7" ht="16.5" x14ac:dyDescent="0.3">
      <c r="F919" s="271" t="str">
        <f t="shared" ca="1" si="28"/>
        <v/>
      </c>
      <c r="G919" s="271" t="str">
        <f t="shared" ca="1" si="29"/>
        <v/>
      </c>
    </row>
    <row r="920" spans="6:7" ht="16.5" x14ac:dyDescent="0.3">
      <c r="F920" s="271" t="str">
        <f t="shared" ca="1" si="28"/>
        <v/>
      </c>
      <c r="G920" s="271" t="str">
        <f t="shared" ca="1" si="29"/>
        <v/>
      </c>
    </row>
    <row r="921" spans="6:7" ht="16.5" x14ac:dyDescent="0.3">
      <c r="F921" s="271" t="str">
        <f t="shared" ca="1" si="28"/>
        <v/>
      </c>
      <c r="G921" s="271" t="str">
        <f t="shared" ca="1" si="29"/>
        <v/>
      </c>
    </row>
    <row r="922" spans="6:7" ht="16.5" x14ac:dyDescent="0.3">
      <c r="F922" s="271" t="str">
        <f t="shared" ca="1" si="28"/>
        <v/>
      </c>
      <c r="G922" s="271" t="str">
        <f t="shared" ca="1" si="29"/>
        <v/>
      </c>
    </row>
    <row r="923" spans="6:7" ht="16.5" x14ac:dyDescent="0.3">
      <c r="F923" s="271" t="str">
        <f t="shared" ca="1" si="28"/>
        <v/>
      </c>
      <c r="G923" s="271" t="str">
        <f t="shared" ca="1" si="29"/>
        <v/>
      </c>
    </row>
    <row r="924" spans="6:7" ht="16.5" x14ac:dyDescent="0.3">
      <c r="F924" s="271" t="str">
        <f t="shared" ca="1" si="28"/>
        <v/>
      </c>
      <c r="G924" s="271" t="str">
        <f t="shared" ca="1" si="29"/>
        <v/>
      </c>
    </row>
    <row r="925" spans="6:7" ht="16.5" x14ac:dyDescent="0.3">
      <c r="F925" s="271" t="str">
        <f t="shared" ca="1" si="28"/>
        <v/>
      </c>
      <c r="G925" s="271" t="str">
        <f t="shared" ca="1" si="29"/>
        <v/>
      </c>
    </row>
    <row r="926" spans="6:7" ht="16.5" x14ac:dyDescent="0.3">
      <c r="F926" s="271" t="str">
        <f t="shared" ca="1" si="28"/>
        <v/>
      </c>
      <c r="G926" s="271" t="str">
        <f t="shared" ca="1" si="29"/>
        <v/>
      </c>
    </row>
    <row r="927" spans="6:7" ht="16.5" x14ac:dyDescent="0.3">
      <c r="F927" s="271" t="str">
        <f t="shared" ca="1" si="28"/>
        <v/>
      </c>
      <c r="G927" s="271" t="str">
        <f t="shared" ca="1" si="29"/>
        <v/>
      </c>
    </row>
    <row r="928" spans="6:7" ht="16.5" x14ac:dyDescent="0.3">
      <c r="F928" s="271" t="str">
        <f t="shared" ca="1" si="28"/>
        <v/>
      </c>
      <c r="G928" s="271" t="str">
        <f t="shared" ca="1" si="29"/>
        <v/>
      </c>
    </row>
    <row r="929" spans="6:7" ht="16.5" x14ac:dyDescent="0.3">
      <c r="F929" s="271" t="str">
        <f t="shared" ca="1" si="28"/>
        <v/>
      </c>
      <c r="G929" s="271" t="str">
        <f t="shared" ca="1" si="29"/>
        <v/>
      </c>
    </row>
    <row r="930" spans="6:7" ht="16.5" x14ac:dyDescent="0.3">
      <c r="F930" s="271" t="str">
        <f t="shared" ca="1" si="28"/>
        <v/>
      </c>
      <c r="G930" s="271" t="str">
        <f t="shared" ca="1" si="29"/>
        <v/>
      </c>
    </row>
    <row r="931" spans="6:7" ht="16.5" x14ac:dyDescent="0.3">
      <c r="F931" s="271" t="str">
        <f t="shared" ca="1" si="28"/>
        <v/>
      </c>
      <c r="G931" s="271" t="str">
        <f t="shared" ca="1" si="29"/>
        <v/>
      </c>
    </row>
    <row r="932" spans="6:7" ht="16.5" x14ac:dyDescent="0.3">
      <c r="F932" s="271" t="str">
        <f t="shared" ca="1" si="28"/>
        <v/>
      </c>
      <c r="G932" s="271" t="str">
        <f t="shared" ca="1" si="29"/>
        <v/>
      </c>
    </row>
    <row r="933" spans="6:7" ht="16.5" x14ac:dyDescent="0.3">
      <c r="F933" s="271" t="str">
        <f t="shared" ca="1" si="28"/>
        <v/>
      </c>
      <c r="G933" s="271" t="str">
        <f t="shared" ca="1" si="29"/>
        <v/>
      </c>
    </row>
    <row r="934" spans="6:7" ht="16.5" x14ac:dyDescent="0.3">
      <c r="F934" s="271" t="str">
        <f t="shared" ca="1" si="28"/>
        <v/>
      </c>
      <c r="G934" s="271" t="str">
        <f t="shared" ca="1" si="29"/>
        <v/>
      </c>
    </row>
    <row r="935" spans="6:7" ht="16.5" x14ac:dyDescent="0.3">
      <c r="F935" s="271" t="str">
        <f t="shared" ca="1" si="28"/>
        <v/>
      </c>
      <c r="G935" s="271" t="str">
        <f t="shared" ca="1" si="29"/>
        <v/>
      </c>
    </row>
    <row r="936" spans="6:7" ht="16.5" x14ac:dyDescent="0.3">
      <c r="F936" s="271" t="str">
        <f t="shared" ca="1" si="28"/>
        <v/>
      </c>
      <c r="G936" s="271" t="str">
        <f t="shared" ca="1" si="29"/>
        <v/>
      </c>
    </row>
    <row r="937" spans="6:7" ht="16.5" x14ac:dyDescent="0.3">
      <c r="F937" s="271" t="str">
        <f t="shared" ca="1" si="28"/>
        <v/>
      </c>
      <c r="G937" s="271" t="str">
        <f t="shared" ca="1" si="29"/>
        <v/>
      </c>
    </row>
    <row r="938" spans="6:7" ht="16.5" x14ac:dyDescent="0.3">
      <c r="F938" s="271" t="str">
        <f t="shared" ca="1" si="28"/>
        <v/>
      </c>
      <c r="G938" s="271" t="str">
        <f t="shared" ca="1" si="29"/>
        <v/>
      </c>
    </row>
    <row r="939" spans="6:7" ht="16.5" x14ac:dyDescent="0.3">
      <c r="F939" s="271" t="str">
        <f t="shared" ca="1" si="28"/>
        <v/>
      </c>
      <c r="G939" s="271" t="str">
        <f t="shared" ca="1" si="29"/>
        <v/>
      </c>
    </row>
    <row r="940" spans="6:7" ht="16.5" x14ac:dyDescent="0.3">
      <c r="F940" s="271" t="str">
        <f t="shared" ca="1" si="28"/>
        <v/>
      </c>
      <c r="G940" s="271" t="str">
        <f t="shared" ca="1" si="29"/>
        <v/>
      </c>
    </row>
    <row r="941" spans="6:7" ht="16.5" x14ac:dyDescent="0.3">
      <c r="F941" s="271" t="str">
        <f t="shared" ca="1" si="28"/>
        <v/>
      </c>
      <c r="G941" s="271" t="str">
        <f t="shared" ca="1" si="29"/>
        <v/>
      </c>
    </row>
    <row r="942" spans="6:7" ht="16.5" x14ac:dyDescent="0.3">
      <c r="F942" s="271" t="str">
        <f t="shared" ca="1" si="28"/>
        <v/>
      </c>
      <c r="G942" s="271" t="str">
        <f t="shared" ca="1" si="29"/>
        <v/>
      </c>
    </row>
    <row r="943" spans="6:7" ht="16.5" x14ac:dyDescent="0.3">
      <c r="F943" s="271" t="str">
        <f t="shared" ca="1" si="28"/>
        <v/>
      </c>
      <c r="G943" s="271" t="str">
        <f t="shared" ca="1" si="29"/>
        <v/>
      </c>
    </row>
    <row r="944" spans="6:7" ht="16.5" x14ac:dyDescent="0.3">
      <c r="F944" s="271" t="str">
        <f t="shared" ca="1" si="28"/>
        <v/>
      </c>
      <c r="G944" s="271" t="str">
        <f t="shared" ca="1" si="29"/>
        <v/>
      </c>
    </row>
    <row r="945" spans="6:7" ht="16.5" x14ac:dyDescent="0.3">
      <c r="F945" s="271" t="str">
        <f t="shared" ca="1" si="28"/>
        <v/>
      </c>
      <c r="G945" s="271" t="str">
        <f t="shared" ca="1" si="29"/>
        <v/>
      </c>
    </row>
    <row r="946" spans="6:7" ht="16.5" x14ac:dyDescent="0.3">
      <c r="F946" s="271" t="str">
        <f t="shared" ca="1" si="28"/>
        <v/>
      </c>
      <c r="G946" s="271" t="str">
        <f t="shared" ca="1" si="29"/>
        <v/>
      </c>
    </row>
    <row r="947" spans="6:7" ht="16.5" x14ac:dyDescent="0.3">
      <c r="F947" s="271" t="str">
        <f t="shared" ca="1" si="28"/>
        <v/>
      </c>
      <c r="G947" s="271" t="str">
        <f t="shared" ca="1" si="29"/>
        <v/>
      </c>
    </row>
    <row r="948" spans="6:7" ht="16.5" x14ac:dyDescent="0.3">
      <c r="F948" s="271" t="str">
        <f t="shared" ca="1" si="28"/>
        <v/>
      </c>
      <c r="G948" s="271" t="str">
        <f t="shared" ca="1" si="29"/>
        <v/>
      </c>
    </row>
    <row r="949" spans="6:7" ht="16.5" x14ac:dyDescent="0.3">
      <c r="F949" s="271" t="str">
        <f t="shared" ca="1" si="28"/>
        <v/>
      </c>
      <c r="G949" s="271" t="str">
        <f t="shared" ca="1" si="29"/>
        <v/>
      </c>
    </row>
    <row r="950" spans="6:7" ht="16.5" x14ac:dyDescent="0.3">
      <c r="F950" s="271" t="str">
        <f t="shared" ca="1" si="28"/>
        <v/>
      </c>
      <c r="G950" s="271" t="str">
        <f t="shared" ca="1" si="29"/>
        <v/>
      </c>
    </row>
    <row r="951" spans="6:7" ht="16.5" x14ac:dyDescent="0.3">
      <c r="F951" s="271" t="str">
        <f t="shared" ca="1" si="28"/>
        <v/>
      </c>
      <c r="G951" s="271" t="str">
        <f t="shared" ca="1" si="29"/>
        <v/>
      </c>
    </row>
    <row r="952" spans="6:7" ht="16.5" x14ac:dyDescent="0.3">
      <c r="F952" s="271" t="str">
        <f t="shared" ca="1" si="28"/>
        <v/>
      </c>
      <c r="G952" s="271" t="str">
        <f t="shared" ca="1" si="29"/>
        <v/>
      </c>
    </row>
    <row r="953" spans="6:7" ht="16.5" x14ac:dyDescent="0.3">
      <c r="F953" s="271" t="str">
        <f t="shared" ca="1" si="28"/>
        <v/>
      </c>
      <c r="G953" s="271" t="str">
        <f t="shared" ca="1" si="29"/>
        <v/>
      </c>
    </row>
    <row r="954" spans="6:7" ht="16.5" x14ac:dyDescent="0.3">
      <c r="F954" s="271" t="str">
        <f t="shared" ca="1" si="28"/>
        <v/>
      </c>
      <c r="G954" s="271" t="str">
        <f t="shared" ca="1" si="29"/>
        <v/>
      </c>
    </row>
    <row r="955" spans="6:7" ht="16.5" x14ac:dyDescent="0.3">
      <c r="F955" s="271" t="str">
        <f t="shared" ca="1" si="28"/>
        <v/>
      </c>
      <c r="G955" s="271" t="str">
        <f t="shared" ca="1" si="29"/>
        <v/>
      </c>
    </row>
    <row r="956" spans="6:7" ht="16.5" x14ac:dyDescent="0.3">
      <c r="F956" s="271" t="str">
        <f t="shared" ca="1" si="28"/>
        <v/>
      </c>
      <c r="G956" s="271" t="str">
        <f t="shared" ca="1" si="29"/>
        <v/>
      </c>
    </row>
    <row r="957" spans="6:7" ht="16.5" x14ac:dyDescent="0.3">
      <c r="F957" s="271" t="str">
        <f t="shared" ca="1" si="28"/>
        <v/>
      </c>
      <c r="G957" s="271" t="str">
        <f t="shared" ca="1" si="29"/>
        <v/>
      </c>
    </row>
    <row r="958" spans="6:7" ht="16.5" x14ac:dyDescent="0.3">
      <c r="F958" s="271" t="str">
        <f t="shared" ca="1" si="28"/>
        <v/>
      </c>
      <c r="G958" s="271" t="str">
        <f t="shared" ca="1" si="29"/>
        <v/>
      </c>
    </row>
    <row r="959" spans="6:7" ht="16.5" x14ac:dyDescent="0.3">
      <c r="F959" s="271" t="str">
        <f t="shared" ca="1" si="28"/>
        <v/>
      </c>
      <c r="G959" s="271" t="str">
        <f t="shared" ca="1" si="29"/>
        <v/>
      </c>
    </row>
    <row r="960" spans="6:7" ht="16.5" x14ac:dyDescent="0.3">
      <c r="F960" s="271" t="str">
        <f t="shared" ca="1" si="28"/>
        <v/>
      </c>
      <c r="G960" s="271" t="str">
        <f t="shared" ca="1" si="29"/>
        <v/>
      </c>
    </row>
    <row r="961" spans="6:7" ht="16.5" x14ac:dyDescent="0.3">
      <c r="F961" s="271" t="str">
        <f t="shared" ca="1" si="28"/>
        <v/>
      </c>
      <c r="G961" s="271" t="str">
        <f t="shared" ca="1" si="29"/>
        <v/>
      </c>
    </row>
    <row r="962" spans="6:7" ht="16.5" x14ac:dyDescent="0.3">
      <c r="F962" s="271" t="str">
        <f t="shared" ca="1" si="28"/>
        <v/>
      </c>
      <c r="G962" s="271" t="str">
        <f t="shared" ca="1" si="29"/>
        <v/>
      </c>
    </row>
    <row r="963" spans="6:7" ht="16.5" x14ac:dyDescent="0.3">
      <c r="F963" s="271" t="str">
        <f t="shared" ca="1" si="28"/>
        <v/>
      </c>
      <c r="G963" s="271" t="str">
        <f t="shared" ca="1" si="29"/>
        <v/>
      </c>
    </row>
    <row r="964" spans="6:7" ht="16.5" x14ac:dyDescent="0.3">
      <c r="F964" s="271" t="str">
        <f t="shared" ca="1" si="28"/>
        <v/>
      </c>
      <c r="G964" s="271" t="str">
        <f t="shared" ca="1" si="29"/>
        <v/>
      </c>
    </row>
    <row r="965" spans="6:7" ht="16.5" x14ac:dyDescent="0.3">
      <c r="F965" s="271" t="str">
        <f t="shared" ca="1" si="28"/>
        <v/>
      </c>
      <c r="G965" s="271" t="str">
        <f t="shared" ca="1" si="29"/>
        <v/>
      </c>
    </row>
    <row r="966" spans="6:7" ht="16.5" x14ac:dyDescent="0.3">
      <c r="F966" s="271" t="str">
        <f t="shared" ca="1" si="28"/>
        <v/>
      </c>
      <c r="G966" s="271" t="str">
        <f t="shared" ca="1" si="29"/>
        <v/>
      </c>
    </row>
    <row r="967" spans="6:7" ht="16.5" x14ac:dyDescent="0.3">
      <c r="F967" s="271" t="str">
        <f t="shared" ref="F967:F1004" ca="1" si="30">IFERROR(TRIM(LEFT(MID(INDIRECT("B"&amp;(4*ROW(F967)-5)),FIND("'",INDIRECT("B"&amp;(4*ROW(F967)-5)))+1,100),LEN(MID(INDIRECT("B"&amp;(4*ROW(F967)-5)),FIND("'",INDIRECT("B"&amp;(4*ROW(F967)-5)))+1,100))-2)),"")</f>
        <v/>
      </c>
      <c r="G967" s="271" t="str">
        <f t="shared" ref="G967:G1004" ca="1" si="31">IFERROR(LEFT(MID(INDIRECT("B"&amp;(4*ROW(G967)-4)),FIND("'",INDIRECT("B"&amp;(4*ROW(G967)-4)))+1,100),LEN(MID(INDIRECT("B"&amp;(4*ROW(G967)-4)),FIND("'",INDIRECT("B"&amp;(4*ROW(G967)-4)))+1,100))-2),"")</f>
        <v/>
      </c>
    </row>
    <row r="968" spans="6:7" ht="16.5" x14ac:dyDescent="0.3">
      <c r="F968" s="271" t="str">
        <f t="shared" ca="1" si="30"/>
        <v/>
      </c>
      <c r="G968" s="271" t="str">
        <f t="shared" ca="1" si="31"/>
        <v/>
      </c>
    </row>
    <row r="969" spans="6:7" ht="16.5" x14ac:dyDescent="0.3">
      <c r="F969" s="271" t="str">
        <f t="shared" ca="1" si="30"/>
        <v/>
      </c>
      <c r="G969" s="271" t="str">
        <f t="shared" ca="1" si="31"/>
        <v/>
      </c>
    </row>
    <row r="970" spans="6:7" ht="16.5" x14ac:dyDescent="0.3">
      <c r="F970" s="271" t="str">
        <f t="shared" ca="1" si="30"/>
        <v/>
      </c>
      <c r="G970" s="271" t="str">
        <f t="shared" ca="1" si="31"/>
        <v/>
      </c>
    </row>
    <row r="971" spans="6:7" ht="16.5" x14ac:dyDescent="0.3">
      <c r="F971" s="271" t="str">
        <f t="shared" ca="1" si="30"/>
        <v/>
      </c>
      <c r="G971" s="271" t="str">
        <f t="shared" ca="1" si="31"/>
        <v/>
      </c>
    </row>
    <row r="972" spans="6:7" ht="16.5" x14ac:dyDescent="0.3">
      <c r="F972" s="271" t="str">
        <f t="shared" ca="1" si="30"/>
        <v/>
      </c>
      <c r="G972" s="271" t="str">
        <f t="shared" ca="1" si="31"/>
        <v/>
      </c>
    </row>
    <row r="973" spans="6:7" ht="16.5" x14ac:dyDescent="0.3">
      <c r="F973" s="271" t="str">
        <f t="shared" ca="1" si="30"/>
        <v/>
      </c>
      <c r="G973" s="271" t="str">
        <f t="shared" ca="1" si="31"/>
        <v/>
      </c>
    </row>
    <row r="974" spans="6:7" ht="16.5" x14ac:dyDescent="0.3">
      <c r="F974" s="271" t="str">
        <f t="shared" ca="1" si="30"/>
        <v/>
      </c>
      <c r="G974" s="271" t="str">
        <f t="shared" ca="1" si="31"/>
        <v/>
      </c>
    </row>
    <row r="975" spans="6:7" ht="16.5" x14ac:dyDescent="0.3">
      <c r="F975" s="271" t="str">
        <f t="shared" ca="1" si="30"/>
        <v/>
      </c>
      <c r="G975" s="271" t="str">
        <f t="shared" ca="1" si="31"/>
        <v/>
      </c>
    </row>
    <row r="976" spans="6:7" ht="16.5" x14ac:dyDescent="0.3">
      <c r="F976" s="271" t="str">
        <f t="shared" ca="1" si="30"/>
        <v/>
      </c>
      <c r="G976" s="271" t="str">
        <f t="shared" ca="1" si="31"/>
        <v/>
      </c>
    </row>
    <row r="977" spans="6:7" ht="16.5" x14ac:dyDescent="0.3">
      <c r="F977" s="271" t="str">
        <f t="shared" ca="1" si="30"/>
        <v/>
      </c>
      <c r="G977" s="271" t="str">
        <f t="shared" ca="1" si="31"/>
        <v/>
      </c>
    </row>
    <row r="978" spans="6:7" ht="16.5" x14ac:dyDescent="0.3">
      <c r="F978" s="271" t="str">
        <f t="shared" ca="1" si="30"/>
        <v/>
      </c>
      <c r="G978" s="271" t="str">
        <f t="shared" ca="1" si="31"/>
        <v/>
      </c>
    </row>
    <row r="979" spans="6:7" ht="16.5" x14ac:dyDescent="0.3">
      <c r="F979" s="271" t="str">
        <f t="shared" ca="1" si="30"/>
        <v/>
      </c>
      <c r="G979" s="271" t="str">
        <f t="shared" ca="1" si="31"/>
        <v/>
      </c>
    </row>
    <row r="980" spans="6:7" ht="16.5" x14ac:dyDescent="0.3">
      <c r="F980" s="271" t="str">
        <f t="shared" ca="1" si="30"/>
        <v/>
      </c>
      <c r="G980" s="271" t="str">
        <f t="shared" ca="1" si="31"/>
        <v/>
      </c>
    </row>
    <row r="981" spans="6:7" ht="16.5" x14ac:dyDescent="0.3">
      <c r="F981" s="271" t="str">
        <f t="shared" ca="1" si="30"/>
        <v/>
      </c>
      <c r="G981" s="271" t="str">
        <f t="shared" ca="1" si="31"/>
        <v/>
      </c>
    </row>
    <row r="982" spans="6:7" ht="16.5" x14ac:dyDescent="0.3">
      <c r="F982" s="271" t="str">
        <f t="shared" ca="1" si="30"/>
        <v/>
      </c>
      <c r="G982" s="271" t="str">
        <f t="shared" ca="1" si="31"/>
        <v/>
      </c>
    </row>
    <row r="983" spans="6:7" ht="16.5" x14ac:dyDescent="0.3">
      <c r="F983" s="271" t="str">
        <f t="shared" ca="1" si="30"/>
        <v/>
      </c>
      <c r="G983" s="271" t="str">
        <f t="shared" ca="1" si="31"/>
        <v/>
      </c>
    </row>
    <row r="984" spans="6:7" ht="16.5" x14ac:dyDescent="0.3">
      <c r="F984" s="271" t="str">
        <f t="shared" ca="1" si="30"/>
        <v/>
      </c>
      <c r="G984" s="271" t="str">
        <f t="shared" ca="1" si="31"/>
        <v/>
      </c>
    </row>
    <row r="985" spans="6:7" ht="16.5" x14ac:dyDescent="0.3">
      <c r="F985" s="271" t="str">
        <f t="shared" ca="1" si="30"/>
        <v/>
      </c>
      <c r="G985" s="271" t="str">
        <f t="shared" ca="1" si="31"/>
        <v/>
      </c>
    </row>
    <row r="986" spans="6:7" ht="16.5" x14ac:dyDescent="0.3">
      <c r="F986" s="271" t="str">
        <f t="shared" ca="1" si="30"/>
        <v/>
      </c>
      <c r="G986" s="271" t="str">
        <f t="shared" ca="1" si="31"/>
        <v/>
      </c>
    </row>
    <row r="987" spans="6:7" ht="16.5" x14ac:dyDescent="0.3">
      <c r="F987" s="271" t="str">
        <f t="shared" ca="1" si="30"/>
        <v/>
      </c>
      <c r="G987" s="271" t="str">
        <f t="shared" ca="1" si="31"/>
        <v/>
      </c>
    </row>
    <row r="988" spans="6:7" ht="16.5" x14ac:dyDescent="0.3">
      <c r="F988" s="271" t="str">
        <f t="shared" ca="1" si="30"/>
        <v/>
      </c>
      <c r="G988" s="271" t="str">
        <f t="shared" ca="1" si="31"/>
        <v/>
      </c>
    </row>
    <row r="989" spans="6:7" ht="16.5" x14ac:dyDescent="0.3">
      <c r="F989" s="271" t="str">
        <f t="shared" ca="1" si="30"/>
        <v/>
      </c>
      <c r="G989" s="271" t="str">
        <f t="shared" ca="1" si="31"/>
        <v/>
      </c>
    </row>
    <row r="990" spans="6:7" ht="16.5" x14ac:dyDescent="0.3">
      <c r="F990" s="271" t="str">
        <f t="shared" ca="1" si="30"/>
        <v/>
      </c>
      <c r="G990" s="271" t="str">
        <f t="shared" ca="1" si="31"/>
        <v/>
      </c>
    </row>
    <row r="991" spans="6:7" ht="16.5" x14ac:dyDescent="0.3">
      <c r="F991" s="271" t="str">
        <f t="shared" ca="1" si="30"/>
        <v/>
      </c>
      <c r="G991" s="271" t="str">
        <f t="shared" ca="1" si="31"/>
        <v/>
      </c>
    </row>
    <row r="992" spans="6:7" ht="16.5" x14ac:dyDescent="0.3">
      <c r="F992" s="271" t="str">
        <f t="shared" ca="1" si="30"/>
        <v/>
      </c>
      <c r="G992" s="271" t="str">
        <f t="shared" ca="1" si="31"/>
        <v/>
      </c>
    </row>
    <row r="993" spans="6:7" ht="16.5" x14ac:dyDescent="0.3">
      <c r="F993" s="271" t="str">
        <f t="shared" ca="1" si="30"/>
        <v/>
      </c>
      <c r="G993" s="271" t="str">
        <f t="shared" ca="1" si="31"/>
        <v/>
      </c>
    </row>
    <row r="994" spans="6:7" ht="16.5" x14ac:dyDescent="0.3">
      <c r="F994" s="271" t="str">
        <f t="shared" ca="1" si="30"/>
        <v/>
      </c>
      <c r="G994" s="271" t="str">
        <f t="shared" ca="1" si="31"/>
        <v/>
      </c>
    </row>
    <row r="995" spans="6:7" ht="16.5" x14ac:dyDescent="0.3">
      <c r="F995" s="271" t="str">
        <f t="shared" ca="1" si="30"/>
        <v/>
      </c>
      <c r="G995" s="271" t="str">
        <f t="shared" ca="1" si="31"/>
        <v/>
      </c>
    </row>
    <row r="996" spans="6:7" ht="16.5" x14ac:dyDescent="0.3">
      <c r="F996" s="271" t="str">
        <f t="shared" ca="1" si="30"/>
        <v/>
      </c>
      <c r="G996" s="271" t="str">
        <f t="shared" ca="1" si="31"/>
        <v/>
      </c>
    </row>
    <row r="997" spans="6:7" ht="16.5" x14ac:dyDescent="0.3">
      <c r="F997" s="271" t="str">
        <f t="shared" ca="1" si="30"/>
        <v/>
      </c>
      <c r="G997" s="271" t="str">
        <f t="shared" ca="1" si="31"/>
        <v/>
      </c>
    </row>
    <row r="998" spans="6:7" ht="16.5" x14ac:dyDescent="0.3">
      <c r="F998" s="271" t="str">
        <f t="shared" ca="1" si="30"/>
        <v/>
      </c>
      <c r="G998" s="271" t="str">
        <f t="shared" ca="1" si="31"/>
        <v/>
      </c>
    </row>
    <row r="999" spans="6:7" ht="16.5" x14ac:dyDescent="0.3">
      <c r="F999" s="271" t="str">
        <f t="shared" ca="1" si="30"/>
        <v/>
      </c>
      <c r="G999" s="271" t="str">
        <f t="shared" ca="1" si="31"/>
        <v/>
      </c>
    </row>
    <row r="1000" spans="6:7" ht="16.5" x14ac:dyDescent="0.3">
      <c r="F1000" s="271" t="str">
        <f t="shared" ca="1" si="30"/>
        <v/>
      </c>
      <c r="G1000" s="271" t="str">
        <f t="shared" ca="1" si="31"/>
        <v/>
      </c>
    </row>
    <row r="1001" spans="6:7" ht="16.5" x14ac:dyDescent="0.3">
      <c r="F1001" s="271" t="str">
        <f t="shared" ca="1" si="30"/>
        <v/>
      </c>
      <c r="G1001" s="271" t="str">
        <f t="shared" ca="1" si="31"/>
        <v/>
      </c>
    </row>
    <row r="1002" spans="6:7" ht="16.5" x14ac:dyDescent="0.3">
      <c r="F1002" s="271" t="str">
        <f t="shared" ca="1" si="30"/>
        <v/>
      </c>
      <c r="G1002" s="271" t="str">
        <f t="shared" ca="1" si="31"/>
        <v/>
      </c>
    </row>
    <row r="1003" spans="6:7" ht="16.5" x14ac:dyDescent="0.3">
      <c r="F1003" s="271" t="str">
        <f t="shared" ca="1" si="30"/>
        <v/>
      </c>
      <c r="G1003" s="271" t="str">
        <f t="shared" ca="1" si="31"/>
        <v/>
      </c>
    </row>
    <row r="1004" spans="6:7" ht="16.5" x14ac:dyDescent="0.3">
      <c r="F1004" s="271" t="str">
        <f t="shared" ca="1" si="30"/>
        <v/>
      </c>
      <c r="G1004" s="271" t="str">
        <f t="shared" ca="1" si="31"/>
        <v/>
      </c>
    </row>
  </sheetData>
  <mergeCells count="1">
    <mergeCell ref="B3:C3"/>
  </mergeCells>
  <phoneticPr fontId="2" type="noConversion"/>
  <conditionalFormatting sqref="F6:F1004">
    <cfRule type="duplicateValues" dxfId="5" priority="2"/>
  </conditionalFormatting>
  <pageMargins left="0.7" right="0.7" top="0.75" bottom="0.75" header="0.3" footer="0.3"/>
  <pageSetup paperSize="9" scale="6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0.39997558519241921"/>
  </sheetPr>
  <dimension ref="A1:J1001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36" customWidth="1"/>
    <col min="2" max="2" width="75.375" style="37" customWidth="1"/>
    <col min="3" max="3" width="28.875" style="37" customWidth="1"/>
    <col min="4" max="4" width="0.625" style="36" customWidth="1"/>
    <col min="5" max="5" width="9" style="36"/>
    <col min="6" max="6" width="12.625" style="36" customWidth="1"/>
    <col min="7" max="7" width="50.625" style="36" customWidth="1"/>
    <col min="8" max="8" width="38.75" style="36" customWidth="1"/>
    <col min="9" max="16384" width="9" style="36"/>
  </cols>
  <sheetData>
    <row r="1" spans="1:10" s="1" customFormat="1" ht="16.5" x14ac:dyDescent="0.3">
      <c r="B1" s="1" t="s">
        <v>2280</v>
      </c>
      <c r="I1" s="9"/>
      <c r="J1" s="9"/>
    </row>
    <row r="2" spans="1:10" ht="12.75" customHeight="1" thickBot="1" x14ac:dyDescent="0.35">
      <c r="A2" s="36" t="s">
        <v>1711</v>
      </c>
      <c r="C2" s="67" t="s">
        <v>86</v>
      </c>
      <c r="F2" s="224" t="s">
        <v>2184</v>
      </c>
      <c r="G2" s="224" t="s">
        <v>2204</v>
      </c>
      <c r="H2" s="224" t="s">
        <v>2204</v>
      </c>
    </row>
    <row r="3" spans="1:10" ht="17.25" thickBot="1" x14ac:dyDescent="0.35">
      <c r="B3" s="397" t="s">
        <v>1720</v>
      </c>
      <c r="C3" s="357"/>
      <c r="F3" s="225" t="str">
        <f ca="1">IFERROR(TRIM(LEFT(MID(INDIRECT("B"&amp;(9*ROW(F3)-16)),FIND("'",INDIRECT("B"&amp;(9*ROW(F3)-16)))+1,100),LEN(MID(INDIRECT("B"&amp;(9*ROW(F3)-16)),FIND("'",INDIRECT("B"&amp;(9*ROW(F3)-16)))+1,100))-2)),"")</f>
        <v/>
      </c>
      <c r="G3" s="226" t="str">
        <f ca="1">IFERROR(LEFT(MID(INDIRECT("B"&amp;(9*ROW(G3)-15)),FIND("'",INDIRECT("B"&amp;(9*ROW(G3)-15)))+1,100),LEN(MID(INDIRECT("B"&amp;(9*ROW(G3)-15)),FIND("'",INDIRECT("B"&amp;(9*ROW(G3)-15)))+1,100))-2),"")</f>
        <v/>
      </c>
      <c r="H3" s="226" t="str">
        <f ca="1">IFERROR(LEFT(MID(INDIRECT("B"&amp;(9*ROW(H3)-14)),FIND("'",INDIRECT("B"&amp;(9*ROW(H3)-14)))+1,100),LEN(MID(INDIRECT("B"&amp;(9*ROW(H3)-14)),FIND("'",INDIRECT("B"&amp;(9*ROW(H3)-14)))+1,100))-2),"")</f>
        <v/>
      </c>
    </row>
    <row r="4" spans="1:10" ht="12.75" customHeight="1" thickBot="1" x14ac:dyDescent="0.35">
      <c r="C4" s="229" t="s">
        <v>2270</v>
      </c>
      <c r="F4" s="225" t="str">
        <f t="shared" ref="F4:F67" ca="1" si="0">IFERROR(TRIM(LEFT(MID(INDIRECT("B"&amp;(9*ROW(F4)-16)),FIND("'",INDIRECT("B"&amp;(9*ROW(F4)-16)))+1,100),LEN(MID(INDIRECT("B"&amp;(9*ROW(F4)-16)),FIND("'",INDIRECT("B"&amp;(9*ROW(F4)-16)))+1,100))-2)),"")</f>
        <v/>
      </c>
      <c r="G4" s="226" t="str">
        <f t="shared" ref="G4:G67" ca="1" si="1">IFERROR(LEFT(MID(INDIRECT("B"&amp;(9*ROW(G4)-15)),FIND("'",INDIRECT("B"&amp;(9*ROW(G4)-15)))+1,100),LEN(MID(INDIRECT("B"&amp;(9*ROW(G4)-15)),FIND("'",INDIRECT("B"&amp;(9*ROW(G4)-15)))+1,100))-2),"")</f>
        <v/>
      </c>
      <c r="H4" s="226" t="str">
        <f t="shared" ref="H4:H67" ca="1" si="2">IFERROR(LEFT(MID(INDIRECT("B"&amp;(9*ROW(H4)-14)),FIND("'",INDIRECT("B"&amp;(9*ROW(H4)-14)))+1,100),LEN(MID(INDIRECT("B"&amp;(9*ROW(H4)-14)),FIND("'",INDIRECT("B"&amp;(9*ROW(H4)-14)))+1,100))-2),"")</f>
        <v/>
      </c>
    </row>
    <row r="5" spans="1:10" ht="12.75" customHeight="1" thickBot="1" x14ac:dyDescent="0.35">
      <c r="A5" s="192"/>
      <c r="B5" s="111" t="s">
        <v>1721</v>
      </c>
      <c r="C5" s="128" t="s">
        <v>1652</v>
      </c>
      <c r="F5" s="225" t="str">
        <f t="shared" ca="1" si="0"/>
        <v/>
      </c>
      <c r="G5" s="226" t="str">
        <f t="shared" ca="1" si="1"/>
        <v/>
      </c>
      <c r="H5" s="226" t="str">
        <f t="shared" ca="1" si="2"/>
        <v/>
      </c>
    </row>
    <row r="6" spans="1:10" ht="16.5" x14ac:dyDescent="0.3">
      <c r="A6" s="192"/>
      <c r="B6" s="232" t="s">
        <v>2769</v>
      </c>
      <c r="C6" s="187"/>
      <c r="F6" s="225" t="str">
        <f t="shared" ca="1" si="0"/>
        <v/>
      </c>
      <c r="G6" s="226" t="str">
        <f t="shared" ca="1" si="1"/>
        <v/>
      </c>
      <c r="H6" s="226" t="str">
        <f t="shared" ca="1" si="2"/>
        <v/>
      </c>
    </row>
    <row r="7" spans="1:10" ht="16.5" x14ac:dyDescent="0.3">
      <c r="A7" s="192"/>
      <c r="B7" s="190"/>
      <c r="C7" s="187"/>
      <c r="F7" s="225" t="str">
        <f t="shared" ca="1" si="0"/>
        <v/>
      </c>
      <c r="G7" s="226" t="str">
        <f t="shared" ca="1" si="1"/>
        <v/>
      </c>
      <c r="H7" s="226" t="str">
        <f t="shared" ca="1" si="2"/>
        <v/>
      </c>
    </row>
    <row r="8" spans="1:10" ht="16.5" x14ac:dyDescent="0.3">
      <c r="A8" s="192"/>
      <c r="B8" s="190"/>
      <c r="C8" s="187"/>
      <c r="F8" s="225" t="str">
        <f t="shared" ca="1" si="0"/>
        <v/>
      </c>
      <c r="G8" s="226" t="str">
        <f t="shared" ca="1" si="1"/>
        <v/>
      </c>
      <c r="H8" s="226" t="str">
        <f t="shared" ca="1" si="2"/>
        <v/>
      </c>
    </row>
    <row r="9" spans="1:10" ht="16.5" x14ac:dyDescent="0.3">
      <c r="A9" s="192"/>
      <c r="B9" s="190"/>
      <c r="C9" s="187"/>
      <c r="F9" s="225" t="str">
        <f t="shared" ca="1" si="0"/>
        <v/>
      </c>
      <c r="G9" s="226" t="str">
        <f t="shared" ca="1" si="1"/>
        <v/>
      </c>
      <c r="H9" s="226" t="str">
        <f t="shared" ca="1" si="2"/>
        <v/>
      </c>
    </row>
    <row r="10" spans="1:10" ht="16.5" x14ac:dyDescent="0.3">
      <c r="A10" s="192"/>
      <c r="B10" s="190"/>
      <c r="C10" s="187"/>
      <c r="F10" s="225" t="str">
        <f t="shared" ca="1" si="0"/>
        <v/>
      </c>
      <c r="G10" s="226" t="str">
        <f t="shared" ca="1" si="1"/>
        <v/>
      </c>
      <c r="H10" s="226" t="str">
        <f t="shared" ca="1" si="2"/>
        <v/>
      </c>
    </row>
    <row r="11" spans="1:10" ht="16.5" x14ac:dyDescent="0.3">
      <c r="A11" s="192"/>
      <c r="B11" s="190"/>
      <c r="C11" s="187"/>
      <c r="F11" s="225" t="str">
        <f t="shared" ca="1" si="0"/>
        <v/>
      </c>
      <c r="G11" s="226" t="str">
        <f t="shared" ca="1" si="1"/>
        <v/>
      </c>
      <c r="H11" s="226" t="str">
        <f t="shared" ca="1" si="2"/>
        <v/>
      </c>
    </row>
    <row r="12" spans="1:10" ht="16.5" x14ac:dyDescent="0.3">
      <c r="A12" s="192"/>
      <c r="B12" s="190"/>
      <c r="C12" s="187"/>
      <c r="F12" s="225" t="str">
        <f t="shared" ca="1" si="0"/>
        <v/>
      </c>
      <c r="G12" s="226" t="str">
        <f t="shared" ca="1" si="1"/>
        <v/>
      </c>
      <c r="H12" s="226" t="str">
        <f t="shared" ca="1" si="2"/>
        <v/>
      </c>
    </row>
    <row r="13" spans="1:10" ht="16.5" x14ac:dyDescent="0.3">
      <c r="A13" s="192"/>
      <c r="B13" s="190"/>
      <c r="C13" s="187"/>
      <c r="F13" s="225" t="str">
        <f t="shared" ca="1" si="0"/>
        <v/>
      </c>
      <c r="G13" s="226" t="str">
        <f t="shared" ca="1" si="1"/>
        <v/>
      </c>
      <c r="H13" s="226" t="str">
        <f t="shared" ca="1" si="2"/>
        <v/>
      </c>
    </row>
    <row r="14" spans="1:10" ht="16.5" x14ac:dyDescent="0.3">
      <c r="A14" s="192"/>
      <c r="B14" s="190"/>
      <c r="C14" s="187"/>
      <c r="F14" s="225" t="str">
        <f t="shared" ca="1" si="0"/>
        <v/>
      </c>
      <c r="G14" s="226" t="str">
        <f t="shared" ca="1" si="1"/>
        <v/>
      </c>
      <c r="H14" s="226" t="str">
        <f t="shared" ca="1" si="2"/>
        <v/>
      </c>
    </row>
    <row r="15" spans="1:10" ht="16.5" x14ac:dyDescent="0.3">
      <c r="A15" s="192"/>
      <c r="B15" s="190"/>
      <c r="C15" s="187"/>
      <c r="F15" s="225" t="str">
        <f t="shared" ca="1" si="0"/>
        <v/>
      </c>
      <c r="G15" s="226" t="str">
        <f t="shared" ca="1" si="1"/>
        <v/>
      </c>
      <c r="H15" s="226" t="str">
        <f t="shared" ca="1" si="2"/>
        <v/>
      </c>
    </row>
    <row r="16" spans="1:10" ht="16.5" x14ac:dyDescent="0.3">
      <c r="A16" s="192"/>
      <c r="B16" s="190"/>
      <c r="C16" s="187"/>
      <c r="F16" s="225" t="str">
        <f t="shared" ca="1" si="0"/>
        <v/>
      </c>
      <c r="G16" s="226" t="str">
        <f t="shared" ca="1" si="1"/>
        <v/>
      </c>
      <c r="H16" s="226" t="str">
        <f t="shared" ca="1" si="2"/>
        <v/>
      </c>
    </row>
    <row r="17" spans="1:8" ht="16.5" x14ac:dyDescent="0.3">
      <c r="A17" s="192"/>
      <c r="B17" s="190"/>
      <c r="C17" s="187"/>
      <c r="F17" s="225" t="str">
        <f t="shared" ca="1" si="0"/>
        <v/>
      </c>
      <c r="G17" s="226" t="str">
        <f t="shared" ca="1" si="1"/>
        <v/>
      </c>
      <c r="H17" s="226" t="str">
        <f t="shared" ca="1" si="2"/>
        <v/>
      </c>
    </row>
    <row r="18" spans="1:8" ht="16.5" x14ac:dyDescent="0.3">
      <c r="A18" s="192"/>
      <c r="B18" s="190"/>
      <c r="C18" s="187"/>
      <c r="F18" s="225" t="str">
        <f t="shared" ca="1" si="0"/>
        <v/>
      </c>
      <c r="G18" s="226" t="str">
        <f t="shared" ca="1" si="1"/>
        <v/>
      </c>
      <c r="H18" s="226" t="str">
        <f t="shared" ca="1" si="2"/>
        <v/>
      </c>
    </row>
    <row r="19" spans="1:8" ht="16.5" x14ac:dyDescent="0.3">
      <c r="A19" s="192"/>
      <c r="B19" s="190"/>
      <c r="C19" s="187"/>
      <c r="F19" s="225" t="str">
        <f t="shared" ca="1" si="0"/>
        <v/>
      </c>
      <c r="G19" s="226" t="str">
        <f t="shared" ca="1" si="1"/>
        <v/>
      </c>
      <c r="H19" s="226" t="str">
        <f t="shared" ca="1" si="2"/>
        <v/>
      </c>
    </row>
    <row r="20" spans="1:8" ht="16.5" x14ac:dyDescent="0.3">
      <c r="A20" s="192"/>
      <c r="B20" s="190"/>
      <c r="C20" s="187"/>
      <c r="F20" s="225" t="str">
        <f t="shared" ca="1" si="0"/>
        <v/>
      </c>
      <c r="G20" s="226" t="str">
        <f t="shared" ca="1" si="1"/>
        <v/>
      </c>
      <c r="H20" s="226" t="str">
        <f t="shared" ca="1" si="2"/>
        <v/>
      </c>
    </row>
    <row r="21" spans="1:8" ht="16.5" x14ac:dyDescent="0.3">
      <c r="A21" s="192"/>
      <c r="B21" s="190"/>
      <c r="C21" s="187"/>
      <c r="F21" s="225" t="str">
        <f t="shared" ca="1" si="0"/>
        <v/>
      </c>
      <c r="G21" s="226" t="str">
        <f t="shared" ca="1" si="1"/>
        <v/>
      </c>
      <c r="H21" s="226" t="str">
        <f t="shared" ca="1" si="2"/>
        <v/>
      </c>
    </row>
    <row r="22" spans="1:8" ht="16.5" x14ac:dyDescent="0.3">
      <c r="A22" s="192"/>
      <c r="B22" s="190"/>
      <c r="C22" s="187"/>
      <c r="F22" s="225" t="str">
        <f t="shared" ca="1" si="0"/>
        <v/>
      </c>
      <c r="G22" s="226" t="str">
        <f t="shared" ca="1" si="1"/>
        <v/>
      </c>
      <c r="H22" s="226" t="str">
        <f t="shared" ca="1" si="2"/>
        <v/>
      </c>
    </row>
    <row r="23" spans="1:8" ht="16.5" x14ac:dyDescent="0.3">
      <c r="A23" s="192"/>
      <c r="B23" s="190"/>
      <c r="C23" s="187"/>
      <c r="F23" s="225" t="str">
        <f t="shared" ca="1" si="0"/>
        <v/>
      </c>
      <c r="G23" s="226" t="str">
        <f t="shared" ca="1" si="1"/>
        <v/>
      </c>
      <c r="H23" s="226" t="str">
        <f t="shared" ca="1" si="2"/>
        <v/>
      </c>
    </row>
    <row r="24" spans="1:8" ht="16.5" x14ac:dyDescent="0.3">
      <c r="A24" s="192"/>
      <c r="B24" s="190"/>
      <c r="C24" s="187"/>
      <c r="F24" s="225" t="str">
        <f t="shared" ca="1" si="0"/>
        <v/>
      </c>
      <c r="G24" s="226" t="str">
        <f t="shared" ca="1" si="1"/>
        <v/>
      </c>
      <c r="H24" s="226" t="str">
        <f t="shared" ca="1" si="2"/>
        <v/>
      </c>
    </row>
    <row r="25" spans="1:8" ht="16.5" x14ac:dyDescent="0.3">
      <c r="A25" s="192"/>
      <c r="B25" s="190"/>
      <c r="C25" s="187"/>
      <c r="F25" s="225" t="str">
        <f t="shared" ca="1" si="0"/>
        <v/>
      </c>
      <c r="G25" s="226" t="str">
        <f t="shared" ca="1" si="1"/>
        <v/>
      </c>
      <c r="H25" s="226" t="str">
        <f t="shared" ca="1" si="2"/>
        <v/>
      </c>
    </row>
    <row r="26" spans="1:8" ht="16.5" x14ac:dyDescent="0.3">
      <c r="A26" s="192"/>
      <c r="B26" s="190"/>
      <c r="C26" s="187"/>
      <c r="F26" s="225" t="str">
        <f t="shared" ca="1" si="0"/>
        <v/>
      </c>
      <c r="G26" s="226" t="str">
        <f t="shared" ca="1" si="1"/>
        <v/>
      </c>
      <c r="H26" s="226" t="str">
        <f t="shared" ca="1" si="2"/>
        <v/>
      </c>
    </row>
    <row r="27" spans="1:8" ht="16.5" x14ac:dyDescent="0.3">
      <c r="A27" s="192"/>
      <c r="B27" s="190"/>
      <c r="C27" s="187"/>
      <c r="F27" s="225" t="str">
        <f t="shared" ca="1" si="0"/>
        <v/>
      </c>
      <c r="G27" s="226" t="str">
        <f t="shared" ca="1" si="1"/>
        <v/>
      </c>
      <c r="H27" s="226" t="str">
        <f t="shared" ca="1" si="2"/>
        <v/>
      </c>
    </row>
    <row r="28" spans="1:8" ht="16.5" x14ac:dyDescent="0.3">
      <c r="A28" s="192"/>
      <c r="B28" s="190"/>
      <c r="C28" s="187"/>
      <c r="F28" s="225" t="str">
        <f t="shared" ca="1" si="0"/>
        <v/>
      </c>
      <c r="G28" s="226" t="str">
        <f t="shared" ca="1" si="1"/>
        <v/>
      </c>
      <c r="H28" s="226" t="str">
        <f t="shared" ca="1" si="2"/>
        <v/>
      </c>
    </row>
    <row r="29" spans="1:8" ht="16.5" x14ac:dyDescent="0.3">
      <c r="A29" s="192"/>
      <c r="B29" s="190"/>
      <c r="C29" s="187"/>
      <c r="F29" s="225" t="str">
        <f t="shared" ca="1" si="0"/>
        <v/>
      </c>
      <c r="G29" s="226" t="str">
        <f t="shared" ca="1" si="1"/>
        <v/>
      </c>
      <c r="H29" s="226" t="str">
        <f t="shared" ca="1" si="2"/>
        <v/>
      </c>
    </row>
    <row r="30" spans="1:8" ht="16.5" x14ac:dyDescent="0.3">
      <c r="A30" s="192"/>
      <c r="B30" s="190"/>
      <c r="C30" s="187"/>
      <c r="F30" s="225" t="str">
        <f t="shared" ca="1" si="0"/>
        <v/>
      </c>
      <c r="G30" s="226" t="str">
        <f t="shared" ca="1" si="1"/>
        <v/>
      </c>
      <c r="H30" s="226" t="str">
        <f t="shared" ca="1" si="2"/>
        <v/>
      </c>
    </row>
    <row r="31" spans="1:8" ht="16.5" x14ac:dyDescent="0.3">
      <c r="A31" s="192"/>
      <c r="B31" s="190"/>
      <c r="C31" s="187"/>
      <c r="F31" s="225" t="str">
        <f t="shared" ca="1" si="0"/>
        <v/>
      </c>
      <c r="G31" s="226" t="str">
        <f t="shared" ca="1" si="1"/>
        <v/>
      </c>
      <c r="H31" s="226" t="str">
        <f t="shared" ca="1" si="2"/>
        <v/>
      </c>
    </row>
    <row r="32" spans="1:8" ht="16.5" x14ac:dyDescent="0.3">
      <c r="A32" s="192"/>
      <c r="B32" s="190"/>
      <c r="C32" s="187"/>
      <c r="F32" s="225" t="str">
        <f t="shared" ca="1" si="0"/>
        <v/>
      </c>
      <c r="G32" s="226" t="str">
        <f t="shared" ca="1" si="1"/>
        <v/>
      </c>
      <c r="H32" s="226" t="str">
        <f t="shared" ca="1" si="2"/>
        <v/>
      </c>
    </row>
    <row r="33" spans="1:8" ht="16.5" x14ac:dyDescent="0.3">
      <c r="A33" s="192"/>
      <c r="B33" s="190"/>
      <c r="C33" s="187"/>
      <c r="F33" s="225" t="str">
        <f t="shared" ca="1" si="0"/>
        <v/>
      </c>
      <c r="G33" s="226" t="str">
        <f t="shared" ca="1" si="1"/>
        <v/>
      </c>
      <c r="H33" s="226" t="str">
        <f t="shared" ca="1" si="2"/>
        <v/>
      </c>
    </row>
    <row r="34" spans="1:8" ht="16.5" x14ac:dyDescent="0.3">
      <c r="A34" s="192"/>
      <c r="B34" s="190"/>
      <c r="C34" s="187"/>
      <c r="F34" s="225" t="str">
        <f t="shared" ca="1" si="0"/>
        <v/>
      </c>
      <c r="G34" s="226" t="str">
        <f t="shared" ca="1" si="1"/>
        <v/>
      </c>
      <c r="H34" s="226" t="str">
        <f t="shared" ca="1" si="2"/>
        <v/>
      </c>
    </row>
    <row r="35" spans="1:8" ht="16.5" x14ac:dyDescent="0.3">
      <c r="A35" s="192"/>
      <c r="B35" s="190"/>
      <c r="C35" s="187"/>
      <c r="F35" s="225" t="str">
        <f t="shared" ca="1" si="0"/>
        <v/>
      </c>
      <c r="G35" s="226" t="str">
        <f t="shared" ca="1" si="1"/>
        <v/>
      </c>
      <c r="H35" s="226" t="str">
        <f t="shared" ca="1" si="2"/>
        <v/>
      </c>
    </row>
    <row r="36" spans="1:8" ht="16.5" x14ac:dyDescent="0.3">
      <c r="A36" s="192"/>
      <c r="B36" s="190"/>
      <c r="C36" s="187"/>
      <c r="F36" s="225" t="str">
        <f t="shared" ca="1" si="0"/>
        <v/>
      </c>
      <c r="G36" s="226" t="str">
        <f t="shared" ca="1" si="1"/>
        <v/>
      </c>
      <c r="H36" s="226" t="str">
        <f t="shared" ca="1" si="2"/>
        <v/>
      </c>
    </row>
    <row r="37" spans="1:8" ht="16.5" x14ac:dyDescent="0.3">
      <c r="A37" s="192"/>
      <c r="B37" s="190"/>
      <c r="C37" s="187"/>
      <c r="F37" s="225" t="str">
        <f t="shared" ca="1" si="0"/>
        <v/>
      </c>
      <c r="G37" s="226" t="str">
        <f t="shared" ca="1" si="1"/>
        <v/>
      </c>
      <c r="H37" s="226" t="str">
        <f t="shared" ca="1" si="2"/>
        <v/>
      </c>
    </row>
    <row r="38" spans="1:8" ht="16.5" x14ac:dyDescent="0.3">
      <c r="A38" s="192"/>
      <c r="B38" s="190"/>
      <c r="C38" s="187"/>
      <c r="F38" s="225" t="str">
        <f t="shared" ca="1" si="0"/>
        <v/>
      </c>
      <c r="G38" s="226" t="str">
        <f t="shared" ca="1" si="1"/>
        <v/>
      </c>
      <c r="H38" s="226" t="str">
        <f t="shared" ca="1" si="2"/>
        <v/>
      </c>
    </row>
    <row r="39" spans="1:8" ht="16.5" x14ac:dyDescent="0.3">
      <c r="A39" s="192"/>
      <c r="B39" s="190"/>
      <c r="C39" s="187"/>
      <c r="F39" s="225" t="str">
        <f t="shared" ca="1" si="0"/>
        <v/>
      </c>
      <c r="G39" s="226" t="str">
        <f t="shared" ca="1" si="1"/>
        <v/>
      </c>
      <c r="H39" s="226" t="str">
        <f t="shared" ca="1" si="2"/>
        <v/>
      </c>
    </row>
    <row r="40" spans="1:8" ht="16.5" x14ac:dyDescent="0.3">
      <c r="A40" s="192"/>
      <c r="B40" s="190"/>
      <c r="C40" s="187"/>
      <c r="F40" s="225" t="str">
        <f t="shared" ca="1" si="0"/>
        <v/>
      </c>
      <c r="G40" s="226" t="str">
        <f t="shared" ca="1" si="1"/>
        <v/>
      </c>
      <c r="H40" s="226" t="str">
        <f t="shared" ca="1" si="2"/>
        <v/>
      </c>
    </row>
    <row r="41" spans="1:8" ht="16.5" x14ac:dyDescent="0.3">
      <c r="A41" s="192"/>
      <c r="B41" s="190"/>
      <c r="C41" s="187"/>
      <c r="F41" s="225" t="str">
        <f t="shared" ca="1" si="0"/>
        <v/>
      </c>
      <c r="G41" s="226" t="str">
        <f t="shared" ca="1" si="1"/>
        <v/>
      </c>
      <c r="H41" s="226" t="str">
        <f t="shared" ca="1" si="2"/>
        <v/>
      </c>
    </row>
    <row r="42" spans="1:8" ht="16.5" x14ac:dyDescent="0.3">
      <c r="A42" s="192"/>
      <c r="B42" s="190"/>
      <c r="C42" s="187"/>
      <c r="F42" s="225" t="str">
        <f t="shared" ca="1" si="0"/>
        <v/>
      </c>
      <c r="G42" s="226" t="str">
        <f t="shared" ca="1" si="1"/>
        <v/>
      </c>
      <c r="H42" s="226" t="str">
        <f t="shared" ca="1" si="2"/>
        <v/>
      </c>
    </row>
    <row r="43" spans="1:8" ht="16.5" x14ac:dyDescent="0.3">
      <c r="A43" s="192"/>
      <c r="B43" s="190"/>
      <c r="C43" s="187"/>
      <c r="F43" s="225" t="str">
        <f t="shared" ca="1" si="0"/>
        <v/>
      </c>
      <c r="G43" s="226" t="str">
        <f t="shared" ca="1" si="1"/>
        <v/>
      </c>
      <c r="H43" s="226" t="str">
        <f t="shared" ca="1" si="2"/>
        <v/>
      </c>
    </row>
    <row r="44" spans="1:8" ht="16.5" x14ac:dyDescent="0.3">
      <c r="A44" s="192"/>
      <c r="B44" s="190"/>
      <c r="C44" s="187"/>
      <c r="F44" s="225" t="str">
        <f t="shared" ca="1" si="0"/>
        <v/>
      </c>
      <c r="G44" s="226" t="str">
        <f t="shared" ca="1" si="1"/>
        <v/>
      </c>
      <c r="H44" s="226" t="str">
        <f t="shared" ca="1" si="2"/>
        <v/>
      </c>
    </row>
    <row r="45" spans="1:8" ht="16.5" x14ac:dyDescent="0.3">
      <c r="A45" s="192"/>
      <c r="B45" s="190"/>
      <c r="C45" s="187"/>
      <c r="F45" s="225" t="str">
        <f t="shared" ca="1" si="0"/>
        <v/>
      </c>
      <c r="G45" s="226" t="str">
        <f t="shared" ca="1" si="1"/>
        <v/>
      </c>
      <c r="H45" s="226" t="str">
        <f t="shared" ca="1" si="2"/>
        <v/>
      </c>
    </row>
    <row r="46" spans="1:8" ht="16.5" x14ac:dyDescent="0.3">
      <c r="A46" s="192"/>
      <c r="B46" s="190"/>
      <c r="C46" s="187"/>
      <c r="F46" s="225" t="str">
        <f t="shared" ca="1" si="0"/>
        <v/>
      </c>
      <c r="G46" s="226" t="str">
        <f t="shared" ca="1" si="1"/>
        <v/>
      </c>
      <c r="H46" s="226" t="str">
        <f t="shared" ca="1" si="2"/>
        <v/>
      </c>
    </row>
    <row r="47" spans="1:8" ht="16.5" x14ac:dyDescent="0.3">
      <c r="A47" s="192"/>
      <c r="B47" s="190"/>
      <c r="C47" s="187"/>
      <c r="F47" s="225" t="str">
        <f t="shared" ca="1" si="0"/>
        <v/>
      </c>
      <c r="G47" s="226" t="str">
        <f t="shared" ca="1" si="1"/>
        <v/>
      </c>
      <c r="H47" s="226" t="str">
        <f t="shared" ca="1" si="2"/>
        <v/>
      </c>
    </row>
    <row r="48" spans="1:8" ht="16.5" x14ac:dyDescent="0.3">
      <c r="A48" s="192"/>
      <c r="B48" s="190"/>
      <c r="C48" s="187"/>
      <c r="F48" s="225" t="str">
        <f t="shared" ca="1" si="0"/>
        <v/>
      </c>
      <c r="G48" s="226" t="str">
        <f t="shared" ca="1" si="1"/>
        <v/>
      </c>
      <c r="H48" s="226" t="str">
        <f t="shared" ca="1" si="2"/>
        <v/>
      </c>
    </row>
    <row r="49" spans="1:8" ht="16.5" x14ac:dyDescent="0.3">
      <c r="A49" s="192"/>
      <c r="B49" s="190"/>
      <c r="C49" s="187"/>
      <c r="F49" s="225" t="str">
        <f t="shared" ca="1" si="0"/>
        <v/>
      </c>
      <c r="G49" s="226" t="str">
        <f t="shared" ca="1" si="1"/>
        <v/>
      </c>
      <c r="H49" s="226" t="str">
        <f t="shared" ca="1" si="2"/>
        <v/>
      </c>
    </row>
    <row r="50" spans="1:8" ht="16.5" x14ac:dyDescent="0.3">
      <c r="A50" s="192"/>
      <c r="B50" s="190"/>
      <c r="C50" s="187"/>
      <c r="F50" s="225" t="str">
        <f t="shared" ca="1" si="0"/>
        <v/>
      </c>
      <c r="G50" s="226" t="str">
        <f t="shared" ca="1" si="1"/>
        <v/>
      </c>
      <c r="H50" s="226" t="str">
        <f t="shared" ca="1" si="2"/>
        <v/>
      </c>
    </row>
    <row r="51" spans="1:8" ht="16.5" x14ac:dyDescent="0.3">
      <c r="A51" s="192"/>
      <c r="B51" s="190"/>
      <c r="C51" s="187"/>
      <c r="F51" s="225" t="str">
        <f t="shared" ca="1" si="0"/>
        <v/>
      </c>
      <c r="G51" s="226" t="str">
        <f t="shared" ca="1" si="1"/>
        <v/>
      </c>
      <c r="H51" s="226" t="str">
        <f t="shared" ca="1" si="2"/>
        <v/>
      </c>
    </row>
    <row r="52" spans="1:8" ht="16.5" x14ac:dyDescent="0.3">
      <c r="A52" s="192"/>
      <c r="B52" s="190"/>
      <c r="C52" s="187"/>
      <c r="F52" s="225" t="str">
        <f t="shared" ca="1" si="0"/>
        <v/>
      </c>
      <c r="G52" s="226" t="str">
        <f t="shared" ca="1" si="1"/>
        <v/>
      </c>
      <c r="H52" s="226" t="str">
        <f t="shared" ca="1" si="2"/>
        <v/>
      </c>
    </row>
    <row r="53" spans="1:8" ht="16.5" x14ac:dyDescent="0.3">
      <c r="A53" s="192"/>
      <c r="B53" s="190"/>
      <c r="C53" s="187"/>
      <c r="F53" s="225" t="str">
        <f t="shared" ca="1" si="0"/>
        <v/>
      </c>
      <c r="G53" s="226" t="str">
        <f t="shared" ca="1" si="1"/>
        <v/>
      </c>
      <c r="H53" s="226" t="str">
        <f t="shared" ca="1" si="2"/>
        <v/>
      </c>
    </row>
    <row r="54" spans="1:8" ht="16.5" x14ac:dyDescent="0.3">
      <c r="A54" s="192"/>
      <c r="B54" s="190"/>
      <c r="C54" s="187"/>
      <c r="F54" s="225" t="str">
        <f t="shared" ca="1" si="0"/>
        <v/>
      </c>
      <c r="G54" s="226" t="str">
        <f t="shared" ca="1" si="1"/>
        <v/>
      </c>
      <c r="H54" s="226" t="str">
        <f t="shared" ca="1" si="2"/>
        <v/>
      </c>
    </row>
    <row r="55" spans="1:8" ht="16.5" x14ac:dyDescent="0.3">
      <c r="A55" s="192"/>
      <c r="B55" s="190"/>
      <c r="C55" s="187"/>
      <c r="F55" s="225" t="str">
        <f t="shared" ca="1" si="0"/>
        <v/>
      </c>
      <c r="G55" s="226" t="str">
        <f t="shared" ca="1" si="1"/>
        <v/>
      </c>
      <c r="H55" s="226" t="str">
        <f t="shared" ca="1" si="2"/>
        <v/>
      </c>
    </row>
    <row r="56" spans="1:8" ht="16.5" x14ac:dyDescent="0.3">
      <c r="A56" s="192"/>
      <c r="B56" s="190"/>
      <c r="C56" s="187"/>
      <c r="F56" s="225" t="str">
        <f t="shared" ca="1" si="0"/>
        <v/>
      </c>
      <c r="G56" s="226" t="str">
        <f t="shared" ca="1" si="1"/>
        <v/>
      </c>
      <c r="H56" s="226" t="str">
        <f t="shared" ca="1" si="2"/>
        <v/>
      </c>
    </row>
    <row r="57" spans="1:8" ht="16.5" x14ac:dyDescent="0.3">
      <c r="A57" s="192"/>
      <c r="B57" s="190"/>
      <c r="C57" s="187"/>
      <c r="F57" s="225" t="str">
        <f t="shared" ca="1" si="0"/>
        <v/>
      </c>
      <c r="G57" s="226" t="str">
        <f t="shared" ca="1" si="1"/>
        <v/>
      </c>
      <c r="H57" s="226" t="str">
        <f t="shared" ca="1" si="2"/>
        <v/>
      </c>
    </row>
    <row r="58" spans="1:8" ht="16.5" x14ac:dyDescent="0.3">
      <c r="A58" s="192"/>
      <c r="B58" s="190"/>
      <c r="C58" s="187"/>
      <c r="F58" s="225" t="str">
        <f t="shared" ca="1" si="0"/>
        <v/>
      </c>
      <c r="G58" s="226" t="str">
        <f t="shared" ca="1" si="1"/>
        <v/>
      </c>
      <c r="H58" s="226" t="str">
        <f t="shared" ca="1" si="2"/>
        <v/>
      </c>
    </row>
    <row r="59" spans="1:8" ht="16.5" x14ac:dyDescent="0.3">
      <c r="A59" s="192"/>
      <c r="B59" s="190"/>
      <c r="C59" s="187"/>
      <c r="F59" s="225" t="str">
        <f t="shared" ca="1" si="0"/>
        <v/>
      </c>
      <c r="G59" s="226" t="str">
        <f t="shared" ca="1" si="1"/>
        <v/>
      </c>
      <c r="H59" s="226" t="str">
        <f t="shared" ca="1" si="2"/>
        <v/>
      </c>
    </row>
    <row r="60" spans="1:8" ht="16.5" x14ac:dyDescent="0.3">
      <c r="A60" s="192"/>
      <c r="B60" s="190"/>
      <c r="C60" s="187"/>
      <c r="F60" s="225" t="str">
        <f t="shared" ca="1" si="0"/>
        <v/>
      </c>
      <c r="G60" s="226" t="str">
        <f t="shared" ca="1" si="1"/>
        <v/>
      </c>
      <c r="H60" s="226" t="str">
        <f t="shared" ca="1" si="2"/>
        <v/>
      </c>
    </row>
    <row r="61" spans="1:8" ht="16.5" x14ac:dyDescent="0.3">
      <c r="A61" s="192"/>
      <c r="B61" s="190"/>
      <c r="C61" s="187"/>
      <c r="F61" s="225" t="str">
        <f t="shared" ca="1" si="0"/>
        <v/>
      </c>
      <c r="G61" s="226" t="str">
        <f t="shared" ca="1" si="1"/>
        <v/>
      </c>
      <c r="H61" s="226" t="str">
        <f t="shared" ca="1" si="2"/>
        <v/>
      </c>
    </row>
    <row r="62" spans="1:8" ht="16.5" x14ac:dyDescent="0.3">
      <c r="A62" s="192"/>
      <c r="B62" s="190"/>
      <c r="C62" s="187"/>
      <c r="F62" s="225" t="str">
        <f t="shared" ca="1" si="0"/>
        <v/>
      </c>
      <c r="G62" s="226" t="str">
        <f t="shared" ca="1" si="1"/>
        <v/>
      </c>
      <c r="H62" s="226" t="str">
        <f t="shared" ca="1" si="2"/>
        <v/>
      </c>
    </row>
    <row r="63" spans="1:8" ht="16.5" x14ac:dyDescent="0.3">
      <c r="A63" s="192"/>
      <c r="B63" s="190"/>
      <c r="C63" s="187"/>
      <c r="F63" s="225" t="str">
        <f t="shared" ca="1" si="0"/>
        <v/>
      </c>
      <c r="G63" s="226" t="str">
        <f t="shared" ca="1" si="1"/>
        <v/>
      </c>
      <c r="H63" s="226" t="str">
        <f t="shared" ca="1" si="2"/>
        <v/>
      </c>
    </row>
    <row r="64" spans="1:8" ht="16.5" x14ac:dyDescent="0.3">
      <c r="A64" s="192"/>
      <c r="B64" s="190"/>
      <c r="C64" s="187"/>
      <c r="F64" s="225" t="str">
        <f t="shared" ca="1" si="0"/>
        <v/>
      </c>
      <c r="G64" s="226" t="str">
        <f t="shared" ca="1" si="1"/>
        <v/>
      </c>
      <c r="H64" s="226" t="str">
        <f t="shared" ca="1" si="2"/>
        <v/>
      </c>
    </row>
    <row r="65" spans="1:8" ht="16.5" x14ac:dyDescent="0.3">
      <c r="A65" s="192"/>
      <c r="B65" s="190"/>
      <c r="C65" s="187"/>
      <c r="F65" s="225" t="str">
        <f t="shared" ca="1" si="0"/>
        <v/>
      </c>
      <c r="G65" s="226" t="str">
        <f t="shared" ca="1" si="1"/>
        <v/>
      </c>
      <c r="H65" s="226" t="str">
        <f t="shared" ca="1" si="2"/>
        <v/>
      </c>
    </row>
    <row r="66" spans="1:8" ht="16.5" x14ac:dyDescent="0.3">
      <c r="A66" s="192"/>
      <c r="B66" s="190"/>
      <c r="C66" s="187"/>
      <c r="F66" s="225" t="str">
        <f t="shared" ca="1" si="0"/>
        <v/>
      </c>
      <c r="G66" s="226" t="str">
        <f t="shared" ca="1" si="1"/>
        <v/>
      </c>
      <c r="H66" s="226" t="str">
        <f t="shared" ca="1" si="2"/>
        <v/>
      </c>
    </row>
    <row r="67" spans="1:8" ht="16.5" x14ac:dyDescent="0.3">
      <c r="A67" s="192"/>
      <c r="B67" s="190"/>
      <c r="C67" s="187"/>
      <c r="F67" s="225" t="str">
        <f t="shared" ca="1" si="0"/>
        <v/>
      </c>
      <c r="G67" s="226" t="str">
        <f t="shared" ca="1" si="1"/>
        <v/>
      </c>
      <c r="H67" s="226" t="str">
        <f t="shared" ca="1" si="2"/>
        <v/>
      </c>
    </row>
    <row r="68" spans="1:8" ht="16.5" x14ac:dyDescent="0.3">
      <c r="A68" s="192"/>
      <c r="B68" s="190"/>
      <c r="C68" s="187"/>
      <c r="F68" s="225" t="str">
        <f t="shared" ref="F68:F131" ca="1" si="3">IFERROR(TRIM(LEFT(MID(INDIRECT("B"&amp;(9*ROW(F68)-16)),FIND("'",INDIRECT("B"&amp;(9*ROW(F68)-16)))+1,100),LEN(MID(INDIRECT("B"&amp;(9*ROW(F68)-16)),FIND("'",INDIRECT("B"&amp;(9*ROW(F68)-16)))+1,100))-2)),"")</f>
        <v/>
      </c>
      <c r="G68" s="226" t="str">
        <f t="shared" ref="G68:G131" ca="1" si="4">IFERROR(LEFT(MID(INDIRECT("B"&amp;(9*ROW(G68)-15)),FIND("'",INDIRECT("B"&amp;(9*ROW(G68)-15)))+1,100),LEN(MID(INDIRECT("B"&amp;(9*ROW(G68)-15)),FIND("'",INDIRECT("B"&amp;(9*ROW(G68)-15)))+1,100))-2),"")</f>
        <v/>
      </c>
      <c r="H68" s="226" t="str">
        <f t="shared" ref="H68:H131" ca="1" si="5">IFERROR(LEFT(MID(INDIRECT("B"&amp;(9*ROW(H68)-14)),FIND("'",INDIRECT("B"&amp;(9*ROW(H68)-14)))+1,100),LEN(MID(INDIRECT("B"&amp;(9*ROW(H68)-14)),FIND("'",INDIRECT("B"&amp;(9*ROW(H68)-14)))+1,100))-2),"")</f>
        <v/>
      </c>
    </row>
    <row r="69" spans="1:8" ht="16.5" x14ac:dyDescent="0.3">
      <c r="A69" s="192"/>
      <c r="B69" s="190"/>
      <c r="C69" s="187"/>
      <c r="F69" s="225" t="str">
        <f t="shared" ca="1" si="3"/>
        <v/>
      </c>
      <c r="G69" s="226" t="str">
        <f t="shared" ca="1" si="4"/>
        <v/>
      </c>
      <c r="H69" s="226" t="str">
        <f t="shared" ca="1" si="5"/>
        <v/>
      </c>
    </row>
    <row r="70" spans="1:8" ht="16.5" x14ac:dyDescent="0.3">
      <c r="A70" s="192"/>
      <c r="B70" s="190"/>
      <c r="C70" s="187"/>
      <c r="F70" s="225" t="str">
        <f t="shared" ca="1" si="3"/>
        <v/>
      </c>
      <c r="G70" s="226" t="str">
        <f t="shared" ca="1" si="4"/>
        <v/>
      </c>
      <c r="H70" s="226" t="str">
        <f t="shared" ca="1" si="5"/>
        <v/>
      </c>
    </row>
    <row r="71" spans="1:8" ht="16.5" x14ac:dyDescent="0.3">
      <c r="A71" s="192"/>
      <c r="B71" s="190"/>
      <c r="C71" s="187"/>
      <c r="F71" s="225" t="str">
        <f t="shared" ca="1" si="3"/>
        <v/>
      </c>
      <c r="G71" s="226" t="str">
        <f t="shared" ca="1" si="4"/>
        <v/>
      </c>
      <c r="H71" s="226" t="str">
        <f t="shared" ca="1" si="5"/>
        <v/>
      </c>
    </row>
    <row r="72" spans="1:8" ht="16.5" x14ac:dyDescent="0.3">
      <c r="A72" s="192"/>
      <c r="B72" s="190"/>
      <c r="C72" s="187"/>
      <c r="F72" s="225" t="str">
        <f t="shared" ca="1" si="3"/>
        <v/>
      </c>
      <c r="G72" s="226" t="str">
        <f t="shared" ca="1" si="4"/>
        <v/>
      </c>
      <c r="H72" s="226" t="str">
        <f t="shared" ca="1" si="5"/>
        <v/>
      </c>
    </row>
    <row r="73" spans="1:8" ht="16.5" x14ac:dyDescent="0.3">
      <c r="A73" s="192"/>
      <c r="B73" s="190"/>
      <c r="C73" s="187"/>
      <c r="F73" s="225" t="str">
        <f t="shared" ca="1" si="3"/>
        <v/>
      </c>
      <c r="G73" s="226" t="str">
        <f t="shared" ca="1" si="4"/>
        <v/>
      </c>
      <c r="H73" s="226" t="str">
        <f t="shared" ca="1" si="5"/>
        <v/>
      </c>
    </row>
    <row r="74" spans="1:8" ht="16.5" x14ac:dyDescent="0.3">
      <c r="A74" s="192"/>
      <c r="B74" s="190"/>
      <c r="C74" s="187"/>
      <c r="F74" s="225" t="str">
        <f t="shared" ca="1" si="3"/>
        <v/>
      </c>
      <c r="G74" s="226" t="str">
        <f t="shared" ca="1" si="4"/>
        <v/>
      </c>
      <c r="H74" s="226" t="str">
        <f t="shared" ca="1" si="5"/>
        <v/>
      </c>
    </row>
    <row r="75" spans="1:8" ht="16.5" x14ac:dyDescent="0.3">
      <c r="A75" s="192"/>
      <c r="B75" s="190"/>
      <c r="C75" s="187"/>
      <c r="F75" s="225" t="str">
        <f t="shared" ca="1" si="3"/>
        <v/>
      </c>
      <c r="G75" s="226" t="str">
        <f t="shared" ca="1" si="4"/>
        <v/>
      </c>
      <c r="H75" s="226" t="str">
        <f t="shared" ca="1" si="5"/>
        <v/>
      </c>
    </row>
    <row r="76" spans="1:8" ht="16.5" x14ac:dyDescent="0.3">
      <c r="A76" s="192"/>
      <c r="B76" s="190"/>
      <c r="C76" s="187"/>
      <c r="F76" s="225" t="str">
        <f t="shared" ca="1" si="3"/>
        <v/>
      </c>
      <c r="G76" s="226" t="str">
        <f t="shared" ca="1" si="4"/>
        <v/>
      </c>
      <c r="H76" s="226" t="str">
        <f t="shared" ca="1" si="5"/>
        <v/>
      </c>
    </row>
    <row r="77" spans="1:8" ht="16.5" x14ac:dyDescent="0.3">
      <c r="A77" s="192"/>
      <c r="B77" s="190"/>
      <c r="C77" s="187"/>
      <c r="F77" s="225" t="str">
        <f t="shared" ca="1" si="3"/>
        <v/>
      </c>
      <c r="G77" s="226" t="str">
        <f t="shared" ca="1" si="4"/>
        <v/>
      </c>
      <c r="H77" s="226" t="str">
        <f t="shared" ca="1" si="5"/>
        <v/>
      </c>
    </row>
    <row r="78" spans="1:8" ht="16.5" x14ac:dyDescent="0.3">
      <c r="A78" s="192"/>
      <c r="B78" s="190"/>
      <c r="C78" s="187"/>
      <c r="F78" s="225" t="str">
        <f t="shared" ca="1" si="3"/>
        <v/>
      </c>
      <c r="G78" s="226" t="str">
        <f t="shared" ca="1" si="4"/>
        <v/>
      </c>
      <c r="H78" s="226" t="str">
        <f t="shared" ca="1" si="5"/>
        <v/>
      </c>
    </row>
    <row r="79" spans="1:8" ht="16.5" x14ac:dyDescent="0.3">
      <c r="A79" s="192"/>
      <c r="B79" s="190"/>
      <c r="C79" s="187"/>
      <c r="F79" s="225" t="str">
        <f t="shared" ca="1" si="3"/>
        <v/>
      </c>
      <c r="G79" s="226" t="str">
        <f t="shared" ca="1" si="4"/>
        <v/>
      </c>
      <c r="H79" s="226" t="str">
        <f t="shared" ca="1" si="5"/>
        <v/>
      </c>
    </row>
    <row r="80" spans="1:8" ht="16.5" x14ac:dyDescent="0.3">
      <c r="A80" s="192"/>
      <c r="B80" s="190"/>
      <c r="C80" s="187"/>
      <c r="F80" s="225" t="str">
        <f t="shared" ca="1" si="3"/>
        <v/>
      </c>
      <c r="G80" s="226" t="str">
        <f t="shared" ca="1" si="4"/>
        <v/>
      </c>
      <c r="H80" s="226" t="str">
        <f t="shared" ca="1" si="5"/>
        <v/>
      </c>
    </row>
    <row r="81" spans="1:8" ht="16.5" x14ac:dyDescent="0.3">
      <c r="A81" s="192"/>
      <c r="B81" s="190"/>
      <c r="C81" s="187"/>
      <c r="F81" s="225" t="str">
        <f t="shared" ca="1" si="3"/>
        <v/>
      </c>
      <c r="G81" s="226" t="str">
        <f t="shared" ca="1" si="4"/>
        <v/>
      </c>
      <c r="H81" s="226" t="str">
        <f t="shared" ca="1" si="5"/>
        <v/>
      </c>
    </row>
    <row r="82" spans="1:8" ht="16.5" x14ac:dyDescent="0.3">
      <c r="A82" s="192"/>
      <c r="B82" s="190"/>
      <c r="C82" s="187"/>
      <c r="F82" s="225" t="str">
        <f t="shared" ca="1" si="3"/>
        <v/>
      </c>
      <c r="G82" s="226" t="str">
        <f t="shared" ca="1" si="4"/>
        <v/>
      </c>
      <c r="H82" s="226" t="str">
        <f t="shared" ca="1" si="5"/>
        <v/>
      </c>
    </row>
    <row r="83" spans="1:8" ht="16.5" x14ac:dyDescent="0.3">
      <c r="A83" s="192"/>
      <c r="B83" s="190"/>
      <c r="C83" s="187"/>
      <c r="F83" s="225" t="str">
        <f t="shared" ca="1" si="3"/>
        <v/>
      </c>
      <c r="G83" s="226" t="str">
        <f t="shared" ca="1" si="4"/>
        <v/>
      </c>
      <c r="H83" s="226" t="str">
        <f t="shared" ca="1" si="5"/>
        <v/>
      </c>
    </row>
    <row r="84" spans="1:8" ht="16.5" x14ac:dyDescent="0.3">
      <c r="A84" s="192"/>
      <c r="B84" s="190"/>
      <c r="C84" s="187"/>
      <c r="F84" s="225" t="str">
        <f t="shared" ca="1" si="3"/>
        <v/>
      </c>
      <c r="G84" s="226" t="str">
        <f t="shared" ca="1" si="4"/>
        <v/>
      </c>
      <c r="H84" s="226" t="str">
        <f t="shared" ca="1" si="5"/>
        <v/>
      </c>
    </row>
    <row r="85" spans="1:8" ht="16.5" x14ac:dyDescent="0.3">
      <c r="A85" s="192"/>
      <c r="B85" s="190"/>
      <c r="C85" s="187"/>
      <c r="F85" s="225" t="str">
        <f t="shared" ca="1" si="3"/>
        <v/>
      </c>
      <c r="G85" s="226" t="str">
        <f t="shared" ca="1" si="4"/>
        <v/>
      </c>
      <c r="H85" s="226" t="str">
        <f t="shared" ca="1" si="5"/>
        <v/>
      </c>
    </row>
    <row r="86" spans="1:8" ht="16.5" x14ac:dyDescent="0.3">
      <c r="A86" s="192"/>
      <c r="B86" s="190"/>
      <c r="C86" s="187"/>
      <c r="F86" s="225" t="str">
        <f t="shared" ca="1" si="3"/>
        <v/>
      </c>
      <c r="G86" s="226" t="str">
        <f t="shared" ca="1" si="4"/>
        <v/>
      </c>
      <c r="H86" s="226" t="str">
        <f t="shared" ca="1" si="5"/>
        <v/>
      </c>
    </row>
    <row r="87" spans="1:8" ht="16.5" x14ac:dyDescent="0.3">
      <c r="A87" s="192"/>
      <c r="B87" s="190"/>
      <c r="C87" s="187"/>
      <c r="F87" s="225" t="str">
        <f t="shared" ca="1" si="3"/>
        <v/>
      </c>
      <c r="G87" s="226" t="str">
        <f t="shared" ca="1" si="4"/>
        <v/>
      </c>
      <c r="H87" s="226" t="str">
        <f t="shared" ca="1" si="5"/>
        <v/>
      </c>
    </row>
    <row r="88" spans="1:8" ht="16.5" x14ac:dyDescent="0.3">
      <c r="A88" s="192"/>
      <c r="B88" s="190"/>
      <c r="C88" s="187"/>
      <c r="F88" s="225" t="str">
        <f t="shared" ca="1" si="3"/>
        <v/>
      </c>
      <c r="G88" s="226" t="str">
        <f t="shared" ca="1" si="4"/>
        <v/>
      </c>
      <c r="H88" s="226" t="str">
        <f t="shared" ca="1" si="5"/>
        <v/>
      </c>
    </row>
    <row r="89" spans="1:8" ht="16.5" x14ac:dyDescent="0.3">
      <c r="A89" s="192"/>
      <c r="B89" s="190"/>
      <c r="C89" s="187"/>
      <c r="F89" s="225" t="str">
        <f t="shared" ca="1" si="3"/>
        <v/>
      </c>
      <c r="G89" s="226" t="str">
        <f t="shared" ca="1" si="4"/>
        <v/>
      </c>
      <c r="H89" s="226" t="str">
        <f t="shared" ca="1" si="5"/>
        <v/>
      </c>
    </row>
    <row r="90" spans="1:8" ht="16.5" x14ac:dyDescent="0.3">
      <c r="A90" s="192"/>
      <c r="B90" s="190"/>
      <c r="C90" s="187"/>
      <c r="F90" s="225" t="str">
        <f t="shared" ca="1" si="3"/>
        <v/>
      </c>
      <c r="G90" s="226" t="str">
        <f t="shared" ca="1" si="4"/>
        <v/>
      </c>
      <c r="H90" s="226" t="str">
        <f t="shared" ca="1" si="5"/>
        <v/>
      </c>
    </row>
    <row r="91" spans="1:8" ht="16.5" x14ac:dyDescent="0.3">
      <c r="A91" s="192"/>
      <c r="B91" s="190"/>
      <c r="C91" s="187"/>
      <c r="F91" s="225" t="str">
        <f t="shared" ca="1" si="3"/>
        <v/>
      </c>
      <c r="G91" s="226" t="str">
        <f t="shared" ca="1" si="4"/>
        <v/>
      </c>
      <c r="H91" s="226" t="str">
        <f t="shared" ca="1" si="5"/>
        <v/>
      </c>
    </row>
    <row r="92" spans="1:8" ht="16.5" x14ac:dyDescent="0.3">
      <c r="A92" s="192"/>
      <c r="B92" s="190"/>
      <c r="C92" s="187"/>
      <c r="F92" s="225" t="str">
        <f t="shared" ca="1" si="3"/>
        <v/>
      </c>
      <c r="G92" s="226" t="str">
        <f t="shared" ca="1" si="4"/>
        <v/>
      </c>
      <c r="H92" s="226" t="str">
        <f t="shared" ca="1" si="5"/>
        <v/>
      </c>
    </row>
    <row r="93" spans="1:8" ht="16.5" x14ac:dyDescent="0.3">
      <c r="A93" s="192"/>
      <c r="B93" s="190"/>
      <c r="C93" s="187"/>
      <c r="F93" s="225" t="str">
        <f t="shared" ca="1" si="3"/>
        <v/>
      </c>
      <c r="G93" s="226" t="str">
        <f t="shared" ca="1" si="4"/>
        <v/>
      </c>
      <c r="H93" s="226" t="str">
        <f t="shared" ca="1" si="5"/>
        <v/>
      </c>
    </row>
    <row r="94" spans="1:8" ht="16.5" x14ac:dyDescent="0.3">
      <c r="A94" s="192"/>
      <c r="B94" s="190"/>
      <c r="C94" s="187"/>
      <c r="F94" s="225" t="str">
        <f t="shared" ca="1" si="3"/>
        <v/>
      </c>
      <c r="G94" s="226" t="str">
        <f t="shared" ca="1" si="4"/>
        <v/>
      </c>
      <c r="H94" s="226" t="str">
        <f t="shared" ca="1" si="5"/>
        <v/>
      </c>
    </row>
    <row r="95" spans="1:8" ht="16.5" x14ac:dyDescent="0.3">
      <c r="A95" s="192"/>
      <c r="B95" s="190"/>
      <c r="C95" s="187"/>
      <c r="F95" s="225" t="str">
        <f t="shared" ca="1" si="3"/>
        <v/>
      </c>
      <c r="G95" s="226" t="str">
        <f t="shared" ca="1" si="4"/>
        <v/>
      </c>
      <c r="H95" s="226" t="str">
        <f t="shared" ca="1" si="5"/>
        <v/>
      </c>
    </row>
    <row r="96" spans="1:8" ht="16.5" x14ac:dyDescent="0.3">
      <c r="A96" s="192"/>
      <c r="B96" s="190"/>
      <c r="C96" s="187"/>
      <c r="F96" s="225" t="str">
        <f t="shared" ca="1" si="3"/>
        <v/>
      </c>
      <c r="G96" s="226" t="str">
        <f t="shared" ca="1" si="4"/>
        <v/>
      </c>
      <c r="H96" s="226" t="str">
        <f t="shared" ca="1" si="5"/>
        <v/>
      </c>
    </row>
    <row r="97" spans="1:8" ht="16.5" x14ac:dyDescent="0.3">
      <c r="A97" s="192"/>
      <c r="B97" s="190"/>
      <c r="C97" s="187"/>
      <c r="F97" s="225" t="str">
        <f t="shared" ca="1" si="3"/>
        <v/>
      </c>
      <c r="G97" s="226" t="str">
        <f t="shared" ca="1" si="4"/>
        <v/>
      </c>
      <c r="H97" s="226" t="str">
        <f t="shared" ca="1" si="5"/>
        <v/>
      </c>
    </row>
    <row r="98" spans="1:8" ht="16.5" x14ac:dyDescent="0.3">
      <c r="A98" s="192"/>
      <c r="B98" s="190"/>
      <c r="C98" s="187"/>
      <c r="F98" s="225" t="str">
        <f t="shared" ca="1" si="3"/>
        <v/>
      </c>
      <c r="G98" s="226" t="str">
        <f t="shared" ca="1" si="4"/>
        <v/>
      </c>
      <c r="H98" s="226" t="str">
        <f t="shared" ca="1" si="5"/>
        <v/>
      </c>
    </row>
    <row r="99" spans="1:8" ht="16.5" x14ac:dyDescent="0.3">
      <c r="A99" s="192"/>
      <c r="B99" s="190"/>
      <c r="C99" s="187"/>
      <c r="F99" s="225" t="str">
        <f t="shared" ca="1" si="3"/>
        <v/>
      </c>
      <c r="G99" s="226" t="str">
        <f t="shared" ca="1" si="4"/>
        <v/>
      </c>
      <c r="H99" s="226" t="str">
        <f t="shared" ca="1" si="5"/>
        <v/>
      </c>
    </row>
    <row r="100" spans="1:8" ht="16.5" x14ac:dyDescent="0.3">
      <c r="A100" s="192"/>
      <c r="B100" s="190"/>
      <c r="C100" s="187"/>
      <c r="F100" s="225" t="str">
        <f t="shared" ca="1" si="3"/>
        <v/>
      </c>
      <c r="G100" s="226" t="str">
        <f t="shared" ca="1" si="4"/>
        <v/>
      </c>
      <c r="H100" s="226" t="str">
        <f t="shared" ca="1" si="5"/>
        <v/>
      </c>
    </row>
    <row r="101" spans="1:8" ht="16.5" x14ac:dyDescent="0.3">
      <c r="A101" s="192"/>
      <c r="B101" s="190"/>
      <c r="C101" s="187"/>
      <c r="F101" s="225" t="str">
        <f t="shared" ca="1" si="3"/>
        <v/>
      </c>
      <c r="G101" s="226" t="str">
        <f t="shared" ca="1" si="4"/>
        <v/>
      </c>
      <c r="H101" s="226" t="str">
        <f t="shared" ca="1" si="5"/>
        <v/>
      </c>
    </row>
    <row r="102" spans="1:8" ht="16.5" x14ac:dyDescent="0.3">
      <c r="A102" s="192"/>
      <c r="B102" s="190"/>
      <c r="C102" s="187"/>
      <c r="F102" s="225" t="str">
        <f t="shared" ca="1" si="3"/>
        <v/>
      </c>
      <c r="G102" s="226" t="str">
        <f t="shared" ca="1" si="4"/>
        <v/>
      </c>
      <c r="H102" s="226" t="str">
        <f t="shared" ca="1" si="5"/>
        <v/>
      </c>
    </row>
    <row r="103" spans="1:8" ht="16.5" x14ac:dyDescent="0.3">
      <c r="A103" s="192"/>
      <c r="B103" s="190"/>
      <c r="C103" s="187"/>
      <c r="F103" s="225" t="str">
        <f t="shared" ca="1" si="3"/>
        <v/>
      </c>
      <c r="G103" s="226" t="str">
        <f t="shared" ca="1" si="4"/>
        <v/>
      </c>
      <c r="H103" s="226" t="str">
        <f t="shared" ca="1" si="5"/>
        <v/>
      </c>
    </row>
    <row r="104" spans="1:8" ht="16.5" x14ac:dyDescent="0.3">
      <c r="A104" s="192"/>
      <c r="B104" s="190"/>
      <c r="C104" s="187"/>
      <c r="F104" s="225" t="str">
        <f t="shared" ca="1" si="3"/>
        <v/>
      </c>
      <c r="G104" s="226" t="str">
        <f t="shared" ca="1" si="4"/>
        <v/>
      </c>
      <c r="H104" s="226" t="str">
        <f t="shared" ca="1" si="5"/>
        <v/>
      </c>
    </row>
    <row r="105" spans="1:8" ht="16.5" x14ac:dyDescent="0.3">
      <c r="A105" s="192"/>
      <c r="B105" s="190"/>
      <c r="C105" s="187"/>
      <c r="F105" s="225" t="str">
        <f t="shared" ca="1" si="3"/>
        <v/>
      </c>
      <c r="G105" s="226" t="str">
        <f t="shared" ca="1" si="4"/>
        <v/>
      </c>
      <c r="H105" s="226" t="str">
        <f t="shared" ca="1" si="5"/>
        <v/>
      </c>
    </row>
    <row r="106" spans="1:8" ht="16.5" x14ac:dyDescent="0.3">
      <c r="A106" s="192"/>
      <c r="B106" s="190"/>
      <c r="C106" s="187"/>
      <c r="F106" s="225" t="str">
        <f t="shared" ca="1" si="3"/>
        <v/>
      </c>
      <c r="G106" s="226" t="str">
        <f t="shared" ca="1" si="4"/>
        <v/>
      </c>
      <c r="H106" s="226" t="str">
        <f t="shared" ca="1" si="5"/>
        <v/>
      </c>
    </row>
    <row r="107" spans="1:8" ht="16.5" x14ac:dyDescent="0.3">
      <c r="A107" s="192"/>
      <c r="B107" s="190"/>
      <c r="C107" s="187"/>
      <c r="F107" s="225" t="str">
        <f t="shared" ca="1" si="3"/>
        <v/>
      </c>
      <c r="G107" s="226" t="str">
        <f t="shared" ca="1" si="4"/>
        <v/>
      </c>
      <c r="H107" s="226" t="str">
        <f t="shared" ca="1" si="5"/>
        <v/>
      </c>
    </row>
    <row r="108" spans="1:8" ht="16.5" x14ac:dyDescent="0.3">
      <c r="A108" s="192"/>
      <c r="B108" s="190"/>
      <c r="C108" s="187"/>
      <c r="F108" s="225" t="str">
        <f t="shared" ca="1" si="3"/>
        <v/>
      </c>
      <c r="G108" s="226" t="str">
        <f t="shared" ca="1" si="4"/>
        <v/>
      </c>
      <c r="H108" s="226" t="str">
        <f t="shared" ca="1" si="5"/>
        <v/>
      </c>
    </row>
    <row r="109" spans="1:8" ht="16.5" x14ac:dyDescent="0.3">
      <c r="A109" s="192"/>
      <c r="B109" s="190"/>
      <c r="C109" s="187"/>
      <c r="F109" s="225" t="str">
        <f t="shared" ca="1" si="3"/>
        <v/>
      </c>
      <c r="G109" s="226" t="str">
        <f t="shared" ca="1" si="4"/>
        <v/>
      </c>
      <c r="H109" s="226" t="str">
        <f t="shared" ca="1" si="5"/>
        <v/>
      </c>
    </row>
    <row r="110" spans="1:8" ht="16.5" x14ac:dyDescent="0.3">
      <c r="A110" s="192"/>
      <c r="B110" s="190"/>
      <c r="C110" s="187"/>
      <c r="F110" s="225" t="str">
        <f t="shared" ca="1" si="3"/>
        <v/>
      </c>
      <c r="G110" s="226" t="str">
        <f t="shared" ca="1" si="4"/>
        <v/>
      </c>
      <c r="H110" s="226" t="str">
        <f t="shared" ca="1" si="5"/>
        <v/>
      </c>
    </row>
    <row r="111" spans="1:8" ht="16.5" x14ac:dyDescent="0.3">
      <c r="A111" s="192"/>
      <c r="B111" s="190"/>
      <c r="C111" s="187"/>
      <c r="F111" s="225" t="str">
        <f t="shared" ca="1" si="3"/>
        <v/>
      </c>
      <c r="G111" s="226" t="str">
        <f t="shared" ca="1" si="4"/>
        <v/>
      </c>
      <c r="H111" s="226" t="str">
        <f t="shared" ca="1" si="5"/>
        <v/>
      </c>
    </row>
    <row r="112" spans="1:8" ht="16.5" x14ac:dyDescent="0.3">
      <c r="A112" s="192"/>
      <c r="B112" s="190"/>
      <c r="C112" s="187"/>
      <c r="F112" s="225" t="str">
        <f t="shared" ca="1" si="3"/>
        <v/>
      </c>
      <c r="G112" s="226" t="str">
        <f t="shared" ca="1" si="4"/>
        <v/>
      </c>
      <c r="H112" s="226" t="str">
        <f t="shared" ca="1" si="5"/>
        <v/>
      </c>
    </row>
    <row r="113" spans="1:8" ht="16.5" x14ac:dyDescent="0.3">
      <c r="A113" s="192"/>
      <c r="B113" s="190"/>
      <c r="C113" s="187"/>
      <c r="F113" s="225" t="str">
        <f t="shared" ca="1" si="3"/>
        <v/>
      </c>
      <c r="G113" s="226" t="str">
        <f t="shared" ca="1" si="4"/>
        <v/>
      </c>
      <c r="H113" s="226" t="str">
        <f t="shared" ca="1" si="5"/>
        <v/>
      </c>
    </row>
    <row r="114" spans="1:8" ht="16.5" x14ac:dyDescent="0.3">
      <c r="A114" s="192"/>
      <c r="B114" s="190"/>
      <c r="C114" s="187"/>
      <c r="F114" s="225" t="str">
        <f t="shared" ca="1" si="3"/>
        <v/>
      </c>
      <c r="G114" s="226" t="str">
        <f t="shared" ca="1" si="4"/>
        <v/>
      </c>
      <c r="H114" s="226" t="str">
        <f t="shared" ca="1" si="5"/>
        <v/>
      </c>
    </row>
    <row r="115" spans="1:8" ht="16.5" x14ac:dyDescent="0.3">
      <c r="A115" s="192"/>
      <c r="B115" s="190"/>
      <c r="C115" s="187"/>
      <c r="F115" s="225" t="str">
        <f t="shared" ca="1" si="3"/>
        <v/>
      </c>
      <c r="G115" s="226" t="str">
        <f t="shared" ca="1" si="4"/>
        <v/>
      </c>
      <c r="H115" s="226" t="str">
        <f t="shared" ca="1" si="5"/>
        <v/>
      </c>
    </row>
    <row r="116" spans="1:8" ht="16.5" x14ac:dyDescent="0.3">
      <c r="A116" s="192"/>
      <c r="B116" s="190"/>
      <c r="C116" s="187"/>
      <c r="F116" s="225" t="str">
        <f t="shared" ca="1" si="3"/>
        <v/>
      </c>
      <c r="G116" s="226" t="str">
        <f t="shared" ca="1" si="4"/>
        <v/>
      </c>
      <c r="H116" s="226" t="str">
        <f t="shared" ca="1" si="5"/>
        <v/>
      </c>
    </row>
    <row r="117" spans="1:8" ht="16.5" x14ac:dyDescent="0.3">
      <c r="A117" s="192"/>
      <c r="B117" s="190"/>
      <c r="C117" s="187"/>
      <c r="F117" s="225" t="str">
        <f t="shared" ca="1" si="3"/>
        <v/>
      </c>
      <c r="G117" s="226" t="str">
        <f t="shared" ca="1" si="4"/>
        <v/>
      </c>
      <c r="H117" s="226" t="str">
        <f t="shared" ca="1" si="5"/>
        <v/>
      </c>
    </row>
    <row r="118" spans="1:8" ht="16.5" x14ac:dyDescent="0.3">
      <c r="A118" s="192"/>
      <c r="B118" s="190"/>
      <c r="C118" s="187"/>
      <c r="F118" s="225" t="str">
        <f t="shared" ca="1" si="3"/>
        <v/>
      </c>
      <c r="G118" s="226" t="str">
        <f t="shared" ca="1" si="4"/>
        <v/>
      </c>
      <c r="H118" s="226" t="str">
        <f t="shared" ca="1" si="5"/>
        <v/>
      </c>
    </row>
    <row r="119" spans="1:8" ht="16.5" x14ac:dyDescent="0.3">
      <c r="A119" s="192"/>
      <c r="B119" s="190"/>
      <c r="C119" s="187"/>
      <c r="F119" s="225" t="str">
        <f t="shared" ca="1" si="3"/>
        <v/>
      </c>
      <c r="G119" s="226" t="str">
        <f t="shared" ca="1" si="4"/>
        <v/>
      </c>
      <c r="H119" s="226" t="str">
        <f t="shared" ca="1" si="5"/>
        <v/>
      </c>
    </row>
    <row r="120" spans="1:8" ht="16.5" x14ac:dyDescent="0.3">
      <c r="A120" s="192"/>
      <c r="B120" s="190"/>
      <c r="C120" s="187"/>
      <c r="F120" s="225" t="str">
        <f t="shared" ca="1" si="3"/>
        <v/>
      </c>
      <c r="G120" s="226" t="str">
        <f t="shared" ca="1" si="4"/>
        <v/>
      </c>
      <c r="H120" s="226" t="str">
        <f t="shared" ca="1" si="5"/>
        <v/>
      </c>
    </row>
    <row r="121" spans="1:8" ht="16.5" x14ac:dyDescent="0.3">
      <c r="A121" s="192"/>
      <c r="B121" s="190"/>
      <c r="C121" s="187"/>
      <c r="F121" s="225" t="str">
        <f t="shared" ca="1" si="3"/>
        <v/>
      </c>
      <c r="G121" s="226" t="str">
        <f t="shared" ca="1" si="4"/>
        <v/>
      </c>
      <c r="H121" s="226" t="str">
        <f t="shared" ca="1" si="5"/>
        <v/>
      </c>
    </row>
    <row r="122" spans="1:8" ht="16.5" x14ac:dyDescent="0.3">
      <c r="A122" s="192"/>
      <c r="B122" s="190"/>
      <c r="C122" s="187"/>
      <c r="F122" s="225" t="str">
        <f t="shared" ca="1" si="3"/>
        <v/>
      </c>
      <c r="G122" s="226" t="str">
        <f t="shared" ca="1" si="4"/>
        <v/>
      </c>
      <c r="H122" s="226" t="str">
        <f t="shared" ca="1" si="5"/>
        <v/>
      </c>
    </row>
    <row r="123" spans="1:8" ht="16.5" x14ac:dyDescent="0.3">
      <c r="A123" s="192"/>
      <c r="B123" s="190"/>
      <c r="C123" s="187"/>
      <c r="F123" s="225" t="str">
        <f t="shared" ca="1" si="3"/>
        <v/>
      </c>
      <c r="G123" s="226" t="str">
        <f t="shared" ca="1" si="4"/>
        <v/>
      </c>
      <c r="H123" s="226" t="str">
        <f t="shared" ca="1" si="5"/>
        <v/>
      </c>
    </row>
    <row r="124" spans="1:8" ht="16.5" x14ac:dyDescent="0.3">
      <c r="A124" s="192"/>
      <c r="B124" s="190"/>
      <c r="C124" s="187"/>
      <c r="F124" s="225" t="str">
        <f t="shared" ca="1" si="3"/>
        <v/>
      </c>
      <c r="G124" s="226" t="str">
        <f t="shared" ca="1" si="4"/>
        <v/>
      </c>
      <c r="H124" s="226" t="str">
        <f t="shared" ca="1" si="5"/>
        <v/>
      </c>
    </row>
    <row r="125" spans="1:8" ht="16.5" x14ac:dyDescent="0.3">
      <c r="A125" s="192"/>
      <c r="B125" s="190"/>
      <c r="C125" s="187"/>
      <c r="F125" s="225" t="str">
        <f t="shared" ca="1" si="3"/>
        <v/>
      </c>
      <c r="G125" s="226" t="str">
        <f t="shared" ca="1" si="4"/>
        <v/>
      </c>
      <c r="H125" s="226" t="str">
        <f t="shared" ca="1" si="5"/>
        <v/>
      </c>
    </row>
    <row r="126" spans="1:8" ht="16.5" x14ac:dyDescent="0.3">
      <c r="A126" s="192"/>
      <c r="B126" s="190"/>
      <c r="C126" s="187"/>
      <c r="F126" s="225" t="str">
        <f t="shared" ca="1" si="3"/>
        <v/>
      </c>
      <c r="G126" s="226" t="str">
        <f t="shared" ca="1" si="4"/>
        <v/>
      </c>
      <c r="H126" s="226" t="str">
        <f t="shared" ca="1" si="5"/>
        <v/>
      </c>
    </row>
    <row r="127" spans="1:8" ht="16.5" x14ac:dyDescent="0.3">
      <c r="A127" s="192"/>
      <c r="B127" s="190"/>
      <c r="C127" s="187"/>
      <c r="F127" s="225" t="str">
        <f t="shared" ca="1" si="3"/>
        <v/>
      </c>
      <c r="G127" s="226" t="str">
        <f t="shared" ca="1" si="4"/>
        <v/>
      </c>
      <c r="H127" s="226" t="str">
        <f t="shared" ca="1" si="5"/>
        <v/>
      </c>
    </row>
    <row r="128" spans="1:8" ht="16.5" x14ac:dyDescent="0.3">
      <c r="A128" s="192"/>
      <c r="B128" s="190"/>
      <c r="C128" s="187"/>
      <c r="F128" s="225" t="str">
        <f t="shared" ca="1" si="3"/>
        <v/>
      </c>
      <c r="G128" s="226" t="str">
        <f t="shared" ca="1" si="4"/>
        <v/>
      </c>
      <c r="H128" s="226" t="str">
        <f t="shared" ca="1" si="5"/>
        <v/>
      </c>
    </row>
    <row r="129" spans="1:8" ht="16.5" x14ac:dyDescent="0.3">
      <c r="A129" s="192"/>
      <c r="B129" s="190"/>
      <c r="C129" s="187"/>
      <c r="F129" s="225" t="str">
        <f t="shared" ca="1" si="3"/>
        <v/>
      </c>
      <c r="G129" s="226" t="str">
        <f t="shared" ca="1" si="4"/>
        <v/>
      </c>
      <c r="H129" s="226" t="str">
        <f t="shared" ca="1" si="5"/>
        <v/>
      </c>
    </row>
    <row r="130" spans="1:8" ht="16.5" x14ac:dyDescent="0.3">
      <c r="A130" s="192"/>
      <c r="B130" s="190"/>
      <c r="C130" s="187"/>
      <c r="F130" s="225" t="str">
        <f t="shared" ca="1" si="3"/>
        <v/>
      </c>
      <c r="G130" s="226" t="str">
        <f t="shared" ca="1" si="4"/>
        <v/>
      </c>
      <c r="H130" s="226" t="str">
        <f t="shared" ca="1" si="5"/>
        <v/>
      </c>
    </row>
    <row r="131" spans="1:8" ht="16.5" x14ac:dyDescent="0.3">
      <c r="A131" s="192"/>
      <c r="B131" s="190"/>
      <c r="C131" s="187"/>
      <c r="F131" s="225" t="str">
        <f t="shared" ca="1" si="3"/>
        <v/>
      </c>
      <c r="G131" s="226" t="str">
        <f t="shared" ca="1" si="4"/>
        <v/>
      </c>
      <c r="H131" s="226" t="str">
        <f t="shared" ca="1" si="5"/>
        <v/>
      </c>
    </row>
    <row r="132" spans="1:8" ht="16.5" x14ac:dyDescent="0.3">
      <c r="A132" s="192"/>
      <c r="B132" s="190"/>
      <c r="C132" s="187"/>
      <c r="F132" s="225" t="str">
        <f t="shared" ref="F132:F195" ca="1" si="6">IFERROR(TRIM(LEFT(MID(INDIRECT("B"&amp;(9*ROW(F132)-16)),FIND("'",INDIRECT("B"&amp;(9*ROW(F132)-16)))+1,100),LEN(MID(INDIRECT("B"&amp;(9*ROW(F132)-16)),FIND("'",INDIRECT("B"&amp;(9*ROW(F132)-16)))+1,100))-2)),"")</f>
        <v/>
      </c>
      <c r="G132" s="226" t="str">
        <f t="shared" ref="G132:G195" ca="1" si="7">IFERROR(LEFT(MID(INDIRECT("B"&amp;(9*ROW(G132)-15)),FIND("'",INDIRECT("B"&amp;(9*ROW(G132)-15)))+1,100),LEN(MID(INDIRECT("B"&amp;(9*ROW(G132)-15)),FIND("'",INDIRECT("B"&amp;(9*ROW(G132)-15)))+1,100))-2),"")</f>
        <v/>
      </c>
      <c r="H132" s="226" t="str">
        <f t="shared" ref="H132:H195" ca="1" si="8">IFERROR(LEFT(MID(INDIRECT("B"&amp;(9*ROW(H132)-14)),FIND("'",INDIRECT("B"&amp;(9*ROW(H132)-14)))+1,100),LEN(MID(INDIRECT("B"&amp;(9*ROW(H132)-14)),FIND("'",INDIRECT("B"&amp;(9*ROW(H132)-14)))+1,100))-2),"")</f>
        <v/>
      </c>
    </row>
    <row r="133" spans="1:8" ht="16.5" x14ac:dyDescent="0.3">
      <c r="A133" s="192"/>
      <c r="B133" s="190"/>
      <c r="C133" s="187"/>
      <c r="F133" s="225" t="str">
        <f t="shared" ca="1" si="6"/>
        <v/>
      </c>
      <c r="G133" s="226" t="str">
        <f t="shared" ca="1" si="7"/>
        <v/>
      </c>
      <c r="H133" s="226" t="str">
        <f t="shared" ca="1" si="8"/>
        <v/>
      </c>
    </row>
    <row r="134" spans="1:8" ht="16.5" x14ac:dyDescent="0.3">
      <c r="A134" s="192"/>
      <c r="B134" s="190"/>
      <c r="C134" s="187"/>
      <c r="F134" s="225" t="str">
        <f t="shared" ca="1" si="6"/>
        <v/>
      </c>
      <c r="G134" s="226" t="str">
        <f t="shared" ca="1" si="7"/>
        <v/>
      </c>
      <c r="H134" s="226" t="str">
        <f t="shared" ca="1" si="8"/>
        <v/>
      </c>
    </row>
    <row r="135" spans="1:8" ht="16.5" x14ac:dyDescent="0.3">
      <c r="A135" s="192"/>
      <c r="B135" s="190"/>
      <c r="C135" s="187"/>
      <c r="F135" s="225" t="str">
        <f t="shared" ca="1" si="6"/>
        <v/>
      </c>
      <c r="G135" s="226" t="str">
        <f t="shared" ca="1" si="7"/>
        <v/>
      </c>
      <c r="H135" s="226" t="str">
        <f t="shared" ca="1" si="8"/>
        <v/>
      </c>
    </row>
    <row r="136" spans="1:8" ht="16.5" x14ac:dyDescent="0.3">
      <c r="A136" s="192"/>
      <c r="B136" s="190"/>
      <c r="C136" s="187"/>
      <c r="F136" s="225" t="str">
        <f t="shared" ca="1" si="6"/>
        <v/>
      </c>
      <c r="G136" s="226" t="str">
        <f t="shared" ca="1" si="7"/>
        <v/>
      </c>
      <c r="H136" s="226" t="str">
        <f t="shared" ca="1" si="8"/>
        <v/>
      </c>
    </row>
    <row r="137" spans="1:8" ht="16.5" x14ac:dyDescent="0.3">
      <c r="A137" s="192"/>
      <c r="B137" s="190"/>
      <c r="C137" s="187"/>
      <c r="F137" s="225" t="str">
        <f t="shared" ca="1" si="6"/>
        <v/>
      </c>
      <c r="G137" s="226" t="str">
        <f t="shared" ca="1" si="7"/>
        <v/>
      </c>
      <c r="H137" s="226" t="str">
        <f t="shared" ca="1" si="8"/>
        <v/>
      </c>
    </row>
    <row r="138" spans="1:8" ht="16.5" x14ac:dyDescent="0.3">
      <c r="A138" s="192"/>
      <c r="B138" s="190"/>
      <c r="C138" s="187"/>
      <c r="F138" s="225" t="str">
        <f t="shared" ca="1" si="6"/>
        <v/>
      </c>
      <c r="G138" s="226" t="str">
        <f t="shared" ca="1" si="7"/>
        <v/>
      </c>
      <c r="H138" s="226" t="str">
        <f t="shared" ca="1" si="8"/>
        <v/>
      </c>
    </row>
    <row r="139" spans="1:8" ht="16.5" x14ac:dyDescent="0.3">
      <c r="A139" s="192"/>
      <c r="B139" s="190"/>
      <c r="C139" s="187"/>
      <c r="F139" s="225" t="str">
        <f t="shared" ca="1" si="6"/>
        <v/>
      </c>
      <c r="G139" s="226" t="str">
        <f t="shared" ca="1" si="7"/>
        <v/>
      </c>
      <c r="H139" s="226" t="str">
        <f t="shared" ca="1" si="8"/>
        <v/>
      </c>
    </row>
    <row r="140" spans="1:8" ht="16.5" x14ac:dyDescent="0.3">
      <c r="A140" s="192"/>
      <c r="B140" s="190"/>
      <c r="C140" s="187"/>
      <c r="F140" s="225" t="str">
        <f t="shared" ca="1" si="6"/>
        <v/>
      </c>
      <c r="G140" s="226" t="str">
        <f t="shared" ca="1" si="7"/>
        <v/>
      </c>
      <c r="H140" s="226" t="str">
        <f t="shared" ca="1" si="8"/>
        <v/>
      </c>
    </row>
    <row r="141" spans="1:8" ht="16.5" x14ac:dyDescent="0.3">
      <c r="A141" s="192"/>
      <c r="B141" s="190"/>
      <c r="C141" s="187"/>
      <c r="F141" s="225" t="str">
        <f t="shared" ca="1" si="6"/>
        <v/>
      </c>
      <c r="G141" s="226" t="str">
        <f t="shared" ca="1" si="7"/>
        <v/>
      </c>
      <c r="H141" s="226" t="str">
        <f t="shared" ca="1" si="8"/>
        <v/>
      </c>
    </row>
    <row r="142" spans="1:8" ht="16.5" x14ac:dyDescent="0.3">
      <c r="A142" s="192"/>
      <c r="B142" s="190"/>
      <c r="C142" s="187"/>
      <c r="F142" s="225" t="str">
        <f t="shared" ca="1" si="6"/>
        <v/>
      </c>
      <c r="G142" s="226" t="str">
        <f t="shared" ca="1" si="7"/>
        <v/>
      </c>
      <c r="H142" s="226" t="str">
        <f t="shared" ca="1" si="8"/>
        <v/>
      </c>
    </row>
    <row r="143" spans="1:8" ht="16.5" x14ac:dyDescent="0.3">
      <c r="A143" s="192"/>
      <c r="B143" s="190"/>
      <c r="C143" s="187"/>
      <c r="F143" s="225" t="str">
        <f t="shared" ca="1" si="6"/>
        <v/>
      </c>
      <c r="G143" s="226" t="str">
        <f t="shared" ca="1" si="7"/>
        <v/>
      </c>
      <c r="H143" s="226" t="str">
        <f t="shared" ca="1" si="8"/>
        <v/>
      </c>
    </row>
    <row r="144" spans="1:8" ht="16.5" x14ac:dyDescent="0.3">
      <c r="A144" s="192"/>
      <c r="B144" s="190"/>
      <c r="C144" s="187"/>
      <c r="F144" s="225" t="str">
        <f t="shared" ca="1" si="6"/>
        <v/>
      </c>
      <c r="G144" s="226" t="str">
        <f t="shared" ca="1" si="7"/>
        <v/>
      </c>
      <c r="H144" s="226" t="str">
        <f t="shared" ca="1" si="8"/>
        <v/>
      </c>
    </row>
    <row r="145" spans="1:8" ht="16.5" x14ac:dyDescent="0.3">
      <c r="A145" s="192"/>
      <c r="B145" s="190"/>
      <c r="C145" s="187"/>
      <c r="F145" s="225" t="str">
        <f t="shared" ca="1" si="6"/>
        <v/>
      </c>
      <c r="G145" s="226" t="str">
        <f t="shared" ca="1" si="7"/>
        <v/>
      </c>
      <c r="H145" s="226" t="str">
        <f t="shared" ca="1" si="8"/>
        <v/>
      </c>
    </row>
    <row r="146" spans="1:8" ht="16.5" x14ac:dyDescent="0.3">
      <c r="A146" s="192"/>
      <c r="B146" s="190"/>
      <c r="C146" s="187"/>
      <c r="F146" s="225" t="str">
        <f t="shared" ca="1" si="6"/>
        <v/>
      </c>
      <c r="G146" s="226" t="str">
        <f t="shared" ca="1" si="7"/>
        <v/>
      </c>
      <c r="H146" s="226" t="str">
        <f t="shared" ca="1" si="8"/>
        <v/>
      </c>
    </row>
    <row r="147" spans="1:8" ht="16.5" x14ac:dyDescent="0.3">
      <c r="A147" s="192"/>
      <c r="B147" s="190"/>
      <c r="C147" s="187"/>
      <c r="F147" s="225" t="str">
        <f t="shared" ca="1" si="6"/>
        <v/>
      </c>
      <c r="G147" s="226" t="str">
        <f t="shared" ca="1" si="7"/>
        <v/>
      </c>
      <c r="H147" s="226" t="str">
        <f t="shared" ca="1" si="8"/>
        <v/>
      </c>
    </row>
    <row r="148" spans="1:8" ht="16.5" x14ac:dyDescent="0.3">
      <c r="A148" s="192"/>
      <c r="B148" s="190"/>
      <c r="C148" s="187"/>
      <c r="F148" s="225" t="str">
        <f t="shared" ca="1" si="6"/>
        <v/>
      </c>
      <c r="G148" s="226" t="str">
        <f t="shared" ca="1" si="7"/>
        <v/>
      </c>
      <c r="H148" s="226" t="str">
        <f t="shared" ca="1" si="8"/>
        <v/>
      </c>
    </row>
    <row r="149" spans="1:8" ht="16.5" x14ac:dyDescent="0.3">
      <c r="A149" s="192"/>
      <c r="B149" s="190"/>
      <c r="C149" s="187"/>
      <c r="F149" s="225" t="str">
        <f t="shared" ca="1" si="6"/>
        <v/>
      </c>
      <c r="G149" s="226" t="str">
        <f t="shared" ca="1" si="7"/>
        <v/>
      </c>
      <c r="H149" s="226" t="str">
        <f t="shared" ca="1" si="8"/>
        <v/>
      </c>
    </row>
    <row r="150" spans="1:8" ht="16.5" x14ac:dyDescent="0.3">
      <c r="A150" s="192"/>
      <c r="B150" s="190"/>
      <c r="C150" s="187"/>
      <c r="F150" s="225" t="str">
        <f t="shared" ca="1" si="6"/>
        <v/>
      </c>
      <c r="G150" s="226" t="str">
        <f t="shared" ca="1" si="7"/>
        <v/>
      </c>
      <c r="H150" s="226" t="str">
        <f t="shared" ca="1" si="8"/>
        <v/>
      </c>
    </row>
    <row r="151" spans="1:8" ht="16.5" x14ac:dyDescent="0.3">
      <c r="A151" s="192"/>
      <c r="B151" s="190"/>
      <c r="C151" s="187"/>
      <c r="F151" s="225" t="str">
        <f t="shared" ca="1" si="6"/>
        <v/>
      </c>
      <c r="G151" s="226" t="str">
        <f t="shared" ca="1" si="7"/>
        <v/>
      </c>
      <c r="H151" s="226" t="str">
        <f t="shared" ca="1" si="8"/>
        <v/>
      </c>
    </row>
    <row r="152" spans="1:8" ht="16.5" x14ac:dyDescent="0.3">
      <c r="A152" s="192"/>
      <c r="B152" s="190"/>
      <c r="C152" s="187"/>
      <c r="F152" s="225" t="str">
        <f t="shared" ca="1" si="6"/>
        <v/>
      </c>
      <c r="G152" s="226" t="str">
        <f t="shared" ca="1" si="7"/>
        <v/>
      </c>
      <c r="H152" s="226" t="str">
        <f t="shared" ca="1" si="8"/>
        <v/>
      </c>
    </row>
    <row r="153" spans="1:8" ht="16.5" x14ac:dyDescent="0.3">
      <c r="A153" s="192"/>
      <c r="B153" s="190"/>
      <c r="C153" s="187"/>
      <c r="F153" s="225" t="str">
        <f t="shared" ca="1" si="6"/>
        <v/>
      </c>
      <c r="G153" s="226" t="str">
        <f t="shared" ca="1" si="7"/>
        <v/>
      </c>
      <c r="H153" s="226" t="str">
        <f t="shared" ca="1" si="8"/>
        <v/>
      </c>
    </row>
    <row r="154" spans="1:8" ht="16.5" x14ac:dyDescent="0.3">
      <c r="A154" s="192"/>
      <c r="B154" s="190"/>
      <c r="C154" s="187"/>
      <c r="F154" s="225" t="str">
        <f t="shared" ca="1" si="6"/>
        <v/>
      </c>
      <c r="G154" s="226" t="str">
        <f t="shared" ca="1" si="7"/>
        <v/>
      </c>
      <c r="H154" s="226" t="str">
        <f t="shared" ca="1" si="8"/>
        <v/>
      </c>
    </row>
    <row r="155" spans="1:8" ht="16.5" x14ac:dyDescent="0.3">
      <c r="A155" s="192"/>
      <c r="B155" s="190"/>
      <c r="C155" s="187"/>
      <c r="F155" s="225" t="str">
        <f t="shared" ca="1" si="6"/>
        <v/>
      </c>
      <c r="G155" s="226" t="str">
        <f t="shared" ca="1" si="7"/>
        <v/>
      </c>
      <c r="H155" s="226" t="str">
        <f t="shared" ca="1" si="8"/>
        <v/>
      </c>
    </row>
    <row r="156" spans="1:8" ht="16.5" x14ac:dyDescent="0.3">
      <c r="A156" s="192"/>
      <c r="B156" s="190"/>
      <c r="C156" s="187"/>
      <c r="F156" s="225" t="str">
        <f t="shared" ca="1" si="6"/>
        <v/>
      </c>
      <c r="G156" s="226" t="str">
        <f t="shared" ca="1" si="7"/>
        <v/>
      </c>
      <c r="H156" s="226" t="str">
        <f t="shared" ca="1" si="8"/>
        <v/>
      </c>
    </row>
    <row r="157" spans="1:8" ht="16.5" x14ac:dyDescent="0.3">
      <c r="A157" s="192"/>
      <c r="B157" s="190"/>
      <c r="C157" s="187"/>
      <c r="F157" s="225" t="str">
        <f t="shared" ca="1" si="6"/>
        <v/>
      </c>
      <c r="G157" s="226" t="str">
        <f t="shared" ca="1" si="7"/>
        <v/>
      </c>
      <c r="H157" s="226" t="str">
        <f t="shared" ca="1" si="8"/>
        <v/>
      </c>
    </row>
    <row r="158" spans="1:8" ht="16.5" x14ac:dyDescent="0.3">
      <c r="A158" s="192"/>
      <c r="B158" s="190"/>
      <c r="C158" s="187"/>
      <c r="F158" s="225" t="str">
        <f t="shared" ca="1" si="6"/>
        <v/>
      </c>
      <c r="G158" s="226" t="str">
        <f t="shared" ca="1" si="7"/>
        <v/>
      </c>
      <c r="H158" s="226" t="str">
        <f t="shared" ca="1" si="8"/>
        <v/>
      </c>
    </row>
    <row r="159" spans="1:8" ht="16.5" x14ac:dyDescent="0.3">
      <c r="A159" s="192"/>
      <c r="B159" s="190"/>
      <c r="C159" s="187"/>
      <c r="F159" s="225" t="str">
        <f t="shared" ca="1" si="6"/>
        <v/>
      </c>
      <c r="G159" s="226" t="str">
        <f t="shared" ca="1" si="7"/>
        <v/>
      </c>
      <c r="H159" s="226" t="str">
        <f t="shared" ca="1" si="8"/>
        <v/>
      </c>
    </row>
    <row r="160" spans="1:8" ht="16.5" x14ac:dyDescent="0.3">
      <c r="A160" s="192"/>
      <c r="B160" s="190"/>
      <c r="C160" s="187"/>
      <c r="F160" s="225" t="str">
        <f t="shared" ca="1" si="6"/>
        <v/>
      </c>
      <c r="G160" s="226" t="str">
        <f t="shared" ca="1" si="7"/>
        <v/>
      </c>
      <c r="H160" s="226" t="str">
        <f t="shared" ca="1" si="8"/>
        <v/>
      </c>
    </row>
    <row r="161" spans="1:8" ht="16.5" x14ac:dyDescent="0.3">
      <c r="A161" s="192"/>
      <c r="B161" s="190"/>
      <c r="C161" s="187"/>
      <c r="F161" s="225" t="str">
        <f t="shared" ca="1" si="6"/>
        <v/>
      </c>
      <c r="G161" s="226" t="str">
        <f t="shared" ca="1" si="7"/>
        <v/>
      </c>
      <c r="H161" s="226" t="str">
        <f t="shared" ca="1" si="8"/>
        <v/>
      </c>
    </row>
    <row r="162" spans="1:8" ht="16.5" x14ac:dyDescent="0.3">
      <c r="A162" s="192"/>
      <c r="B162" s="190"/>
      <c r="C162" s="187"/>
      <c r="F162" s="225" t="str">
        <f t="shared" ca="1" si="6"/>
        <v/>
      </c>
      <c r="G162" s="226" t="str">
        <f t="shared" ca="1" si="7"/>
        <v/>
      </c>
      <c r="H162" s="226" t="str">
        <f t="shared" ca="1" si="8"/>
        <v/>
      </c>
    </row>
    <row r="163" spans="1:8" ht="16.5" x14ac:dyDescent="0.3">
      <c r="A163" s="192"/>
      <c r="B163" s="190"/>
      <c r="C163" s="187"/>
      <c r="F163" s="225" t="str">
        <f t="shared" ca="1" si="6"/>
        <v/>
      </c>
      <c r="G163" s="226" t="str">
        <f t="shared" ca="1" si="7"/>
        <v/>
      </c>
      <c r="H163" s="226" t="str">
        <f t="shared" ca="1" si="8"/>
        <v/>
      </c>
    </row>
    <row r="164" spans="1:8" ht="16.5" x14ac:dyDescent="0.3">
      <c r="A164" s="192"/>
      <c r="B164" s="190"/>
      <c r="C164" s="187"/>
      <c r="F164" s="225" t="str">
        <f t="shared" ca="1" si="6"/>
        <v/>
      </c>
      <c r="G164" s="226" t="str">
        <f t="shared" ca="1" si="7"/>
        <v/>
      </c>
      <c r="H164" s="226" t="str">
        <f t="shared" ca="1" si="8"/>
        <v/>
      </c>
    </row>
    <row r="165" spans="1:8" ht="16.5" x14ac:dyDescent="0.3">
      <c r="A165" s="192"/>
      <c r="B165" s="190"/>
      <c r="C165" s="187"/>
      <c r="F165" s="225" t="str">
        <f t="shared" ca="1" si="6"/>
        <v/>
      </c>
      <c r="G165" s="226" t="str">
        <f t="shared" ca="1" si="7"/>
        <v/>
      </c>
      <c r="H165" s="226" t="str">
        <f t="shared" ca="1" si="8"/>
        <v/>
      </c>
    </row>
    <row r="166" spans="1:8" ht="16.5" x14ac:dyDescent="0.3">
      <c r="A166" s="192"/>
      <c r="B166" s="190"/>
      <c r="C166" s="187"/>
      <c r="F166" s="225" t="str">
        <f t="shared" ca="1" si="6"/>
        <v/>
      </c>
      <c r="G166" s="226" t="str">
        <f t="shared" ca="1" si="7"/>
        <v/>
      </c>
      <c r="H166" s="226" t="str">
        <f t="shared" ca="1" si="8"/>
        <v/>
      </c>
    </row>
    <row r="167" spans="1:8" ht="16.5" x14ac:dyDescent="0.3">
      <c r="A167" s="192"/>
      <c r="B167" s="190"/>
      <c r="C167" s="187"/>
      <c r="F167" s="225" t="str">
        <f t="shared" ca="1" si="6"/>
        <v/>
      </c>
      <c r="G167" s="226" t="str">
        <f t="shared" ca="1" si="7"/>
        <v/>
      </c>
      <c r="H167" s="226" t="str">
        <f t="shared" ca="1" si="8"/>
        <v/>
      </c>
    </row>
    <row r="168" spans="1:8" ht="16.5" x14ac:dyDescent="0.3">
      <c r="A168" s="192"/>
      <c r="B168" s="190"/>
      <c r="C168" s="187"/>
      <c r="F168" s="225" t="str">
        <f t="shared" ca="1" si="6"/>
        <v/>
      </c>
      <c r="G168" s="226" t="str">
        <f t="shared" ca="1" si="7"/>
        <v/>
      </c>
      <c r="H168" s="226" t="str">
        <f t="shared" ca="1" si="8"/>
        <v/>
      </c>
    </row>
    <row r="169" spans="1:8" ht="16.5" x14ac:dyDescent="0.3">
      <c r="A169" s="192"/>
      <c r="B169" s="190"/>
      <c r="C169" s="187"/>
      <c r="F169" s="225" t="str">
        <f t="shared" ca="1" si="6"/>
        <v/>
      </c>
      <c r="G169" s="226" t="str">
        <f t="shared" ca="1" si="7"/>
        <v/>
      </c>
      <c r="H169" s="226" t="str">
        <f t="shared" ca="1" si="8"/>
        <v/>
      </c>
    </row>
    <row r="170" spans="1:8" ht="16.5" x14ac:dyDescent="0.3">
      <c r="A170" s="192"/>
      <c r="B170" s="190"/>
      <c r="C170" s="187"/>
      <c r="F170" s="225" t="str">
        <f t="shared" ca="1" si="6"/>
        <v/>
      </c>
      <c r="G170" s="226" t="str">
        <f t="shared" ca="1" si="7"/>
        <v/>
      </c>
      <c r="H170" s="226" t="str">
        <f t="shared" ca="1" si="8"/>
        <v/>
      </c>
    </row>
    <row r="171" spans="1:8" ht="16.5" x14ac:dyDescent="0.3">
      <c r="A171" s="192"/>
      <c r="B171" s="190"/>
      <c r="C171" s="187"/>
      <c r="F171" s="225" t="str">
        <f t="shared" ca="1" si="6"/>
        <v/>
      </c>
      <c r="G171" s="226" t="str">
        <f t="shared" ca="1" si="7"/>
        <v/>
      </c>
      <c r="H171" s="226" t="str">
        <f t="shared" ca="1" si="8"/>
        <v/>
      </c>
    </row>
    <row r="172" spans="1:8" ht="16.5" x14ac:dyDescent="0.3">
      <c r="A172" s="192"/>
      <c r="B172" s="190"/>
      <c r="C172" s="187"/>
      <c r="F172" s="225" t="str">
        <f t="shared" ca="1" si="6"/>
        <v/>
      </c>
      <c r="G172" s="226" t="str">
        <f t="shared" ca="1" si="7"/>
        <v/>
      </c>
      <c r="H172" s="226" t="str">
        <f t="shared" ca="1" si="8"/>
        <v/>
      </c>
    </row>
    <row r="173" spans="1:8" ht="16.5" x14ac:dyDescent="0.3">
      <c r="A173" s="192"/>
      <c r="B173" s="190"/>
      <c r="C173" s="187"/>
      <c r="F173" s="225" t="str">
        <f t="shared" ca="1" si="6"/>
        <v/>
      </c>
      <c r="G173" s="226" t="str">
        <f t="shared" ca="1" si="7"/>
        <v/>
      </c>
      <c r="H173" s="226" t="str">
        <f t="shared" ca="1" si="8"/>
        <v/>
      </c>
    </row>
    <row r="174" spans="1:8" ht="16.5" x14ac:dyDescent="0.3">
      <c r="A174" s="192"/>
      <c r="B174" s="190"/>
      <c r="C174" s="187"/>
      <c r="F174" s="225" t="str">
        <f t="shared" ca="1" si="6"/>
        <v/>
      </c>
      <c r="G174" s="226" t="str">
        <f t="shared" ca="1" si="7"/>
        <v/>
      </c>
      <c r="H174" s="226" t="str">
        <f t="shared" ca="1" si="8"/>
        <v/>
      </c>
    </row>
    <row r="175" spans="1:8" ht="16.5" x14ac:dyDescent="0.3">
      <c r="A175" s="192"/>
      <c r="B175" s="190"/>
      <c r="C175" s="187"/>
      <c r="F175" s="225" t="str">
        <f t="shared" ca="1" si="6"/>
        <v/>
      </c>
      <c r="G175" s="226" t="str">
        <f t="shared" ca="1" si="7"/>
        <v/>
      </c>
      <c r="H175" s="226" t="str">
        <f t="shared" ca="1" si="8"/>
        <v/>
      </c>
    </row>
    <row r="176" spans="1:8" ht="16.5" x14ac:dyDescent="0.3">
      <c r="A176" s="192"/>
      <c r="B176" s="190"/>
      <c r="C176" s="187"/>
      <c r="F176" s="225" t="str">
        <f t="shared" ca="1" si="6"/>
        <v/>
      </c>
      <c r="G176" s="226" t="str">
        <f t="shared" ca="1" si="7"/>
        <v/>
      </c>
      <c r="H176" s="226" t="str">
        <f t="shared" ca="1" si="8"/>
        <v/>
      </c>
    </row>
    <row r="177" spans="1:8" ht="16.5" x14ac:dyDescent="0.3">
      <c r="A177" s="192"/>
      <c r="B177" s="190"/>
      <c r="C177" s="187"/>
      <c r="F177" s="225" t="str">
        <f t="shared" ca="1" si="6"/>
        <v/>
      </c>
      <c r="G177" s="226" t="str">
        <f t="shared" ca="1" si="7"/>
        <v/>
      </c>
      <c r="H177" s="226" t="str">
        <f t="shared" ca="1" si="8"/>
        <v/>
      </c>
    </row>
    <row r="178" spans="1:8" ht="16.5" x14ac:dyDescent="0.3">
      <c r="A178" s="192"/>
      <c r="B178" s="190"/>
      <c r="C178" s="187"/>
      <c r="F178" s="225" t="str">
        <f t="shared" ca="1" si="6"/>
        <v/>
      </c>
      <c r="G178" s="226" t="str">
        <f t="shared" ca="1" si="7"/>
        <v/>
      </c>
      <c r="H178" s="226" t="str">
        <f t="shared" ca="1" si="8"/>
        <v/>
      </c>
    </row>
    <row r="179" spans="1:8" ht="16.5" x14ac:dyDescent="0.3">
      <c r="A179" s="192"/>
      <c r="B179" s="190"/>
      <c r="C179" s="187"/>
      <c r="F179" s="225" t="str">
        <f t="shared" ca="1" si="6"/>
        <v/>
      </c>
      <c r="G179" s="226" t="str">
        <f t="shared" ca="1" si="7"/>
        <v/>
      </c>
      <c r="H179" s="226" t="str">
        <f t="shared" ca="1" si="8"/>
        <v/>
      </c>
    </row>
    <row r="180" spans="1:8" ht="16.5" x14ac:dyDescent="0.3">
      <c r="A180" s="192"/>
      <c r="B180" s="190"/>
      <c r="C180" s="187"/>
      <c r="F180" s="225" t="str">
        <f t="shared" ca="1" si="6"/>
        <v/>
      </c>
      <c r="G180" s="226" t="str">
        <f t="shared" ca="1" si="7"/>
        <v/>
      </c>
      <c r="H180" s="226" t="str">
        <f t="shared" ca="1" si="8"/>
        <v/>
      </c>
    </row>
    <row r="181" spans="1:8" ht="16.5" x14ac:dyDescent="0.3">
      <c r="A181" s="192"/>
      <c r="B181" s="190"/>
      <c r="C181" s="187"/>
      <c r="F181" s="225" t="str">
        <f t="shared" ca="1" si="6"/>
        <v/>
      </c>
      <c r="G181" s="226" t="str">
        <f t="shared" ca="1" si="7"/>
        <v/>
      </c>
      <c r="H181" s="226" t="str">
        <f t="shared" ca="1" si="8"/>
        <v/>
      </c>
    </row>
    <row r="182" spans="1:8" ht="16.5" x14ac:dyDescent="0.3">
      <c r="A182" s="192"/>
      <c r="B182" s="190"/>
      <c r="C182" s="187"/>
      <c r="F182" s="225" t="str">
        <f t="shared" ca="1" si="6"/>
        <v/>
      </c>
      <c r="G182" s="226" t="str">
        <f t="shared" ca="1" si="7"/>
        <v/>
      </c>
      <c r="H182" s="226" t="str">
        <f t="shared" ca="1" si="8"/>
        <v/>
      </c>
    </row>
    <row r="183" spans="1:8" ht="16.5" x14ac:dyDescent="0.3">
      <c r="A183" s="192"/>
      <c r="B183" s="190"/>
      <c r="C183" s="187"/>
      <c r="F183" s="225" t="str">
        <f t="shared" ca="1" si="6"/>
        <v/>
      </c>
      <c r="G183" s="226" t="str">
        <f t="shared" ca="1" si="7"/>
        <v/>
      </c>
      <c r="H183" s="226" t="str">
        <f t="shared" ca="1" si="8"/>
        <v/>
      </c>
    </row>
    <row r="184" spans="1:8" ht="16.5" x14ac:dyDescent="0.3">
      <c r="A184" s="192"/>
      <c r="B184" s="190"/>
      <c r="C184" s="187"/>
      <c r="F184" s="225" t="str">
        <f t="shared" ca="1" si="6"/>
        <v/>
      </c>
      <c r="G184" s="226" t="str">
        <f t="shared" ca="1" si="7"/>
        <v/>
      </c>
      <c r="H184" s="226" t="str">
        <f t="shared" ca="1" si="8"/>
        <v/>
      </c>
    </row>
    <row r="185" spans="1:8" ht="16.5" x14ac:dyDescent="0.3">
      <c r="A185" s="192"/>
      <c r="B185" s="190"/>
      <c r="C185" s="187"/>
      <c r="F185" s="225" t="str">
        <f t="shared" ca="1" si="6"/>
        <v/>
      </c>
      <c r="G185" s="226" t="str">
        <f t="shared" ca="1" si="7"/>
        <v/>
      </c>
      <c r="H185" s="226" t="str">
        <f t="shared" ca="1" si="8"/>
        <v/>
      </c>
    </row>
    <row r="186" spans="1:8" ht="16.5" x14ac:dyDescent="0.3">
      <c r="A186" s="192"/>
      <c r="B186" s="190"/>
      <c r="C186" s="187"/>
      <c r="F186" s="225" t="str">
        <f t="shared" ca="1" si="6"/>
        <v/>
      </c>
      <c r="G186" s="226" t="str">
        <f t="shared" ca="1" si="7"/>
        <v/>
      </c>
      <c r="H186" s="226" t="str">
        <f t="shared" ca="1" si="8"/>
        <v/>
      </c>
    </row>
    <row r="187" spans="1:8" ht="16.5" x14ac:dyDescent="0.3">
      <c r="A187" s="192"/>
      <c r="B187" s="190"/>
      <c r="C187" s="187"/>
      <c r="F187" s="225" t="str">
        <f t="shared" ca="1" si="6"/>
        <v/>
      </c>
      <c r="G187" s="226" t="str">
        <f t="shared" ca="1" si="7"/>
        <v/>
      </c>
      <c r="H187" s="226" t="str">
        <f t="shared" ca="1" si="8"/>
        <v/>
      </c>
    </row>
    <row r="188" spans="1:8" ht="16.5" x14ac:dyDescent="0.3">
      <c r="A188" s="192"/>
      <c r="B188" s="190"/>
      <c r="C188" s="187"/>
      <c r="F188" s="225" t="str">
        <f t="shared" ca="1" si="6"/>
        <v/>
      </c>
      <c r="G188" s="226" t="str">
        <f t="shared" ca="1" si="7"/>
        <v/>
      </c>
      <c r="H188" s="226" t="str">
        <f t="shared" ca="1" si="8"/>
        <v/>
      </c>
    </row>
    <row r="189" spans="1:8" ht="16.5" x14ac:dyDescent="0.3">
      <c r="A189" s="192"/>
      <c r="B189" s="190"/>
      <c r="C189" s="187"/>
      <c r="F189" s="225" t="str">
        <f t="shared" ca="1" si="6"/>
        <v/>
      </c>
      <c r="G189" s="226" t="str">
        <f t="shared" ca="1" si="7"/>
        <v/>
      </c>
      <c r="H189" s="226" t="str">
        <f t="shared" ca="1" si="8"/>
        <v/>
      </c>
    </row>
    <row r="190" spans="1:8" ht="16.5" x14ac:dyDescent="0.3">
      <c r="A190" s="192"/>
      <c r="B190" s="190"/>
      <c r="C190" s="187"/>
      <c r="F190" s="225" t="str">
        <f t="shared" ca="1" si="6"/>
        <v/>
      </c>
      <c r="G190" s="226" t="str">
        <f t="shared" ca="1" si="7"/>
        <v/>
      </c>
      <c r="H190" s="226" t="str">
        <f t="shared" ca="1" si="8"/>
        <v/>
      </c>
    </row>
    <row r="191" spans="1:8" ht="16.5" x14ac:dyDescent="0.3">
      <c r="A191" s="192"/>
      <c r="B191" s="190"/>
      <c r="C191" s="187"/>
      <c r="F191" s="225" t="str">
        <f t="shared" ca="1" si="6"/>
        <v/>
      </c>
      <c r="G191" s="226" t="str">
        <f t="shared" ca="1" si="7"/>
        <v/>
      </c>
      <c r="H191" s="226" t="str">
        <f t="shared" ca="1" si="8"/>
        <v/>
      </c>
    </row>
    <row r="192" spans="1:8" ht="16.5" x14ac:dyDescent="0.3">
      <c r="A192" s="192"/>
      <c r="B192" s="190"/>
      <c r="C192" s="187"/>
      <c r="F192" s="225" t="str">
        <f t="shared" ca="1" si="6"/>
        <v/>
      </c>
      <c r="G192" s="226" t="str">
        <f t="shared" ca="1" si="7"/>
        <v/>
      </c>
      <c r="H192" s="226" t="str">
        <f t="shared" ca="1" si="8"/>
        <v/>
      </c>
    </row>
    <row r="193" spans="1:8" ht="16.5" x14ac:dyDescent="0.3">
      <c r="A193" s="192"/>
      <c r="B193" s="190"/>
      <c r="C193" s="187"/>
      <c r="F193" s="225" t="str">
        <f t="shared" ca="1" si="6"/>
        <v/>
      </c>
      <c r="G193" s="226" t="str">
        <f t="shared" ca="1" si="7"/>
        <v/>
      </c>
      <c r="H193" s="226" t="str">
        <f t="shared" ca="1" si="8"/>
        <v/>
      </c>
    </row>
    <row r="194" spans="1:8" ht="16.5" x14ac:dyDescent="0.3">
      <c r="A194" s="192"/>
      <c r="B194" s="190"/>
      <c r="C194" s="187"/>
      <c r="F194" s="225" t="str">
        <f t="shared" ca="1" si="6"/>
        <v/>
      </c>
      <c r="G194" s="226" t="str">
        <f t="shared" ca="1" si="7"/>
        <v/>
      </c>
      <c r="H194" s="226" t="str">
        <f t="shared" ca="1" si="8"/>
        <v/>
      </c>
    </row>
    <row r="195" spans="1:8" ht="16.5" x14ac:dyDescent="0.3">
      <c r="A195" s="192"/>
      <c r="B195" s="190"/>
      <c r="C195" s="187"/>
      <c r="F195" s="225" t="str">
        <f t="shared" ca="1" si="6"/>
        <v/>
      </c>
      <c r="G195" s="226" t="str">
        <f t="shared" ca="1" si="7"/>
        <v/>
      </c>
      <c r="H195" s="226" t="str">
        <f t="shared" ca="1" si="8"/>
        <v/>
      </c>
    </row>
    <row r="196" spans="1:8" ht="16.5" x14ac:dyDescent="0.3">
      <c r="A196" s="192"/>
      <c r="B196" s="190"/>
      <c r="C196" s="187"/>
      <c r="F196" s="225" t="str">
        <f t="shared" ref="F196:F259" ca="1" si="9">IFERROR(TRIM(LEFT(MID(INDIRECT("B"&amp;(9*ROW(F196)-16)),FIND("'",INDIRECT("B"&amp;(9*ROW(F196)-16)))+1,100),LEN(MID(INDIRECT("B"&amp;(9*ROW(F196)-16)),FIND("'",INDIRECT("B"&amp;(9*ROW(F196)-16)))+1,100))-2)),"")</f>
        <v/>
      </c>
      <c r="G196" s="226" t="str">
        <f t="shared" ref="G196:G259" ca="1" si="10">IFERROR(LEFT(MID(INDIRECT("B"&amp;(9*ROW(G196)-15)),FIND("'",INDIRECT("B"&amp;(9*ROW(G196)-15)))+1,100),LEN(MID(INDIRECT("B"&amp;(9*ROW(G196)-15)),FIND("'",INDIRECT("B"&amp;(9*ROW(G196)-15)))+1,100))-2),"")</f>
        <v/>
      </c>
      <c r="H196" s="226" t="str">
        <f t="shared" ref="H196:H259" ca="1" si="11">IFERROR(LEFT(MID(INDIRECT("B"&amp;(9*ROW(H196)-14)),FIND("'",INDIRECT("B"&amp;(9*ROW(H196)-14)))+1,100),LEN(MID(INDIRECT("B"&amp;(9*ROW(H196)-14)),FIND("'",INDIRECT("B"&amp;(9*ROW(H196)-14)))+1,100))-2),"")</f>
        <v/>
      </c>
    </row>
    <row r="197" spans="1:8" ht="16.5" x14ac:dyDescent="0.3">
      <c r="A197" s="192"/>
      <c r="B197" s="190"/>
      <c r="C197" s="187"/>
      <c r="F197" s="225" t="str">
        <f t="shared" ca="1" si="9"/>
        <v/>
      </c>
      <c r="G197" s="226" t="str">
        <f t="shared" ca="1" si="10"/>
        <v/>
      </c>
      <c r="H197" s="226" t="str">
        <f t="shared" ca="1" si="11"/>
        <v/>
      </c>
    </row>
    <row r="198" spans="1:8" ht="16.5" x14ac:dyDescent="0.3">
      <c r="A198" s="192"/>
      <c r="B198" s="190"/>
      <c r="C198" s="187"/>
      <c r="F198" s="225" t="str">
        <f t="shared" ca="1" si="9"/>
        <v/>
      </c>
      <c r="G198" s="226" t="str">
        <f t="shared" ca="1" si="10"/>
        <v/>
      </c>
      <c r="H198" s="226" t="str">
        <f t="shared" ca="1" si="11"/>
        <v/>
      </c>
    </row>
    <row r="199" spans="1:8" ht="16.5" x14ac:dyDescent="0.3">
      <c r="A199" s="192"/>
      <c r="B199" s="190"/>
      <c r="C199" s="187"/>
      <c r="F199" s="225" t="str">
        <f t="shared" ca="1" si="9"/>
        <v/>
      </c>
      <c r="G199" s="226" t="str">
        <f t="shared" ca="1" si="10"/>
        <v/>
      </c>
      <c r="H199" s="226" t="str">
        <f t="shared" ca="1" si="11"/>
        <v/>
      </c>
    </row>
    <row r="200" spans="1:8" ht="16.5" x14ac:dyDescent="0.3">
      <c r="A200" s="192"/>
      <c r="B200" s="190"/>
      <c r="C200" s="187"/>
      <c r="F200" s="225" t="str">
        <f t="shared" ca="1" si="9"/>
        <v/>
      </c>
      <c r="G200" s="226" t="str">
        <f t="shared" ca="1" si="10"/>
        <v/>
      </c>
      <c r="H200" s="226" t="str">
        <f t="shared" ca="1" si="11"/>
        <v/>
      </c>
    </row>
    <row r="201" spans="1:8" ht="16.5" x14ac:dyDescent="0.3">
      <c r="A201" s="192"/>
      <c r="B201" s="190"/>
      <c r="C201" s="187"/>
      <c r="F201" s="225" t="str">
        <f t="shared" ca="1" si="9"/>
        <v/>
      </c>
      <c r="G201" s="226" t="str">
        <f t="shared" ca="1" si="10"/>
        <v/>
      </c>
      <c r="H201" s="226" t="str">
        <f t="shared" ca="1" si="11"/>
        <v/>
      </c>
    </row>
    <row r="202" spans="1:8" ht="16.5" x14ac:dyDescent="0.3">
      <c r="A202" s="192"/>
      <c r="B202" s="190"/>
      <c r="C202" s="187"/>
      <c r="F202" s="225" t="str">
        <f t="shared" ca="1" si="9"/>
        <v/>
      </c>
      <c r="G202" s="226" t="str">
        <f t="shared" ca="1" si="10"/>
        <v/>
      </c>
      <c r="H202" s="226" t="str">
        <f t="shared" ca="1" si="11"/>
        <v/>
      </c>
    </row>
    <row r="203" spans="1:8" ht="16.5" x14ac:dyDescent="0.3">
      <c r="A203" s="192"/>
      <c r="B203" s="190"/>
      <c r="C203" s="187"/>
      <c r="F203" s="225" t="str">
        <f t="shared" ca="1" si="9"/>
        <v/>
      </c>
      <c r="G203" s="226" t="str">
        <f t="shared" ca="1" si="10"/>
        <v/>
      </c>
      <c r="H203" s="226" t="str">
        <f t="shared" ca="1" si="11"/>
        <v/>
      </c>
    </row>
    <row r="204" spans="1:8" ht="16.5" x14ac:dyDescent="0.3">
      <c r="A204" s="192"/>
      <c r="B204" s="190"/>
      <c r="C204" s="187"/>
      <c r="F204" s="225" t="str">
        <f t="shared" ca="1" si="9"/>
        <v/>
      </c>
      <c r="G204" s="226" t="str">
        <f t="shared" ca="1" si="10"/>
        <v/>
      </c>
      <c r="H204" s="226" t="str">
        <f t="shared" ca="1" si="11"/>
        <v/>
      </c>
    </row>
    <row r="205" spans="1:8" ht="16.5" x14ac:dyDescent="0.3">
      <c r="A205" s="192"/>
      <c r="B205" s="190"/>
      <c r="C205" s="187"/>
      <c r="F205" s="225" t="str">
        <f t="shared" ca="1" si="9"/>
        <v/>
      </c>
      <c r="G205" s="226" t="str">
        <f t="shared" ca="1" si="10"/>
        <v/>
      </c>
      <c r="H205" s="226" t="str">
        <f t="shared" ca="1" si="11"/>
        <v/>
      </c>
    </row>
    <row r="206" spans="1:8" ht="16.5" x14ac:dyDescent="0.3">
      <c r="A206" s="192"/>
      <c r="B206" s="190"/>
      <c r="C206" s="187"/>
      <c r="F206" s="225" t="str">
        <f t="shared" ca="1" si="9"/>
        <v/>
      </c>
      <c r="G206" s="226" t="str">
        <f t="shared" ca="1" si="10"/>
        <v/>
      </c>
      <c r="H206" s="226" t="str">
        <f t="shared" ca="1" si="11"/>
        <v/>
      </c>
    </row>
    <row r="207" spans="1:8" ht="16.5" x14ac:dyDescent="0.3">
      <c r="A207" s="192"/>
      <c r="B207" s="190"/>
      <c r="C207" s="187"/>
      <c r="F207" s="225" t="str">
        <f t="shared" ca="1" si="9"/>
        <v/>
      </c>
      <c r="G207" s="226" t="str">
        <f t="shared" ca="1" si="10"/>
        <v/>
      </c>
      <c r="H207" s="226" t="str">
        <f t="shared" ca="1" si="11"/>
        <v/>
      </c>
    </row>
    <row r="208" spans="1:8" ht="16.5" x14ac:dyDescent="0.3">
      <c r="A208" s="192"/>
      <c r="B208" s="190"/>
      <c r="C208" s="187"/>
      <c r="F208" s="225" t="str">
        <f t="shared" ca="1" si="9"/>
        <v/>
      </c>
      <c r="G208" s="226" t="str">
        <f t="shared" ca="1" si="10"/>
        <v/>
      </c>
      <c r="H208" s="226" t="str">
        <f t="shared" ca="1" si="11"/>
        <v/>
      </c>
    </row>
    <row r="209" spans="1:8" ht="16.5" x14ac:dyDescent="0.3">
      <c r="A209" s="192"/>
      <c r="B209" s="190"/>
      <c r="C209" s="187"/>
      <c r="F209" s="225" t="str">
        <f t="shared" ca="1" si="9"/>
        <v/>
      </c>
      <c r="G209" s="226" t="str">
        <f t="shared" ca="1" si="10"/>
        <v/>
      </c>
      <c r="H209" s="226" t="str">
        <f t="shared" ca="1" si="11"/>
        <v/>
      </c>
    </row>
    <row r="210" spans="1:8" ht="16.5" x14ac:dyDescent="0.3">
      <c r="A210" s="192"/>
      <c r="B210" s="190"/>
      <c r="C210" s="187"/>
      <c r="F210" s="225" t="str">
        <f t="shared" ca="1" si="9"/>
        <v/>
      </c>
      <c r="G210" s="226" t="str">
        <f t="shared" ca="1" si="10"/>
        <v/>
      </c>
      <c r="H210" s="226" t="str">
        <f t="shared" ca="1" si="11"/>
        <v/>
      </c>
    </row>
    <row r="211" spans="1:8" ht="16.5" x14ac:dyDescent="0.3">
      <c r="A211" s="192"/>
      <c r="B211" s="190"/>
      <c r="C211" s="187"/>
      <c r="F211" s="225" t="str">
        <f t="shared" ca="1" si="9"/>
        <v/>
      </c>
      <c r="G211" s="226" t="str">
        <f t="shared" ca="1" si="10"/>
        <v/>
      </c>
      <c r="H211" s="226" t="str">
        <f t="shared" ca="1" si="11"/>
        <v/>
      </c>
    </row>
    <row r="212" spans="1:8" ht="16.5" x14ac:dyDescent="0.3">
      <c r="A212" s="192"/>
      <c r="B212" s="190"/>
      <c r="C212" s="187"/>
      <c r="F212" s="225" t="str">
        <f t="shared" ca="1" si="9"/>
        <v/>
      </c>
      <c r="G212" s="226" t="str">
        <f t="shared" ca="1" si="10"/>
        <v/>
      </c>
      <c r="H212" s="226" t="str">
        <f t="shared" ca="1" si="11"/>
        <v/>
      </c>
    </row>
    <row r="213" spans="1:8" ht="16.5" x14ac:dyDescent="0.3">
      <c r="A213" s="192"/>
      <c r="B213" s="190"/>
      <c r="C213" s="187"/>
      <c r="F213" s="225" t="str">
        <f t="shared" ca="1" si="9"/>
        <v/>
      </c>
      <c r="G213" s="226" t="str">
        <f t="shared" ca="1" si="10"/>
        <v/>
      </c>
      <c r="H213" s="226" t="str">
        <f t="shared" ca="1" si="11"/>
        <v/>
      </c>
    </row>
    <row r="214" spans="1:8" ht="16.5" x14ac:dyDescent="0.3">
      <c r="A214" s="192"/>
      <c r="B214" s="190"/>
      <c r="C214" s="187"/>
      <c r="F214" s="225" t="str">
        <f t="shared" ca="1" si="9"/>
        <v/>
      </c>
      <c r="G214" s="226" t="str">
        <f t="shared" ca="1" si="10"/>
        <v/>
      </c>
      <c r="H214" s="226" t="str">
        <f t="shared" ca="1" si="11"/>
        <v/>
      </c>
    </row>
    <row r="215" spans="1:8" ht="16.5" x14ac:dyDescent="0.3">
      <c r="A215" s="192"/>
      <c r="B215" s="190"/>
      <c r="C215" s="187"/>
      <c r="F215" s="225" t="str">
        <f t="shared" ca="1" si="9"/>
        <v/>
      </c>
      <c r="G215" s="226" t="str">
        <f t="shared" ca="1" si="10"/>
        <v/>
      </c>
      <c r="H215" s="226" t="str">
        <f t="shared" ca="1" si="11"/>
        <v/>
      </c>
    </row>
    <row r="216" spans="1:8" ht="16.5" x14ac:dyDescent="0.3">
      <c r="A216" s="192"/>
      <c r="B216" s="190"/>
      <c r="C216" s="187"/>
      <c r="F216" s="225" t="str">
        <f t="shared" ca="1" si="9"/>
        <v/>
      </c>
      <c r="G216" s="226" t="str">
        <f t="shared" ca="1" si="10"/>
        <v/>
      </c>
      <c r="H216" s="226" t="str">
        <f t="shared" ca="1" si="11"/>
        <v/>
      </c>
    </row>
    <row r="217" spans="1:8" ht="16.5" x14ac:dyDescent="0.3">
      <c r="A217" s="192"/>
      <c r="B217" s="190"/>
      <c r="C217" s="187"/>
      <c r="F217" s="225" t="str">
        <f t="shared" ca="1" si="9"/>
        <v/>
      </c>
      <c r="G217" s="226" t="str">
        <f t="shared" ca="1" si="10"/>
        <v/>
      </c>
      <c r="H217" s="226" t="str">
        <f t="shared" ca="1" si="11"/>
        <v/>
      </c>
    </row>
    <row r="218" spans="1:8" ht="16.5" x14ac:dyDescent="0.3">
      <c r="A218" s="192"/>
      <c r="B218" s="190"/>
      <c r="C218" s="187"/>
      <c r="F218" s="225" t="str">
        <f t="shared" ca="1" si="9"/>
        <v/>
      </c>
      <c r="G218" s="226" t="str">
        <f t="shared" ca="1" si="10"/>
        <v/>
      </c>
      <c r="H218" s="226" t="str">
        <f t="shared" ca="1" si="11"/>
        <v/>
      </c>
    </row>
    <row r="219" spans="1:8" ht="16.5" x14ac:dyDescent="0.3">
      <c r="A219" s="192"/>
      <c r="B219" s="190"/>
      <c r="C219" s="187"/>
      <c r="F219" s="225" t="str">
        <f t="shared" ca="1" si="9"/>
        <v/>
      </c>
      <c r="G219" s="226" t="str">
        <f t="shared" ca="1" si="10"/>
        <v/>
      </c>
      <c r="H219" s="226" t="str">
        <f t="shared" ca="1" si="11"/>
        <v/>
      </c>
    </row>
    <row r="220" spans="1:8" ht="16.5" x14ac:dyDescent="0.3">
      <c r="A220" s="192"/>
      <c r="B220" s="190"/>
      <c r="C220" s="187"/>
      <c r="F220" s="225" t="str">
        <f t="shared" ca="1" si="9"/>
        <v/>
      </c>
      <c r="G220" s="226" t="str">
        <f t="shared" ca="1" si="10"/>
        <v/>
      </c>
      <c r="H220" s="226" t="str">
        <f t="shared" ca="1" si="11"/>
        <v/>
      </c>
    </row>
    <row r="221" spans="1:8" ht="16.5" x14ac:dyDescent="0.3">
      <c r="A221" s="192"/>
      <c r="B221" s="190"/>
      <c r="C221" s="187"/>
      <c r="F221" s="225" t="str">
        <f t="shared" ca="1" si="9"/>
        <v/>
      </c>
      <c r="G221" s="226" t="str">
        <f t="shared" ca="1" si="10"/>
        <v/>
      </c>
      <c r="H221" s="226" t="str">
        <f t="shared" ca="1" si="11"/>
        <v/>
      </c>
    </row>
    <row r="222" spans="1:8" ht="16.5" x14ac:dyDescent="0.3">
      <c r="A222" s="192"/>
      <c r="B222" s="190"/>
      <c r="C222" s="187"/>
      <c r="F222" s="225" t="str">
        <f t="shared" ca="1" si="9"/>
        <v/>
      </c>
      <c r="G222" s="226" t="str">
        <f t="shared" ca="1" si="10"/>
        <v/>
      </c>
      <c r="H222" s="226" t="str">
        <f t="shared" ca="1" si="11"/>
        <v/>
      </c>
    </row>
    <row r="223" spans="1:8" ht="16.5" x14ac:dyDescent="0.3">
      <c r="A223" s="192"/>
      <c r="B223" s="190"/>
      <c r="C223" s="187"/>
      <c r="F223" s="225" t="str">
        <f t="shared" ca="1" si="9"/>
        <v/>
      </c>
      <c r="G223" s="226" t="str">
        <f t="shared" ca="1" si="10"/>
        <v/>
      </c>
      <c r="H223" s="226" t="str">
        <f t="shared" ca="1" si="11"/>
        <v/>
      </c>
    </row>
    <row r="224" spans="1:8" ht="16.5" x14ac:dyDescent="0.3">
      <c r="A224" s="192"/>
      <c r="B224" s="190"/>
      <c r="C224" s="187"/>
      <c r="F224" s="225" t="str">
        <f t="shared" ca="1" si="9"/>
        <v/>
      </c>
      <c r="G224" s="226" t="str">
        <f t="shared" ca="1" si="10"/>
        <v/>
      </c>
      <c r="H224" s="226" t="str">
        <f t="shared" ca="1" si="11"/>
        <v/>
      </c>
    </row>
    <row r="225" spans="1:8" ht="16.5" x14ac:dyDescent="0.3">
      <c r="A225" s="192"/>
      <c r="B225" s="190"/>
      <c r="C225" s="187"/>
      <c r="F225" s="225" t="str">
        <f t="shared" ca="1" si="9"/>
        <v/>
      </c>
      <c r="G225" s="226" t="str">
        <f t="shared" ca="1" si="10"/>
        <v/>
      </c>
      <c r="H225" s="226" t="str">
        <f t="shared" ca="1" si="11"/>
        <v/>
      </c>
    </row>
    <row r="226" spans="1:8" ht="16.5" x14ac:dyDescent="0.3">
      <c r="A226" s="192"/>
      <c r="B226" s="190"/>
      <c r="C226" s="187"/>
      <c r="F226" s="225" t="str">
        <f t="shared" ca="1" si="9"/>
        <v/>
      </c>
      <c r="G226" s="226" t="str">
        <f t="shared" ca="1" si="10"/>
        <v/>
      </c>
      <c r="H226" s="226" t="str">
        <f t="shared" ca="1" si="11"/>
        <v/>
      </c>
    </row>
    <row r="227" spans="1:8" ht="16.5" x14ac:dyDescent="0.3">
      <c r="A227" s="192"/>
      <c r="B227" s="190"/>
      <c r="C227" s="187"/>
      <c r="F227" s="225" t="str">
        <f t="shared" ca="1" si="9"/>
        <v/>
      </c>
      <c r="G227" s="226" t="str">
        <f t="shared" ca="1" si="10"/>
        <v/>
      </c>
      <c r="H227" s="226" t="str">
        <f t="shared" ca="1" si="11"/>
        <v/>
      </c>
    </row>
    <row r="228" spans="1:8" ht="16.5" x14ac:dyDescent="0.3">
      <c r="A228" s="192"/>
      <c r="B228" s="190"/>
      <c r="C228" s="187"/>
      <c r="F228" s="225" t="str">
        <f t="shared" ca="1" si="9"/>
        <v/>
      </c>
      <c r="G228" s="226" t="str">
        <f t="shared" ca="1" si="10"/>
        <v/>
      </c>
      <c r="H228" s="226" t="str">
        <f t="shared" ca="1" si="11"/>
        <v/>
      </c>
    </row>
    <row r="229" spans="1:8" ht="16.5" x14ac:dyDescent="0.3">
      <c r="A229" s="192"/>
      <c r="B229" s="190"/>
      <c r="C229" s="187"/>
      <c r="F229" s="225" t="str">
        <f t="shared" ca="1" si="9"/>
        <v/>
      </c>
      <c r="G229" s="226" t="str">
        <f t="shared" ca="1" si="10"/>
        <v/>
      </c>
      <c r="H229" s="226" t="str">
        <f t="shared" ca="1" si="11"/>
        <v/>
      </c>
    </row>
    <row r="230" spans="1:8" ht="16.5" x14ac:dyDescent="0.3">
      <c r="A230" s="192"/>
      <c r="B230" s="190"/>
      <c r="C230" s="187"/>
      <c r="F230" s="225" t="str">
        <f t="shared" ca="1" si="9"/>
        <v/>
      </c>
      <c r="G230" s="226" t="str">
        <f t="shared" ca="1" si="10"/>
        <v/>
      </c>
      <c r="H230" s="226" t="str">
        <f t="shared" ca="1" si="11"/>
        <v/>
      </c>
    </row>
    <row r="231" spans="1:8" ht="16.5" x14ac:dyDescent="0.3">
      <c r="A231" s="192"/>
      <c r="B231" s="190"/>
      <c r="C231" s="187"/>
      <c r="F231" s="225" t="str">
        <f t="shared" ca="1" si="9"/>
        <v/>
      </c>
      <c r="G231" s="226" t="str">
        <f t="shared" ca="1" si="10"/>
        <v/>
      </c>
      <c r="H231" s="226" t="str">
        <f t="shared" ca="1" si="11"/>
        <v/>
      </c>
    </row>
    <row r="232" spans="1:8" ht="16.5" x14ac:dyDescent="0.3">
      <c r="A232" s="192"/>
      <c r="B232" s="190"/>
      <c r="C232" s="187"/>
      <c r="F232" s="225" t="str">
        <f t="shared" ca="1" si="9"/>
        <v/>
      </c>
      <c r="G232" s="226" t="str">
        <f t="shared" ca="1" si="10"/>
        <v/>
      </c>
      <c r="H232" s="226" t="str">
        <f t="shared" ca="1" si="11"/>
        <v/>
      </c>
    </row>
    <row r="233" spans="1:8" ht="16.5" x14ac:dyDescent="0.3">
      <c r="A233" s="192"/>
      <c r="B233" s="190"/>
      <c r="C233" s="187"/>
      <c r="F233" s="225" t="str">
        <f t="shared" ca="1" si="9"/>
        <v/>
      </c>
      <c r="G233" s="226" t="str">
        <f t="shared" ca="1" si="10"/>
        <v/>
      </c>
      <c r="H233" s="226" t="str">
        <f t="shared" ca="1" si="11"/>
        <v/>
      </c>
    </row>
    <row r="234" spans="1:8" ht="16.5" x14ac:dyDescent="0.3">
      <c r="A234" s="192"/>
      <c r="B234" s="190"/>
      <c r="C234" s="187"/>
      <c r="F234" s="225" t="str">
        <f t="shared" ca="1" si="9"/>
        <v/>
      </c>
      <c r="G234" s="226" t="str">
        <f t="shared" ca="1" si="10"/>
        <v/>
      </c>
      <c r="H234" s="226" t="str">
        <f t="shared" ca="1" si="11"/>
        <v/>
      </c>
    </row>
    <row r="235" spans="1:8" ht="16.5" x14ac:dyDescent="0.3">
      <c r="A235" s="192"/>
      <c r="B235" s="190"/>
      <c r="C235" s="187"/>
      <c r="F235" s="225" t="str">
        <f t="shared" ca="1" si="9"/>
        <v/>
      </c>
      <c r="G235" s="226" t="str">
        <f t="shared" ca="1" si="10"/>
        <v/>
      </c>
      <c r="H235" s="226" t="str">
        <f t="shared" ca="1" si="11"/>
        <v/>
      </c>
    </row>
    <row r="236" spans="1:8" ht="16.5" x14ac:dyDescent="0.3">
      <c r="A236" s="192"/>
      <c r="B236" s="190"/>
      <c r="C236" s="187"/>
      <c r="F236" s="225" t="str">
        <f t="shared" ca="1" si="9"/>
        <v/>
      </c>
      <c r="G236" s="226" t="str">
        <f t="shared" ca="1" si="10"/>
        <v/>
      </c>
      <c r="H236" s="226" t="str">
        <f t="shared" ca="1" si="11"/>
        <v/>
      </c>
    </row>
    <row r="237" spans="1:8" ht="16.5" x14ac:dyDescent="0.3">
      <c r="A237" s="192"/>
      <c r="B237" s="190"/>
      <c r="C237" s="187"/>
      <c r="F237" s="225" t="str">
        <f t="shared" ca="1" si="9"/>
        <v/>
      </c>
      <c r="G237" s="226" t="str">
        <f t="shared" ca="1" si="10"/>
        <v/>
      </c>
      <c r="H237" s="226" t="str">
        <f t="shared" ca="1" si="11"/>
        <v/>
      </c>
    </row>
    <row r="238" spans="1:8" ht="16.5" x14ac:dyDescent="0.3">
      <c r="A238" s="192"/>
      <c r="B238" s="190"/>
      <c r="C238" s="187"/>
      <c r="F238" s="225" t="str">
        <f t="shared" ca="1" si="9"/>
        <v/>
      </c>
      <c r="G238" s="226" t="str">
        <f t="shared" ca="1" si="10"/>
        <v/>
      </c>
      <c r="H238" s="226" t="str">
        <f t="shared" ca="1" si="11"/>
        <v/>
      </c>
    </row>
    <row r="239" spans="1:8" ht="16.5" x14ac:dyDescent="0.3">
      <c r="A239" s="192"/>
      <c r="B239" s="190"/>
      <c r="C239" s="187"/>
      <c r="F239" s="225" t="str">
        <f t="shared" ca="1" si="9"/>
        <v/>
      </c>
      <c r="G239" s="226" t="str">
        <f t="shared" ca="1" si="10"/>
        <v/>
      </c>
      <c r="H239" s="226" t="str">
        <f t="shared" ca="1" si="11"/>
        <v/>
      </c>
    </row>
    <row r="240" spans="1:8" ht="16.5" x14ac:dyDescent="0.3">
      <c r="A240" s="192"/>
      <c r="B240" s="190"/>
      <c r="C240" s="187"/>
      <c r="F240" s="225" t="str">
        <f t="shared" ca="1" si="9"/>
        <v/>
      </c>
      <c r="G240" s="226" t="str">
        <f t="shared" ca="1" si="10"/>
        <v/>
      </c>
      <c r="H240" s="226" t="str">
        <f t="shared" ca="1" si="11"/>
        <v/>
      </c>
    </row>
    <row r="241" spans="1:8" ht="16.5" x14ac:dyDescent="0.3">
      <c r="A241" s="192"/>
      <c r="B241" s="190"/>
      <c r="C241" s="187"/>
      <c r="F241" s="225" t="str">
        <f t="shared" ca="1" si="9"/>
        <v/>
      </c>
      <c r="G241" s="226" t="str">
        <f t="shared" ca="1" si="10"/>
        <v/>
      </c>
      <c r="H241" s="226" t="str">
        <f t="shared" ca="1" si="11"/>
        <v/>
      </c>
    </row>
    <row r="242" spans="1:8" ht="16.5" x14ac:dyDescent="0.3">
      <c r="A242" s="192"/>
      <c r="B242" s="190"/>
      <c r="C242" s="187"/>
      <c r="F242" s="225" t="str">
        <f t="shared" ca="1" si="9"/>
        <v/>
      </c>
      <c r="G242" s="226" t="str">
        <f t="shared" ca="1" si="10"/>
        <v/>
      </c>
      <c r="H242" s="226" t="str">
        <f t="shared" ca="1" si="11"/>
        <v/>
      </c>
    </row>
    <row r="243" spans="1:8" ht="16.5" x14ac:dyDescent="0.3">
      <c r="A243" s="192"/>
      <c r="B243" s="190"/>
      <c r="C243" s="187"/>
      <c r="F243" s="225" t="str">
        <f t="shared" ca="1" si="9"/>
        <v/>
      </c>
      <c r="G243" s="226" t="str">
        <f t="shared" ca="1" si="10"/>
        <v/>
      </c>
      <c r="H243" s="226" t="str">
        <f t="shared" ca="1" si="11"/>
        <v/>
      </c>
    </row>
    <row r="244" spans="1:8" ht="16.5" x14ac:dyDescent="0.3">
      <c r="A244" s="192"/>
      <c r="B244" s="190"/>
      <c r="C244" s="187"/>
      <c r="F244" s="225" t="str">
        <f t="shared" ca="1" si="9"/>
        <v/>
      </c>
      <c r="G244" s="226" t="str">
        <f t="shared" ca="1" si="10"/>
        <v/>
      </c>
      <c r="H244" s="226" t="str">
        <f t="shared" ca="1" si="11"/>
        <v/>
      </c>
    </row>
    <row r="245" spans="1:8" ht="16.5" x14ac:dyDescent="0.3">
      <c r="A245" s="192"/>
      <c r="B245" s="190"/>
      <c r="C245" s="187"/>
      <c r="F245" s="225" t="str">
        <f t="shared" ca="1" si="9"/>
        <v/>
      </c>
      <c r="G245" s="226" t="str">
        <f t="shared" ca="1" si="10"/>
        <v/>
      </c>
      <c r="H245" s="226" t="str">
        <f t="shared" ca="1" si="11"/>
        <v/>
      </c>
    </row>
    <row r="246" spans="1:8" ht="16.5" x14ac:dyDescent="0.3">
      <c r="A246" s="192"/>
      <c r="B246" s="190"/>
      <c r="C246" s="187"/>
      <c r="F246" s="225" t="str">
        <f t="shared" ca="1" si="9"/>
        <v/>
      </c>
      <c r="G246" s="226" t="str">
        <f t="shared" ca="1" si="10"/>
        <v/>
      </c>
      <c r="H246" s="226" t="str">
        <f t="shared" ca="1" si="11"/>
        <v/>
      </c>
    </row>
    <row r="247" spans="1:8" ht="16.5" x14ac:dyDescent="0.3">
      <c r="A247" s="192"/>
      <c r="B247" s="190"/>
      <c r="C247" s="187"/>
      <c r="F247" s="225" t="str">
        <f t="shared" ca="1" si="9"/>
        <v/>
      </c>
      <c r="G247" s="226" t="str">
        <f t="shared" ca="1" si="10"/>
        <v/>
      </c>
      <c r="H247" s="226" t="str">
        <f t="shared" ca="1" si="11"/>
        <v/>
      </c>
    </row>
    <row r="248" spans="1:8" ht="16.5" x14ac:dyDescent="0.3">
      <c r="A248" s="192"/>
      <c r="B248" s="190"/>
      <c r="C248" s="187"/>
      <c r="F248" s="225" t="str">
        <f t="shared" ca="1" si="9"/>
        <v/>
      </c>
      <c r="G248" s="226" t="str">
        <f t="shared" ca="1" si="10"/>
        <v/>
      </c>
      <c r="H248" s="226" t="str">
        <f t="shared" ca="1" si="11"/>
        <v/>
      </c>
    </row>
    <row r="249" spans="1:8" ht="16.5" x14ac:dyDescent="0.3">
      <c r="A249" s="192"/>
      <c r="B249" s="190"/>
      <c r="C249" s="187"/>
      <c r="F249" s="225" t="str">
        <f t="shared" ca="1" si="9"/>
        <v/>
      </c>
      <c r="G249" s="226" t="str">
        <f t="shared" ca="1" si="10"/>
        <v/>
      </c>
      <c r="H249" s="226" t="str">
        <f t="shared" ca="1" si="11"/>
        <v/>
      </c>
    </row>
    <row r="250" spans="1:8" ht="16.5" x14ac:dyDescent="0.3">
      <c r="A250" s="192"/>
      <c r="B250" s="190"/>
      <c r="C250" s="187"/>
      <c r="F250" s="225" t="str">
        <f t="shared" ca="1" si="9"/>
        <v/>
      </c>
      <c r="G250" s="226" t="str">
        <f t="shared" ca="1" si="10"/>
        <v/>
      </c>
      <c r="H250" s="226" t="str">
        <f t="shared" ca="1" si="11"/>
        <v/>
      </c>
    </row>
    <row r="251" spans="1:8" ht="16.5" x14ac:dyDescent="0.3">
      <c r="A251" s="192"/>
      <c r="B251" s="190"/>
      <c r="C251" s="187"/>
      <c r="F251" s="225" t="str">
        <f t="shared" ca="1" si="9"/>
        <v/>
      </c>
      <c r="G251" s="226" t="str">
        <f t="shared" ca="1" si="10"/>
        <v/>
      </c>
      <c r="H251" s="226" t="str">
        <f t="shared" ca="1" si="11"/>
        <v/>
      </c>
    </row>
    <row r="252" spans="1:8" ht="16.5" x14ac:dyDescent="0.3">
      <c r="A252" s="192"/>
      <c r="B252" s="190"/>
      <c r="C252" s="187"/>
      <c r="F252" s="225" t="str">
        <f t="shared" ca="1" si="9"/>
        <v/>
      </c>
      <c r="G252" s="226" t="str">
        <f t="shared" ca="1" si="10"/>
        <v/>
      </c>
      <c r="H252" s="226" t="str">
        <f t="shared" ca="1" si="11"/>
        <v/>
      </c>
    </row>
    <row r="253" spans="1:8" ht="16.5" x14ac:dyDescent="0.3">
      <c r="A253" s="192"/>
      <c r="B253" s="190"/>
      <c r="C253" s="187"/>
      <c r="F253" s="225" t="str">
        <f t="shared" ca="1" si="9"/>
        <v/>
      </c>
      <c r="G253" s="226" t="str">
        <f t="shared" ca="1" si="10"/>
        <v/>
      </c>
      <c r="H253" s="226" t="str">
        <f t="shared" ca="1" si="11"/>
        <v/>
      </c>
    </row>
    <row r="254" spans="1:8" ht="16.5" x14ac:dyDescent="0.3">
      <c r="A254" s="192"/>
      <c r="B254" s="190"/>
      <c r="C254" s="187"/>
      <c r="F254" s="225" t="str">
        <f t="shared" ca="1" si="9"/>
        <v/>
      </c>
      <c r="G254" s="226" t="str">
        <f t="shared" ca="1" si="10"/>
        <v/>
      </c>
      <c r="H254" s="226" t="str">
        <f t="shared" ca="1" si="11"/>
        <v/>
      </c>
    </row>
    <row r="255" spans="1:8" ht="16.5" x14ac:dyDescent="0.3">
      <c r="A255" s="192"/>
      <c r="B255" s="190"/>
      <c r="C255" s="187"/>
      <c r="F255" s="225" t="str">
        <f t="shared" ca="1" si="9"/>
        <v/>
      </c>
      <c r="G255" s="226" t="str">
        <f t="shared" ca="1" si="10"/>
        <v/>
      </c>
      <c r="H255" s="226" t="str">
        <f t="shared" ca="1" si="11"/>
        <v/>
      </c>
    </row>
    <row r="256" spans="1:8" ht="16.5" x14ac:dyDescent="0.3">
      <c r="A256" s="192"/>
      <c r="B256" s="190"/>
      <c r="C256" s="187"/>
      <c r="F256" s="225" t="str">
        <f t="shared" ca="1" si="9"/>
        <v/>
      </c>
      <c r="G256" s="226" t="str">
        <f t="shared" ca="1" si="10"/>
        <v/>
      </c>
      <c r="H256" s="226" t="str">
        <f t="shared" ca="1" si="11"/>
        <v/>
      </c>
    </row>
    <row r="257" spans="1:8" ht="16.5" x14ac:dyDescent="0.3">
      <c r="A257" s="192"/>
      <c r="B257" s="190"/>
      <c r="C257" s="187"/>
      <c r="F257" s="225" t="str">
        <f t="shared" ca="1" si="9"/>
        <v/>
      </c>
      <c r="G257" s="226" t="str">
        <f t="shared" ca="1" si="10"/>
        <v/>
      </c>
      <c r="H257" s="226" t="str">
        <f t="shared" ca="1" si="11"/>
        <v/>
      </c>
    </row>
    <row r="258" spans="1:8" ht="16.5" x14ac:dyDescent="0.3">
      <c r="A258" s="192"/>
      <c r="B258" s="190"/>
      <c r="C258" s="187"/>
      <c r="F258" s="225" t="str">
        <f t="shared" ca="1" si="9"/>
        <v/>
      </c>
      <c r="G258" s="226" t="str">
        <f t="shared" ca="1" si="10"/>
        <v/>
      </c>
      <c r="H258" s="226" t="str">
        <f t="shared" ca="1" si="11"/>
        <v/>
      </c>
    </row>
    <row r="259" spans="1:8" ht="16.5" x14ac:dyDescent="0.3">
      <c r="A259" s="192"/>
      <c r="B259" s="190"/>
      <c r="C259" s="187"/>
      <c r="F259" s="225" t="str">
        <f t="shared" ca="1" si="9"/>
        <v/>
      </c>
      <c r="G259" s="226" t="str">
        <f t="shared" ca="1" si="10"/>
        <v/>
      </c>
      <c r="H259" s="226" t="str">
        <f t="shared" ca="1" si="11"/>
        <v/>
      </c>
    </row>
    <row r="260" spans="1:8" ht="16.5" x14ac:dyDescent="0.3">
      <c r="A260" s="192"/>
      <c r="B260" s="190"/>
      <c r="C260" s="187"/>
      <c r="F260" s="225" t="str">
        <f t="shared" ref="F260:F323" ca="1" si="12">IFERROR(TRIM(LEFT(MID(INDIRECT("B"&amp;(9*ROW(F260)-16)),FIND("'",INDIRECT("B"&amp;(9*ROW(F260)-16)))+1,100),LEN(MID(INDIRECT("B"&amp;(9*ROW(F260)-16)),FIND("'",INDIRECT("B"&amp;(9*ROW(F260)-16)))+1,100))-2)),"")</f>
        <v/>
      </c>
      <c r="G260" s="226" t="str">
        <f t="shared" ref="G260:G323" ca="1" si="13">IFERROR(LEFT(MID(INDIRECT("B"&amp;(9*ROW(G260)-15)),FIND("'",INDIRECT("B"&amp;(9*ROW(G260)-15)))+1,100),LEN(MID(INDIRECT("B"&amp;(9*ROW(G260)-15)),FIND("'",INDIRECT("B"&amp;(9*ROW(G260)-15)))+1,100))-2),"")</f>
        <v/>
      </c>
      <c r="H260" s="226" t="str">
        <f t="shared" ref="H260:H323" ca="1" si="14">IFERROR(LEFT(MID(INDIRECT("B"&amp;(9*ROW(H260)-14)),FIND("'",INDIRECT("B"&amp;(9*ROW(H260)-14)))+1,100),LEN(MID(INDIRECT("B"&amp;(9*ROW(H260)-14)),FIND("'",INDIRECT("B"&amp;(9*ROW(H260)-14)))+1,100))-2),"")</f>
        <v/>
      </c>
    </row>
    <row r="261" spans="1:8" ht="16.5" x14ac:dyDescent="0.3">
      <c r="A261" s="192"/>
      <c r="B261" s="190"/>
      <c r="C261" s="187"/>
      <c r="F261" s="225" t="str">
        <f t="shared" ca="1" si="12"/>
        <v/>
      </c>
      <c r="G261" s="226" t="str">
        <f t="shared" ca="1" si="13"/>
        <v/>
      </c>
      <c r="H261" s="226" t="str">
        <f t="shared" ca="1" si="14"/>
        <v/>
      </c>
    </row>
    <row r="262" spans="1:8" ht="16.5" x14ac:dyDescent="0.3">
      <c r="A262" s="192"/>
      <c r="B262" s="190"/>
      <c r="C262" s="187"/>
      <c r="F262" s="225" t="str">
        <f t="shared" ca="1" si="12"/>
        <v/>
      </c>
      <c r="G262" s="226" t="str">
        <f t="shared" ca="1" si="13"/>
        <v/>
      </c>
      <c r="H262" s="226" t="str">
        <f t="shared" ca="1" si="14"/>
        <v/>
      </c>
    </row>
    <row r="263" spans="1:8" ht="16.5" x14ac:dyDescent="0.3">
      <c r="A263" s="192"/>
      <c r="B263" s="190"/>
      <c r="C263" s="187"/>
      <c r="F263" s="225" t="str">
        <f t="shared" ca="1" si="12"/>
        <v/>
      </c>
      <c r="G263" s="226" t="str">
        <f t="shared" ca="1" si="13"/>
        <v/>
      </c>
      <c r="H263" s="226" t="str">
        <f t="shared" ca="1" si="14"/>
        <v/>
      </c>
    </row>
    <row r="264" spans="1:8" ht="16.5" x14ac:dyDescent="0.3">
      <c r="A264" s="192"/>
      <c r="B264" s="190"/>
      <c r="C264" s="187"/>
      <c r="F264" s="225" t="str">
        <f t="shared" ca="1" si="12"/>
        <v/>
      </c>
      <c r="G264" s="226" t="str">
        <f t="shared" ca="1" si="13"/>
        <v/>
      </c>
      <c r="H264" s="226" t="str">
        <f t="shared" ca="1" si="14"/>
        <v/>
      </c>
    </row>
    <row r="265" spans="1:8" ht="16.5" x14ac:dyDescent="0.3">
      <c r="A265" s="192"/>
      <c r="B265" s="190"/>
      <c r="C265" s="187"/>
      <c r="F265" s="225" t="str">
        <f t="shared" ca="1" si="12"/>
        <v/>
      </c>
      <c r="G265" s="226" t="str">
        <f t="shared" ca="1" si="13"/>
        <v/>
      </c>
      <c r="H265" s="226" t="str">
        <f t="shared" ca="1" si="14"/>
        <v/>
      </c>
    </row>
    <row r="266" spans="1:8" ht="16.5" x14ac:dyDescent="0.3">
      <c r="A266" s="192"/>
      <c r="B266" s="190"/>
      <c r="C266" s="187"/>
      <c r="F266" s="225" t="str">
        <f t="shared" ca="1" si="12"/>
        <v/>
      </c>
      <c r="G266" s="226" t="str">
        <f t="shared" ca="1" si="13"/>
        <v/>
      </c>
      <c r="H266" s="226" t="str">
        <f t="shared" ca="1" si="14"/>
        <v/>
      </c>
    </row>
    <row r="267" spans="1:8" ht="16.5" x14ac:dyDescent="0.3">
      <c r="A267" s="192"/>
      <c r="B267" s="190"/>
      <c r="C267" s="187"/>
      <c r="F267" s="225" t="str">
        <f t="shared" ca="1" si="12"/>
        <v/>
      </c>
      <c r="G267" s="226" t="str">
        <f t="shared" ca="1" si="13"/>
        <v/>
      </c>
      <c r="H267" s="226" t="str">
        <f t="shared" ca="1" si="14"/>
        <v/>
      </c>
    </row>
    <row r="268" spans="1:8" ht="16.5" x14ac:dyDescent="0.3">
      <c r="A268" s="192"/>
      <c r="B268" s="190"/>
      <c r="C268" s="187"/>
      <c r="F268" s="225" t="str">
        <f t="shared" ca="1" si="12"/>
        <v/>
      </c>
      <c r="G268" s="226" t="str">
        <f t="shared" ca="1" si="13"/>
        <v/>
      </c>
      <c r="H268" s="226" t="str">
        <f t="shared" ca="1" si="14"/>
        <v/>
      </c>
    </row>
    <row r="269" spans="1:8" ht="16.5" x14ac:dyDescent="0.3">
      <c r="A269" s="192"/>
      <c r="B269" s="190"/>
      <c r="C269" s="187"/>
      <c r="F269" s="225" t="str">
        <f t="shared" ca="1" si="12"/>
        <v/>
      </c>
      <c r="G269" s="226" t="str">
        <f t="shared" ca="1" si="13"/>
        <v/>
      </c>
      <c r="H269" s="226" t="str">
        <f t="shared" ca="1" si="14"/>
        <v/>
      </c>
    </row>
    <row r="270" spans="1:8" ht="16.5" x14ac:dyDescent="0.3">
      <c r="A270" s="192"/>
      <c r="B270" s="190"/>
      <c r="C270" s="187"/>
      <c r="F270" s="225" t="str">
        <f t="shared" ca="1" si="12"/>
        <v/>
      </c>
      <c r="G270" s="226" t="str">
        <f t="shared" ca="1" si="13"/>
        <v/>
      </c>
      <c r="H270" s="226" t="str">
        <f t="shared" ca="1" si="14"/>
        <v/>
      </c>
    </row>
    <row r="271" spans="1:8" ht="16.5" x14ac:dyDescent="0.3">
      <c r="A271" s="192"/>
      <c r="B271" s="190"/>
      <c r="C271" s="187"/>
      <c r="F271" s="225" t="str">
        <f t="shared" ca="1" si="12"/>
        <v/>
      </c>
      <c r="G271" s="226" t="str">
        <f t="shared" ca="1" si="13"/>
        <v/>
      </c>
      <c r="H271" s="226" t="str">
        <f t="shared" ca="1" si="14"/>
        <v/>
      </c>
    </row>
    <row r="272" spans="1:8" ht="16.5" x14ac:dyDescent="0.3">
      <c r="A272" s="192"/>
      <c r="B272" s="190"/>
      <c r="C272" s="187"/>
      <c r="F272" s="225" t="str">
        <f t="shared" ca="1" si="12"/>
        <v/>
      </c>
      <c r="G272" s="226" t="str">
        <f t="shared" ca="1" si="13"/>
        <v/>
      </c>
      <c r="H272" s="226" t="str">
        <f t="shared" ca="1" si="14"/>
        <v/>
      </c>
    </row>
    <row r="273" spans="1:8" ht="16.5" x14ac:dyDescent="0.3">
      <c r="A273" s="192"/>
      <c r="B273" s="190"/>
      <c r="C273" s="187"/>
      <c r="F273" s="225" t="str">
        <f t="shared" ca="1" si="12"/>
        <v/>
      </c>
      <c r="G273" s="226" t="str">
        <f t="shared" ca="1" si="13"/>
        <v/>
      </c>
      <c r="H273" s="226" t="str">
        <f t="shared" ca="1" si="14"/>
        <v/>
      </c>
    </row>
    <row r="274" spans="1:8" ht="16.5" x14ac:dyDescent="0.3">
      <c r="A274" s="192"/>
      <c r="B274" s="190"/>
      <c r="C274" s="187"/>
      <c r="F274" s="225" t="str">
        <f t="shared" ca="1" si="12"/>
        <v/>
      </c>
      <c r="G274" s="226" t="str">
        <f t="shared" ca="1" si="13"/>
        <v/>
      </c>
      <c r="H274" s="226" t="str">
        <f t="shared" ca="1" si="14"/>
        <v/>
      </c>
    </row>
    <row r="275" spans="1:8" ht="16.5" x14ac:dyDescent="0.3">
      <c r="A275" s="192"/>
      <c r="B275" s="190"/>
      <c r="C275" s="187"/>
      <c r="F275" s="225" t="str">
        <f t="shared" ca="1" si="12"/>
        <v/>
      </c>
      <c r="G275" s="226" t="str">
        <f t="shared" ca="1" si="13"/>
        <v/>
      </c>
      <c r="H275" s="226" t="str">
        <f t="shared" ca="1" si="14"/>
        <v/>
      </c>
    </row>
    <row r="276" spans="1:8" ht="16.5" x14ac:dyDescent="0.3">
      <c r="A276" s="192"/>
      <c r="B276" s="190"/>
      <c r="C276" s="187"/>
      <c r="F276" s="225" t="str">
        <f t="shared" ca="1" si="12"/>
        <v/>
      </c>
      <c r="G276" s="226" t="str">
        <f t="shared" ca="1" si="13"/>
        <v/>
      </c>
      <c r="H276" s="226" t="str">
        <f t="shared" ca="1" si="14"/>
        <v/>
      </c>
    </row>
    <row r="277" spans="1:8" ht="16.5" x14ac:dyDescent="0.3">
      <c r="A277" s="192"/>
      <c r="B277" s="190"/>
      <c r="C277" s="187"/>
      <c r="F277" s="225" t="str">
        <f t="shared" ca="1" si="12"/>
        <v/>
      </c>
      <c r="G277" s="226" t="str">
        <f t="shared" ca="1" si="13"/>
        <v/>
      </c>
      <c r="H277" s="226" t="str">
        <f t="shared" ca="1" si="14"/>
        <v/>
      </c>
    </row>
    <row r="278" spans="1:8" ht="16.5" x14ac:dyDescent="0.3">
      <c r="A278" s="192"/>
      <c r="B278" s="190"/>
      <c r="C278" s="187"/>
      <c r="F278" s="225" t="str">
        <f t="shared" ca="1" si="12"/>
        <v/>
      </c>
      <c r="G278" s="226" t="str">
        <f t="shared" ca="1" si="13"/>
        <v/>
      </c>
      <c r="H278" s="226" t="str">
        <f t="shared" ca="1" si="14"/>
        <v/>
      </c>
    </row>
    <row r="279" spans="1:8" ht="16.5" x14ac:dyDescent="0.3">
      <c r="A279" s="192"/>
      <c r="B279" s="190"/>
      <c r="C279" s="187"/>
      <c r="F279" s="225" t="str">
        <f t="shared" ca="1" si="12"/>
        <v/>
      </c>
      <c r="G279" s="226" t="str">
        <f t="shared" ca="1" si="13"/>
        <v/>
      </c>
      <c r="H279" s="226" t="str">
        <f t="shared" ca="1" si="14"/>
        <v/>
      </c>
    </row>
    <row r="280" spans="1:8" ht="16.5" x14ac:dyDescent="0.3">
      <c r="A280" s="192"/>
      <c r="B280" s="190"/>
      <c r="C280" s="187"/>
      <c r="F280" s="225" t="str">
        <f t="shared" ca="1" si="12"/>
        <v/>
      </c>
      <c r="G280" s="226" t="str">
        <f t="shared" ca="1" si="13"/>
        <v/>
      </c>
      <c r="H280" s="226" t="str">
        <f t="shared" ca="1" si="14"/>
        <v/>
      </c>
    </row>
    <row r="281" spans="1:8" ht="16.5" x14ac:dyDescent="0.3">
      <c r="A281" s="192"/>
      <c r="B281" s="190"/>
      <c r="C281" s="187"/>
      <c r="F281" s="225" t="str">
        <f t="shared" ca="1" si="12"/>
        <v/>
      </c>
      <c r="G281" s="226" t="str">
        <f t="shared" ca="1" si="13"/>
        <v/>
      </c>
      <c r="H281" s="226" t="str">
        <f t="shared" ca="1" si="14"/>
        <v/>
      </c>
    </row>
    <row r="282" spans="1:8" ht="16.5" x14ac:dyDescent="0.3">
      <c r="A282" s="192"/>
      <c r="B282" s="190"/>
      <c r="C282" s="187"/>
      <c r="F282" s="225" t="str">
        <f t="shared" ca="1" si="12"/>
        <v/>
      </c>
      <c r="G282" s="226" t="str">
        <f t="shared" ca="1" si="13"/>
        <v/>
      </c>
      <c r="H282" s="226" t="str">
        <f t="shared" ca="1" si="14"/>
        <v/>
      </c>
    </row>
    <row r="283" spans="1:8" ht="16.5" x14ac:dyDescent="0.3">
      <c r="A283" s="192"/>
      <c r="B283" s="190"/>
      <c r="C283" s="187"/>
      <c r="F283" s="225" t="str">
        <f t="shared" ca="1" si="12"/>
        <v/>
      </c>
      <c r="G283" s="226" t="str">
        <f t="shared" ca="1" si="13"/>
        <v/>
      </c>
      <c r="H283" s="226" t="str">
        <f t="shared" ca="1" si="14"/>
        <v/>
      </c>
    </row>
    <row r="284" spans="1:8" ht="16.5" x14ac:dyDescent="0.3">
      <c r="A284" s="192"/>
      <c r="B284" s="190"/>
      <c r="C284" s="187"/>
      <c r="F284" s="225" t="str">
        <f t="shared" ca="1" si="12"/>
        <v/>
      </c>
      <c r="G284" s="226" t="str">
        <f t="shared" ca="1" si="13"/>
        <v/>
      </c>
      <c r="H284" s="226" t="str">
        <f t="shared" ca="1" si="14"/>
        <v/>
      </c>
    </row>
    <row r="285" spans="1:8" ht="16.5" x14ac:dyDescent="0.3">
      <c r="A285" s="192"/>
      <c r="B285" s="190"/>
      <c r="C285" s="187"/>
      <c r="F285" s="225" t="str">
        <f t="shared" ca="1" si="12"/>
        <v/>
      </c>
      <c r="G285" s="226" t="str">
        <f t="shared" ca="1" si="13"/>
        <v/>
      </c>
      <c r="H285" s="226" t="str">
        <f t="shared" ca="1" si="14"/>
        <v/>
      </c>
    </row>
    <row r="286" spans="1:8" ht="16.5" x14ac:dyDescent="0.3">
      <c r="A286" s="192"/>
      <c r="B286" s="190"/>
      <c r="C286" s="187"/>
      <c r="F286" s="225" t="str">
        <f t="shared" ca="1" si="12"/>
        <v/>
      </c>
      <c r="G286" s="226" t="str">
        <f t="shared" ca="1" si="13"/>
        <v/>
      </c>
      <c r="H286" s="226" t="str">
        <f t="shared" ca="1" si="14"/>
        <v/>
      </c>
    </row>
    <row r="287" spans="1:8" ht="16.5" x14ac:dyDescent="0.3">
      <c r="A287" s="192"/>
      <c r="B287" s="190"/>
      <c r="C287" s="187"/>
      <c r="F287" s="225" t="str">
        <f t="shared" ca="1" si="12"/>
        <v/>
      </c>
      <c r="G287" s="226" t="str">
        <f t="shared" ca="1" si="13"/>
        <v/>
      </c>
      <c r="H287" s="226" t="str">
        <f t="shared" ca="1" si="14"/>
        <v/>
      </c>
    </row>
    <row r="288" spans="1:8" ht="16.5" x14ac:dyDescent="0.3">
      <c r="A288" s="192"/>
      <c r="B288" s="190"/>
      <c r="C288" s="187"/>
      <c r="F288" s="225" t="str">
        <f t="shared" ca="1" si="12"/>
        <v/>
      </c>
      <c r="G288" s="226" t="str">
        <f t="shared" ca="1" si="13"/>
        <v/>
      </c>
      <c r="H288" s="226" t="str">
        <f t="shared" ca="1" si="14"/>
        <v/>
      </c>
    </row>
    <row r="289" spans="1:8" ht="16.5" x14ac:dyDescent="0.3">
      <c r="A289" s="192"/>
      <c r="B289" s="190"/>
      <c r="C289" s="187"/>
      <c r="F289" s="225" t="str">
        <f t="shared" ca="1" si="12"/>
        <v/>
      </c>
      <c r="G289" s="226" t="str">
        <f t="shared" ca="1" si="13"/>
        <v/>
      </c>
      <c r="H289" s="226" t="str">
        <f t="shared" ca="1" si="14"/>
        <v/>
      </c>
    </row>
    <row r="290" spans="1:8" ht="16.5" x14ac:dyDescent="0.3">
      <c r="A290" s="192"/>
      <c r="B290" s="190"/>
      <c r="C290" s="187"/>
      <c r="F290" s="225" t="str">
        <f t="shared" ca="1" si="12"/>
        <v/>
      </c>
      <c r="G290" s="226" t="str">
        <f t="shared" ca="1" si="13"/>
        <v/>
      </c>
      <c r="H290" s="226" t="str">
        <f t="shared" ca="1" si="14"/>
        <v/>
      </c>
    </row>
    <row r="291" spans="1:8" ht="17.25" thickBot="1" x14ac:dyDescent="0.35">
      <c r="A291" s="192"/>
      <c r="B291" s="191"/>
      <c r="C291" s="187"/>
      <c r="F291" s="225" t="str">
        <f t="shared" ca="1" si="12"/>
        <v/>
      </c>
      <c r="G291" s="226" t="str">
        <f t="shared" ca="1" si="13"/>
        <v/>
      </c>
      <c r="H291" s="226" t="str">
        <f t="shared" ca="1" si="14"/>
        <v/>
      </c>
    </row>
    <row r="292" spans="1:8" ht="16.5" x14ac:dyDescent="0.3">
      <c r="A292" s="192"/>
      <c r="B292" s="188"/>
      <c r="C292" s="187"/>
      <c r="F292" s="225" t="str">
        <f t="shared" ca="1" si="12"/>
        <v/>
      </c>
      <c r="G292" s="226" t="str">
        <f t="shared" ca="1" si="13"/>
        <v/>
      </c>
      <c r="H292" s="226" t="str">
        <f t="shared" ca="1" si="14"/>
        <v/>
      </c>
    </row>
    <row r="293" spans="1:8" ht="16.5" x14ac:dyDescent="0.3">
      <c r="A293" s="192"/>
      <c r="B293" s="188"/>
      <c r="C293" s="187"/>
      <c r="F293" s="225" t="str">
        <f t="shared" ca="1" si="12"/>
        <v/>
      </c>
      <c r="G293" s="226" t="str">
        <f t="shared" ca="1" si="13"/>
        <v/>
      </c>
      <c r="H293" s="226" t="str">
        <f t="shared" ca="1" si="14"/>
        <v/>
      </c>
    </row>
    <row r="294" spans="1:8" ht="16.5" x14ac:dyDescent="0.3">
      <c r="A294" s="192"/>
      <c r="B294" s="188"/>
      <c r="C294" s="187"/>
      <c r="F294" s="225" t="str">
        <f t="shared" ca="1" si="12"/>
        <v/>
      </c>
      <c r="G294" s="226" t="str">
        <f t="shared" ca="1" si="13"/>
        <v/>
      </c>
      <c r="H294" s="226" t="str">
        <f t="shared" ca="1" si="14"/>
        <v/>
      </c>
    </row>
    <row r="295" spans="1:8" ht="16.5" x14ac:dyDescent="0.3">
      <c r="A295" s="192"/>
      <c r="B295" s="188"/>
      <c r="C295" s="187"/>
      <c r="F295" s="225" t="str">
        <f t="shared" ca="1" si="12"/>
        <v/>
      </c>
      <c r="G295" s="226" t="str">
        <f t="shared" ca="1" si="13"/>
        <v/>
      </c>
      <c r="H295" s="226" t="str">
        <f t="shared" ca="1" si="14"/>
        <v/>
      </c>
    </row>
    <row r="296" spans="1:8" ht="16.5" x14ac:dyDescent="0.3">
      <c r="A296" s="192"/>
      <c r="B296" s="188"/>
      <c r="C296" s="187"/>
      <c r="F296" s="225" t="str">
        <f t="shared" ca="1" si="12"/>
        <v/>
      </c>
      <c r="G296" s="226" t="str">
        <f t="shared" ca="1" si="13"/>
        <v/>
      </c>
      <c r="H296" s="226" t="str">
        <f t="shared" ca="1" si="14"/>
        <v/>
      </c>
    </row>
    <row r="297" spans="1:8" ht="16.5" x14ac:dyDescent="0.3">
      <c r="A297" s="192"/>
      <c r="B297" s="188"/>
      <c r="C297" s="187"/>
      <c r="F297" s="225" t="str">
        <f t="shared" ca="1" si="12"/>
        <v/>
      </c>
      <c r="G297" s="226" t="str">
        <f t="shared" ca="1" si="13"/>
        <v/>
      </c>
      <c r="H297" s="226" t="str">
        <f t="shared" ca="1" si="14"/>
        <v/>
      </c>
    </row>
    <row r="298" spans="1:8" ht="16.5" x14ac:dyDescent="0.3">
      <c r="A298" s="192"/>
      <c r="B298" s="188"/>
      <c r="C298" s="187"/>
      <c r="F298" s="225" t="str">
        <f t="shared" ca="1" si="12"/>
        <v/>
      </c>
      <c r="G298" s="226" t="str">
        <f t="shared" ca="1" si="13"/>
        <v/>
      </c>
      <c r="H298" s="226" t="str">
        <f t="shared" ca="1" si="14"/>
        <v/>
      </c>
    </row>
    <row r="299" spans="1:8" ht="16.5" x14ac:dyDescent="0.3">
      <c r="A299" s="192"/>
      <c r="B299" s="188"/>
      <c r="C299" s="187"/>
      <c r="F299" s="225" t="str">
        <f t="shared" ca="1" si="12"/>
        <v/>
      </c>
      <c r="G299" s="226" t="str">
        <f t="shared" ca="1" si="13"/>
        <v/>
      </c>
      <c r="H299" s="226" t="str">
        <f t="shared" ca="1" si="14"/>
        <v/>
      </c>
    </row>
    <row r="300" spans="1:8" ht="16.5" x14ac:dyDescent="0.3">
      <c r="A300" s="192"/>
      <c r="B300" s="188"/>
      <c r="C300" s="187"/>
      <c r="F300" s="225" t="str">
        <f t="shared" ca="1" si="12"/>
        <v/>
      </c>
      <c r="G300" s="226" t="str">
        <f t="shared" ca="1" si="13"/>
        <v/>
      </c>
      <c r="H300" s="226" t="str">
        <f t="shared" ca="1" si="14"/>
        <v/>
      </c>
    </row>
    <row r="301" spans="1:8" ht="17.25" thickBot="1" x14ac:dyDescent="0.35">
      <c r="A301" s="192"/>
      <c r="B301" s="188"/>
      <c r="C301" s="189"/>
      <c r="F301" s="225" t="str">
        <f t="shared" ca="1" si="12"/>
        <v/>
      </c>
      <c r="G301" s="226" t="str">
        <f t="shared" ca="1" si="13"/>
        <v/>
      </c>
      <c r="H301" s="226" t="str">
        <f t="shared" ca="1" si="14"/>
        <v/>
      </c>
    </row>
    <row r="302" spans="1:8" ht="16.5" x14ac:dyDescent="0.3">
      <c r="B302" s="188"/>
      <c r="F302" s="225" t="str">
        <f t="shared" ca="1" si="12"/>
        <v/>
      </c>
      <c r="G302" s="226" t="str">
        <f t="shared" ca="1" si="13"/>
        <v/>
      </c>
      <c r="H302" s="226" t="str">
        <f t="shared" ca="1" si="14"/>
        <v/>
      </c>
    </row>
    <row r="303" spans="1:8" ht="16.5" x14ac:dyDescent="0.3">
      <c r="B303" s="188"/>
      <c r="F303" s="225" t="str">
        <f t="shared" ca="1" si="12"/>
        <v/>
      </c>
      <c r="G303" s="226" t="str">
        <f t="shared" ca="1" si="13"/>
        <v/>
      </c>
      <c r="H303" s="226" t="str">
        <f t="shared" ca="1" si="14"/>
        <v/>
      </c>
    </row>
    <row r="304" spans="1:8" ht="16.5" x14ac:dyDescent="0.3">
      <c r="B304" s="188"/>
      <c r="F304" s="225" t="str">
        <f t="shared" ca="1" si="12"/>
        <v/>
      </c>
      <c r="G304" s="226" t="str">
        <f t="shared" ca="1" si="13"/>
        <v/>
      </c>
      <c r="H304" s="226" t="str">
        <f t="shared" ca="1" si="14"/>
        <v/>
      </c>
    </row>
    <row r="305" spans="2:8" ht="16.5" x14ac:dyDescent="0.3">
      <c r="B305" s="188"/>
      <c r="F305" s="225" t="str">
        <f t="shared" ca="1" si="12"/>
        <v/>
      </c>
      <c r="G305" s="226" t="str">
        <f t="shared" ca="1" si="13"/>
        <v/>
      </c>
      <c r="H305" s="226" t="str">
        <f t="shared" ca="1" si="14"/>
        <v/>
      </c>
    </row>
    <row r="306" spans="2:8" ht="16.5" x14ac:dyDescent="0.3">
      <c r="B306" s="188"/>
      <c r="F306" s="225" t="str">
        <f t="shared" ca="1" si="12"/>
        <v/>
      </c>
      <c r="G306" s="226" t="str">
        <f t="shared" ca="1" si="13"/>
        <v/>
      </c>
      <c r="H306" s="226" t="str">
        <f t="shared" ca="1" si="14"/>
        <v/>
      </c>
    </row>
    <row r="307" spans="2:8" ht="16.5" x14ac:dyDescent="0.3">
      <c r="B307" s="188"/>
      <c r="F307" s="225" t="str">
        <f t="shared" ca="1" si="12"/>
        <v/>
      </c>
      <c r="G307" s="226" t="str">
        <f t="shared" ca="1" si="13"/>
        <v/>
      </c>
      <c r="H307" s="226" t="str">
        <f t="shared" ca="1" si="14"/>
        <v/>
      </c>
    </row>
    <row r="308" spans="2:8" ht="16.5" x14ac:dyDescent="0.3">
      <c r="B308" s="188"/>
      <c r="F308" s="225" t="str">
        <f t="shared" ca="1" si="12"/>
        <v/>
      </c>
      <c r="G308" s="226" t="str">
        <f t="shared" ca="1" si="13"/>
        <v/>
      </c>
      <c r="H308" s="226" t="str">
        <f t="shared" ca="1" si="14"/>
        <v/>
      </c>
    </row>
    <row r="309" spans="2:8" ht="16.5" x14ac:dyDescent="0.3">
      <c r="B309" s="188"/>
      <c r="F309" s="225" t="str">
        <f t="shared" ca="1" si="12"/>
        <v/>
      </c>
      <c r="G309" s="226" t="str">
        <f t="shared" ca="1" si="13"/>
        <v/>
      </c>
      <c r="H309" s="226" t="str">
        <f t="shared" ca="1" si="14"/>
        <v/>
      </c>
    </row>
    <row r="310" spans="2:8" ht="16.5" x14ac:dyDescent="0.3">
      <c r="B310" s="188"/>
      <c r="F310" s="225" t="str">
        <f t="shared" ca="1" si="12"/>
        <v/>
      </c>
      <c r="G310" s="226" t="str">
        <f t="shared" ca="1" si="13"/>
        <v/>
      </c>
      <c r="H310" s="226" t="str">
        <f t="shared" ca="1" si="14"/>
        <v/>
      </c>
    </row>
    <row r="311" spans="2:8" ht="16.5" x14ac:dyDescent="0.3">
      <c r="B311" s="188"/>
      <c r="F311" s="225" t="str">
        <f t="shared" ca="1" si="12"/>
        <v/>
      </c>
      <c r="G311" s="226" t="str">
        <f t="shared" ca="1" si="13"/>
        <v/>
      </c>
      <c r="H311" s="226" t="str">
        <f t="shared" ca="1" si="14"/>
        <v/>
      </c>
    </row>
    <row r="312" spans="2:8" ht="16.5" x14ac:dyDescent="0.3">
      <c r="B312" s="188"/>
      <c r="F312" s="225" t="str">
        <f t="shared" ca="1" si="12"/>
        <v/>
      </c>
      <c r="G312" s="226" t="str">
        <f t="shared" ca="1" si="13"/>
        <v/>
      </c>
      <c r="H312" s="226" t="str">
        <f t="shared" ca="1" si="14"/>
        <v/>
      </c>
    </row>
    <row r="313" spans="2:8" ht="16.5" x14ac:dyDescent="0.3">
      <c r="B313" s="188"/>
      <c r="F313" s="225" t="str">
        <f t="shared" ca="1" si="12"/>
        <v/>
      </c>
      <c r="G313" s="226" t="str">
        <f t="shared" ca="1" si="13"/>
        <v/>
      </c>
      <c r="H313" s="226" t="str">
        <f t="shared" ca="1" si="14"/>
        <v/>
      </c>
    </row>
    <row r="314" spans="2:8" ht="16.5" x14ac:dyDescent="0.3">
      <c r="B314" s="188"/>
      <c r="F314" s="225" t="str">
        <f t="shared" ca="1" si="12"/>
        <v/>
      </c>
      <c r="G314" s="226" t="str">
        <f t="shared" ca="1" si="13"/>
        <v/>
      </c>
      <c r="H314" s="226" t="str">
        <f t="shared" ca="1" si="14"/>
        <v/>
      </c>
    </row>
    <row r="315" spans="2:8" ht="16.5" x14ac:dyDescent="0.3">
      <c r="B315" s="188"/>
      <c r="F315" s="225" t="str">
        <f t="shared" ca="1" si="12"/>
        <v/>
      </c>
      <c r="G315" s="226" t="str">
        <f t="shared" ca="1" si="13"/>
        <v/>
      </c>
      <c r="H315" s="226" t="str">
        <f t="shared" ca="1" si="14"/>
        <v/>
      </c>
    </row>
    <row r="316" spans="2:8" ht="16.5" x14ac:dyDescent="0.3">
      <c r="B316" s="188"/>
      <c r="F316" s="225" t="str">
        <f t="shared" ca="1" si="12"/>
        <v/>
      </c>
      <c r="G316" s="226" t="str">
        <f t="shared" ca="1" si="13"/>
        <v/>
      </c>
      <c r="H316" s="226" t="str">
        <f t="shared" ca="1" si="14"/>
        <v/>
      </c>
    </row>
    <row r="317" spans="2:8" ht="16.5" x14ac:dyDescent="0.3">
      <c r="B317" s="188"/>
      <c r="F317" s="225" t="str">
        <f t="shared" ca="1" si="12"/>
        <v/>
      </c>
      <c r="G317" s="226" t="str">
        <f t="shared" ca="1" si="13"/>
        <v/>
      </c>
      <c r="H317" s="226" t="str">
        <f t="shared" ca="1" si="14"/>
        <v/>
      </c>
    </row>
    <row r="318" spans="2:8" ht="16.5" x14ac:dyDescent="0.3">
      <c r="B318" s="188"/>
      <c r="F318" s="225" t="str">
        <f t="shared" ca="1" si="12"/>
        <v/>
      </c>
      <c r="G318" s="226" t="str">
        <f t="shared" ca="1" si="13"/>
        <v/>
      </c>
      <c r="H318" s="226" t="str">
        <f t="shared" ca="1" si="14"/>
        <v/>
      </c>
    </row>
    <row r="319" spans="2:8" ht="16.5" x14ac:dyDescent="0.3">
      <c r="B319" s="188"/>
      <c r="F319" s="225" t="str">
        <f t="shared" ca="1" si="12"/>
        <v/>
      </c>
      <c r="G319" s="226" t="str">
        <f t="shared" ca="1" si="13"/>
        <v/>
      </c>
      <c r="H319" s="226" t="str">
        <f t="shared" ca="1" si="14"/>
        <v/>
      </c>
    </row>
    <row r="320" spans="2:8" ht="16.5" x14ac:dyDescent="0.3">
      <c r="B320" s="188"/>
      <c r="F320" s="225" t="str">
        <f t="shared" ca="1" si="12"/>
        <v/>
      </c>
      <c r="G320" s="226" t="str">
        <f t="shared" ca="1" si="13"/>
        <v/>
      </c>
      <c r="H320" s="226" t="str">
        <f t="shared" ca="1" si="14"/>
        <v/>
      </c>
    </row>
    <row r="321" spans="2:8" ht="16.5" x14ac:dyDescent="0.3">
      <c r="B321" s="188"/>
      <c r="F321" s="225" t="str">
        <f t="shared" ca="1" si="12"/>
        <v/>
      </c>
      <c r="G321" s="226" t="str">
        <f t="shared" ca="1" si="13"/>
        <v/>
      </c>
      <c r="H321" s="226" t="str">
        <f t="shared" ca="1" si="14"/>
        <v/>
      </c>
    </row>
    <row r="322" spans="2:8" ht="16.5" x14ac:dyDescent="0.3">
      <c r="B322" s="188"/>
      <c r="F322" s="225" t="str">
        <f t="shared" ca="1" si="12"/>
        <v/>
      </c>
      <c r="G322" s="226" t="str">
        <f t="shared" ca="1" si="13"/>
        <v/>
      </c>
      <c r="H322" s="226" t="str">
        <f t="shared" ca="1" si="14"/>
        <v/>
      </c>
    </row>
    <row r="323" spans="2:8" ht="16.5" x14ac:dyDescent="0.3">
      <c r="B323" s="188"/>
      <c r="F323" s="225" t="str">
        <f t="shared" ca="1" si="12"/>
        <v/>
      </c>
      <c r="G323" s="226" t="str">
        <f t="shared" ca="1" si="13"/>
        <v/>
      </c>
      <c r="H323" s="226" t="str">
        <f t="shared" ca="1" si="14"/>
        <v/>
      </c>
    </row>
    <row r="324" spans="2:8" ht="16.5" x14ac:dyDescent="0.3">
      <c r="B324" s="188"/>
      <c r="F324" s="225" t="str">
        <f t="shared" ref="F324:F387" ca="1" si="15">IFERROR(TRIM(LEFT(MID(INDIRECT("B"&amp;(9*ROW(F324)-16)),FIND("'",INDIRECT("B"&amp;(9*ROW(F324)-16)))+1,100),LEN(MID(INDIRECT("B"&amp;(9*ROW(F324)-16)),FIND("'",INDIRECT("B"&amp;(9*ROW(F324)-16)))+1,100))-2)),"")</f>
        <v/>
      </c>
      <c r="G324" s="226" t="str">
        <f t="shared" ref="G324:G387" ca="1" si="16">IFERROR(LEFT(MID(INDIRECT("B"&amp;(9*ROW(G324)-15)),FIND("'",INDIRECT("B"&amp;(9*ROW(G324)-15)))+1,100),LEN(MID(INDIRECT("B"&amp;(9*ROW(G324)-15)),FIND("'",INDIRECT("B"&amp;(9*ROW(G324)-15)))+1,100))-2),"")</f>
        <v/>
      </c>
      <c r="H324" s="226" t="str">
        <f t="shared" ref="H324:H387" ca="1" si="17">IFERROR(LEFT(MID(INDIRECT("B"&amp;(9*ROW(H324)-14)),FIND("'",INDIRECT("B"&amp;(9*ROW(H324)-14)))+1,100),LEN(MID(INDIRECT("B"&amp;(9*ROW(H324)-14)),FIND("'",INDIRECT("B"&amp;(9*ROW(H324)-14)))+1,100))-2),"")</f>
        <v/>
      </c>
    </row>
    <row r="325" spans="2:8" ht="16.5" x14ac:dyDescent="0.3">
      <c r="B325" s="188"/>
      <c r="F325" s="225" t="str">
        <f t="shared" ca="1" si="15"/>
        <v/>
      </c>
      <c r="G325" s="226" t="str">
        <f t="shared" ca="1" si="16"/>
        <v/>
      </c>
      <c r="H325" s="226" t="str">
        <f t="shared" ca="1" si="17"/>
        <v/>
      </c>
    </row>
    <row r="326" spans="2:8" ht="16.5" x14ac:dyDescent="0.3">
      <c r="B326" s="188"/>
      <c r="F326" s="225" t="str">
        <f t="shared" ca="1" si="15"/>
        <v/>
      </c>
      <c r="G326" s="226" t="str">
        <f t="shared" ca="1" si="16"/>
        <v/>
      </c>
      <c r="H326" s="226" t="str">
        <f t="shared" ca="1" si="17"/>
        <v/>
      </c>
    </row>
    <row r="327" spans="2:8" ht="16.5" x14ac:dyDescent="0.3">
      <c r="B327" s="188"/>
      <c r="F327" s="225" t="str">
        <f t="shared" ca="1" si="15"/>
        <v/>
      </c>
      <c r="G327" s="226" t="str">
        <f t="shared" ca="1" si="16"/>
        <v/>
      </c>
      <c r="H327" s="226" t="str">
        <f t="shared" ca="1" si="17"/>
        <v/>
      </c>
    </row>
    <row r="328" spans="2:8" ht="16.5" x14ac:dyDescent="0.3">
      <c r="B328" s="188"/>
      <c r="F328" s="225" t="str">
        <f t="shared" ca="1" si="15"/>
        <v/>
      </c>
      <c r="G328" s="226" t="str">
        <f t="shared" ca="1" si="16"/>
        <v/>
      </c>
      <c r="H328" s="226" t="str">
        <f t="shared" ca="1" si="17"/>
        <v/>
      </c>
    </row>
    <row r="329" spans="2:8" ht="16.5" x14ac:dyDescent="0.3">
      <c r="B329" s="188"/>
      <c r="F329" s="225" t="str">
        <f t="shared" ca="1" si="15"/>
        <v/>
      </c>
      <c r="G329" s="226" t="str">
        <f t="shared" ca="1" si="16"/>
        <v/>
      </c>
      <c r="H329" s="226" t="str">
        <f t="shared" ca="1" si="17"/>
        <v/>
      </c>
    </row>
    <row r="330" spans="2:8" ht="16.5" x14ac:dyDescent="0.3">
      <c r="B330" s="188"/>
      <c r="F330" s="225" t="str">
        <f t="shared" ca="1" si="15"/>
        <v/>
      </c>
      <c r="G330" s="226" t="str">
        <f t="shared" ca="1" si="16"/>
        <v/>
      </c>
      <c r="H330" s="226" t="str">
        <f t="shared" ca="1" si="17"/>
        <v/>
      </c>
    </row>
    <row r="331" spans="2:8" ht="16.5" x14ac:dyDescent="0.3">
      <c r="B331" s="188"/>
      <c r="F331" s="225" t="str">
        <f t="shared" ca="1" si="15"/>
        <v/>
      </c>
      <c r="G331" s="226" t="str">
        <f t="shared" ca="1" si="16"/>
        <v/>
      </c>
      <c r="H331" s="226" t="str">
        <f t="shared" ca="1" si="17"/>
        <v/>
      </c>
    </row>
    <row r="332" spans="2:8" ht="16.5" x14ac:dyDescent="0.3">
      <c r="B332" s="188"/>
      <c r="F332" s="225" t="str">
        <f t="shared" ca="1" si="15"/>
        <v/>
      </c>
      <c r="G332" s="226" t="str">
        <f t="shared" ca="1" si="16"/>
        <v/>
      </c>
      <c r="H332" s="226" t="str">
        <f t="shared" ca="1" si="17"/>
        <v/>
      </c>
    </row>
    <row r="333" spans="2:8" ht="16.5" x14ac:dyDescent="0.3">
      <c r="B333" s="188"/>
      <c r="F333" s="225" t="str">
        <f t="shared" ca="1" si="15"/>
        <v/>
      </c>
      <c r="G333" s="226" t="str">
        <f t="shared" ca="1" si="16"/>
        <v/>
      </c>
      <c r="H333" s="226" t="str">
        <f t="shared" ca="1" si="17"/>
        <v/>
      </c>
    </row>
    <row r="334" spans="2:8" ht="16.5" x14ac:dyDescent="0.3">
      <c r="B334" s="188"/>
      <c r="F334" s="225" t="str">
        <f t="shared" ca="1" si="15"/>
        <v/>
      </c>
      <c r="G334" s="226" t="str">
        <f t="shared" ca="1" si="16"/>
        <v/>
      </c>
      <c r="H334" s="226" t="str">
        <f t="shared" ca="1" si="17"/>
        <v/>
      </c>
    </row>
    <row r="335" spans="2:8" ht="16.5" x14ac:dyDescent="0.3">
      <c r="B335" s="188"/>
      <c r="F335" s="225" t="str">
        <f t="shared" ca="1" si="15"/>
        <v/>
      </c>
      <c r="G335" s="226" t="str">
        <f t="shared" ca="1" si="16"/>
        <v/>
      </c>
      <c r="H335" s="226" t="str">
        <f t="shared" ca="1" si="17"/>
        <v/>
      </c>
    </row>
    <row r="336" spans="2:8" ht="16.5" x14ac:dyDescent="0.3">
      <c r="B336" s="188"/>
      <c r="F336" s="225" t="str">
        <f t="shared" ca="1" si="15"/>
        <v/>
      </c>
      <c r="G336" s="226" t="str">
        <f t="shared" ca="1" si="16"/>
        <v/>
      </c>
      <c r="H336" s="226" t="str">
        <f t="shared" ca="1" si="17"/>
        <v/>
      </c>
    </row>
    <row r="337" spans="2:8" ht="16.5" x14ac:dyDescent="0.3">
      <c r="B337" s="188"/>
      <c r="F337" s="225" t="str">
        <f t="shared" ca="1" si="15"/>
        <v/>
      </c>
      <c r="G337" s="226" t="str">
        <f t="shared" ca="1" si="16"/>
        <v/>
      </c>
      <c r="H337" s="226" t="str">
        <f t="shared" ca="1" si="17"/>
        <v/>
      </c>
    </row>
    <row r="338" spans="2:8" ht="16.5" x14ac:dyDescent="0.3">
      <c r="B338" s="188"/>
      <c r="F338" s="225" t="str">
        <f t="shared" ca="1" si="15"/>
        <v/>
      </c>
      <c r="G338" s="226" t="str">
        <f t="shared" ca="1" si="16"/>
        <v/>
      </c>
      <c r="H338" s="226" t="str">
        <f t="shared" ca="1" si="17"/>
        <v/>
      </c>
    </row>
    <row r="339" spans="2:8" ht="16.5" x14ac:dyDescent="0.3">
      <c r="B339" s="188"/>
      <c r="F339" s="225" t="str">
        <f t="shared" ca="1" si="15"/>
        <v/>
      </c>
      <c r="G339" s="226" t="str">
        <f t="shared" ca="1" si="16"/>
        <v/>
      </c>
      <c r="H339" s="226" t="str">
        <f t="shared" ca="1" si="17"/>
        <v/>
      </c>
    </row>
    <row r="340" spans="2:8" ht="16.5" x14ac:dyDescent="0.3">
      <c r="B340" s="188"/>
      <c r="F340" s="225" t="str">
        <f t="shared" ca="1" si="15"/>
        <v/>
      </c>
      <c r="G340" s="226" t="str">
        <f t="shared" ca="1" si="16"/>
        <v/>
      </c>
      <c r="H340" s="226" t="str">
        <f t="shared" ca="1" si="17"/>
        <v/>
      </c>
    </row>
    <row r="341" spans="2:8" ht="16.5" x14ac:dyDescent="0.3">
      <c r="B341" s="188"/>
      <c r="F341" s="225" t="str">
        <f t="shared" ca="1" si="15"/>
        <v/>
      </c>
      <c r="G341" s="226" t="str">
        <f t="shared" ca="1" si="16"/>
        <v/>
      </c>
      <c r="H341" s="226" t="str">
        <f t="shared" ca="1" si="17"/>
        <v/>
      </c>
    </row>
    <row r="342" spans="2:8" ht="16.5" x14ac:dyDescent="0.3">
      <c r="F342" s="225" t="str">
        <f t="shared" ca="1" si="15"/>
        <v/>
      </c>
      <c r="G342" s="226" t="str">
        <f t="shared" ca="1" si="16"/>
        <v/>
      </c>
      <c r="H342" s="226" t="str">
        <f t="shared" ca="1" si="17"/>
        <v/>
      </c>
    </row>
    <row r="343" spans="2:8" ht="16.5" x14ac:dyDescent="0.3">
      <c r="F343" s="225" t="str">
        <f t="shared" ca="1" si="15"/>
        <v/>
      </c>
      <c r="G343" s="226" t="str">
        <f t="shared" ca="1" si="16"/>
        <v/>
      </c>
      <c r="H343" s="226" t="str">
        <f t="shared" ca="1" si="17"/>
        <v/>
      </c>
    </row>
    <row r="344" spans="2:8" ht="16.5" x14ac:dyDescent="0.3">
      <c r="F344" s="225" t="str">
        <f t="shared" ca="1" si="15"/>
        <v/>
      </c>
      <c r="G344" s="226" t="str">
        <f t="shared" ca="1" si="16"/>
        <v/>
      </c>
      <c r="H344" s="226" t="str">
        <f t="shared" ca="1" si="17"/>
        <v/>
      </c>
    </row>
    <row r="345" spans="2:8" ht="16.5" x14ac:dyDescent="0.3">
      <c r="F345" s="225" t="str">
        <f t="shared" ca="1" si="15"/>
        <v/>
      </c>
      <c r="G345" s="226" t="str">
        <f t="shared" ca="1" si="16"/>
        <v/>
      </c>
      <c r="H345" s="226" t="str">
        <f t="shared" ca="1" si="17"/>
        <v/>
      </c>
    </row>
    <row r="346" spans="2:8" ht="16.5" x14ac:dyDescent="0.3">
      <c r="F346" s="225" t="str">
        <f t="shared" ca="1" si="15"/>
        <v/>
      </c>
      <c r="G346" s="226" t="str">
        <f t="shared" ca="1" si="16"/>
        <v/>
      </c>
      <c r="H346" s="226" t="str">
        <f t="shared" ca="1" si="17"/>
        <v/>
      </c>
    </row>
    <row r="347" spans="2:8" ht="16.5" x14ac:dyDescent="0.3">
      <c r="F347" s="225" t="str">
        <f t="shared" ca="1" si="15"/>
        <v/>
      </c>
      <c r="G347" s="226" t="str">
        <f t="shared" ca="1" si="16"/>
        <v/>
      </c>
      <c r="H347" s="226" t="str">
        <f t="shared" ca="1" si="17"/>
        <v/>
      </c>
    </row>
    <row r="348" spans="2:8" ht="16.5" x14ac:dyDescent="0.3">
      <c r="F348" s="225" t="str">
        <f t="shared" ca="1" si="15"/>
        <v/>
      </c>
      <c r="G348" s="226" t="str">
        <f t="shared" ca="1" si="16"/>
        <v/>
      </c>
      <c r="H348" s="226" t="str">
        <f t="shared" ca="1" si="17"/>
        <v/>
      </c>
    </row>
    <row r="349" spans="2:8" ht="16.5" x14ac:dyDescent="0.3">
      <c r="F349" s="225" t="str">
        <f t="shared" ca="1" si="15"/>
        <v/>
      </c>
      <c r="G349" s="226" t="str">
        <f t="shared" ca="1" si="16"/>
        <v/>
      </c>
      <c r="H349" s="226" t="str">
        <f t="shared" ca="1" si="17"/>
        <v/>
      </c>
    </row>
    <row r="350" spans="2:8" ht="16.5" x14ac:dyDescent="0.3">
      <c r="F350" s="225" t="str">
        <f t="shared" ca="1" si="15"/>
        <v/>
      </c>
      <c r="G350" s="226" t="str">
        <f t="shared" ca="1" si="16"/>
        <v/>
      </c>
      <c r="H350" s="226" t="str">
        <f t="shared" ca="1" si="17"/>
        <v/>
      </c>
    </row>
    <row r="351" spans="2:8" ht="16.5" x14ac:dyDescent="0.3">
      <c r="F351" s="225" t="str">
        <f t="shared" ca="1" si="15"/>
        <v/>
      </c>
      <c r="G351" s="226" t="str">
        <f t="shared" ca="1" si="16"/>
        <v/>
      </c>
      <c r="H351" s="226" t="str">
        <f t="shared" ca="1" si="17"/>
        <v/>
      </c>
    </row>
    <row r="352" spans="2:8" ht="16.5" x14ac:dyDescent="0.3">
      <c r="F352" s="225" t="str">
        <f t="shared" ca="1" si="15"/>
        <v/>
      </c>
      <c r="G352" s="226" t="str">
        <f t="shared" ca="1" si="16"/>
        <v/>
      </c>
      <c r="H352" s="226" t="str">
        <f t="shared" ca="1" si="17"/>
        <v/>
      </c>
    </row>
    <row r="353" spans="6:8" ht="16.5" x14ac:dyDescent="0.3">
      <c r="F353" s="225" t="str">
        <f t="shared" ca="1" si="15"/>
        <v/>
      </c>
      <c r="G353" s="226" t="str">
        <f t="shared" ca="1" si="16"/>
        <v/>
      </c>
      <c r="H353" s="226" t="str">
        <f t="shared" ca="1" si="17"/>
        <v/>
      </c>
    </row>
    <row r="354" spans="6:8" ht="16.5" x14ac:dyDescent="0.3">
      <c r="F354" s="225" t="str">
        <f t="shared" ca="1" si="15"/>
        <v/>
      </c>
      <c r="G354" s="226" t="str">
        <f t="shared" ca="1" si="16"/>
        <v/>
      </c>
      <c r="H354" s="226" t="str">
        <f t="shared" ca="1" si="17"/>
        <v/>
      </c>
    </row>
    <row r="355" spans="6:8" ht="16.5" x14ac:dyDescent="0.3">
      <c r="F355" s="225" t="str">
        <f t="shared" ca="1" si="15"/>
        <v/>
      </c>
      <c r="G355" s="226" t="str">
        <f t="shared" ca="1" si="16"/>
        <v/>
      </c>
      <c r="H355" s="226" t="str">
        <f t="shared" ca="1" si="17"/>
        <v/>
      </c>
    </row>
    <row r="356" spans="6:8" ht="16.5" x14ac:dyDescent="0.3">
      <c r="F356" s="225" t="str">
        <f t="shared" ca="1" si="15"/>
        <v/>
      </c>
      <c r="G356" s="226" t="str">
        <f t="shared" ca="1" si="16"/>
        <v/>
      </c>
      <c r="H356" s="226" t="str">
        <f t="shared" ca="1" si="17"/>
        <v/>
      </c>
    </row>
    <row r="357" spans="6:8" ht="16.5" x14ac:dyDescent="0.3">
      <c r="F357" s="225" t="str">
        <f t="shared" ca="1" si="15"/>
        <v/>
      </c>
      <c r="G357" s="226" t="str">
        <f t="shared" ca="1" si="16"/>
        <v/>
      </c>
      <c r="H357" s="226" t="str">
        <f t="shared" ca="1" si="17"/>
        <v/>
      </c>
    </row>
    <row r="358" spans="6:8" ht="16.5" x14ac:dyDescent="0.3">
      <c r="F358" s="225" t="str">
        <f t="shared" ca="1" si="15"/>
        <v/>
      </c>
      <c r="G358" s="226" t="str">
        <f t="shared" ca="1" si="16"/>
        <v/>
      </c>
      <c r="H358" s="226" t="str">
        <f t="shared" ca="1" si="17"/>
        <v/>
      </c>
    </row>
    <row r="359" spans="6:8" ht="16.5" x14ac:dyDescent="0.3">
      <c r="F359" s="225" t="str">
        <f t="shared" ca="1" si="15"/>
        <v/>
      </c>
      <c r="G359" s="226" t="str">
        <f t="shared" ca="1" si="16"/>
        <v/>
      </c>
      <c r="H359" s="226" t="str">
        <f t="shared" ca="1" si="17"/>
        <v/>
      </c>
    </row>
    <row r="360" spans="6:8" ht="16.5" x14ac:dyDescent="0.3">
      <c r="F360" s="225" t="str">
        <f t="shared" ca="1" si="15"/>
        <v/>
      </c>
      <c r="G360" s="226" t="str">
        <f t="shared" ca="1" si="16"/>
        <v/>
      </c>
      <c r="H360" s="226" t="str">
        <f t="shared" ca="1" si="17"/>
        <v/>
      </c>
    </row>
    <row r="361" spans="6:8" ht="16.5" x14ac:dyDescent="0.3">
      <c r="F361" s="225" t="str">
        <f t="shared" ca="1" si="15"/>
        <v/>
      </c>
      <c r="G361" s="226" t="str">
        <f t="shared" ca="1" si="16"/>
        <v/>
      </c>
      <c r="H361" s="226" t="str">
        <f t="shared" ca="1" si="17"/>
        <v/>
      </c>
    </row>
    <row r="362" spans="6:8" ht="16.5" x14ac:dyDescent="0.3">
      <c r="F362" s="225" t="str">
        <f t="shared" ca="1" si="15"/>
        <v/>
      </c>
      <c r="G362" s="226" t="str">
        <f t="shared" ca="1" si="16"/>
        <v/>
      </c>
      <c r="H362" s="226" t="str">
        <f t="shared" ca="1" si="17"/>
        <v/>
      </c>
    </row>
    <row r="363" spans="6:8" ht="16.5" x14ac:dyDescent="0.3">
      <c r="F363" s="225" t="str">
        <f t="shared" ca="1" si="15"/>
        <v/>
      </c>
      <c r="G363" s="226" t="str">
        <f t="shared" ca="1" si="16"/>
        <v/>
      </c>
      <c r="H363" s="226" t="str">
        <f t="shared" ca="1" si="17"/>
        <v/>
      </c>
    </row>
    <row r="364" spans="6:8" ht="16.5" x14ac:dyDescent="0.3">
      <c r="F364" s="225" t="str">
        <f t="shared" ca="1" si="15"/>
        <v/>
      </c>
      <c r="G364" s="226" t="str">
        <f t="shared" ca="1" si="16"/>
        <v/>
      </c>
      <c r="H364" s="226" t="str">
        <f t="shared" ca="1" si="17"/>
        <v/>
      </c>
    </row>
    <row r="365" spans="6:8" ht="16.5" x14ac:dyDescent="0.3">
      <c r="F365" s="225" t="str">
        <f t="shared" ca="1" si="15"/>
        <v/>
      </c>
      <c r="G365" s="226" t="str">
        <f t="shared" ca="1" si="16"/>
        <v/>
      </c>
      <c r="H365" s="226" t="str">
        <f t="shared" ca="1" si="17"/>
        <v/>
      </c>
    </row>
    <row r="366" spans="6:8" ht="16.5" x14ac:dyDescent="0.3">
      <c r="F366" s="225" t="str">
        <f t="shared" ca="1" si="15"/>
        <v/>
      </c>
      <c r="G366" s="226" t="str">
        <f t="shared" ca="1" si="16"/>
        <v/>
      </c>
      <c r="H366" s="226" t="str">
        <f t="shared" ca="1" si="17"/>
        <v/>
      </c>
    </row>
    <row r="367" spans="6:8" ht="16.5" x14ac:dyDescent="0.3">
      <c r="F367" s="225" t="str">
        <f t="shared" ca="1" si="15"/>
        <v/>
      </c>
      <c r="G367" s="226" t="str">
        <f t="shared" ca="1" si="16"/>
        <v/>
      </c>
      <c r="H367" s="226" t="str">
        <f t="shared" ca="1" si="17"/>
        <v/>
      </c>
    </row>
    <row r="368" spans="6:8" ht="16.5" x14ac:dyDescent="0.3">
      <c r="F368" s="225" t="str">
        <f t="shared" ca="1" si="15"/>
        <v/>
      </c>
      <c r="G368" s="226" t="str">
        <f t="shared" ca="1" si="16"/>
        <v/>
      </c>
      <c r="H368" s="226" t="str">
        <f t="shared" ca="1" si="17"/>
        <v/>
      </c>
    </row>
    <row r="369" spans="6:8" ht="16.5" x14ac:dyDescent="0.3">
      <c r="F369" s="225" t="str">
        <f t="shared" ca="1" si="15"/>
        <v/>
      </c>
      <c r="G369" s="226" t="str">
        <f t="shared" ca="1" si="16"/>
        <v/>
      </c>
      <c r="H369" s="226" t="str">
        <f t="shared" ca="1" si="17"/>
        <v/>
      </c>
    </row>
    <row r="370" spans="6:8" ht="16.5" x14ac:dyDescent="0.3">
      <c r="F370" s="225" t="str">
        <f t="shared" ca="1" si="15"/>
        <v/>
      </c>
      <c r="G370" s="226" t="str">
        <f t="shared" ca="1" si="16"/>
        <v/>
      </c>
      <c r="H370" s="226" t="str">
        <f t="shared" ca="1" si="17"/>
        <v/>
      </c>
    </row>
    <row r="371" spans="6:8" ht="16.5" x14ac:dyDescent="0.3">
      <c r="F371" s="225" t="str">
        <f t="shared" ca="1" si="15"/>
        <v/>
      </c>
      <c r="G371" s="226" t="str">
        <f t="shared" ca="1" si="16"/>
        <v/>
      </c>
      <c r="H371" s="226" t="str">
        <f t="shared" ca="1" si="17"/>
        <v/>
      </c>
    </row>
    <row r="372" spans="6:8" ht="16.5" x14ac:dyDescent="0.3">
      <c r="F372" s="225" t="str">
        <f t="shared" ca="1" si="15"/>
        <v/>
      </c>
      <c r="G372" s="226" t="str">
        <f t="shared" ca="1" si="16"/>
        <v/>
      </c>
      <c r="H372" s="226" t="str">
        <f t="shared" ca="1" si="17"/>
        <v/>
      </c>
    </row>
    <row r="373" spans="6:8" ht="16.5" x14ac:dyDescent="0.3">
      <c r="F373" s="225" t="str">
        <f t="shared" ca="1" si="15"/>
        <v/>
      </c>
      <c r="G373" s="226" t="str">
        <f t="shared" ca="1" si="16"/>
        <v/>
      </c>
      <c r="H373" s="226" t="str">
        <f t="shared" ca="1" si="17"/>
        <v/>
      </c>
    </row>
    <row r="374" spans="6:8" ht="16.5" x14ac:dyDescent="0.3">
      <c r="F374" s="225" t="str">
        <f t="shared" ca="1" si="15"/>
        <v/>
      </c>
      <c r="G374" s="226" t="str">
        <f t="shared" ca="1" si="16"/>
        <v/>
      </c>
      <c r="H374" s="226" t="str">
        <f t="shared" ca="1" si="17"/>
        <v/>
      </c>
    </row>
    <row r="375" spans="6:8" ht="16.5" x14ac:dyDescent="0.3">
      <c r="F375" s="225" t="str">
        <f t="shared" ca="1" si="15"/>
        <v/>
      </c>
      <c r="G375" s="226" t="str">
        <f t="shared" ca="1" si="16"/>
        <v/>
      </c>
      <c r="H375" s="226" t="str">
        <f t="shared" ca="1" si="17"/>
        <v/>
      </c>
    </row>
    <row r="376" spans="6:8" ht="16.5" x14ac:dyDescent="0.3">
      <c r="F376" s="225" t="str">
        <f t="shared" ca="1" si="15"/>
        <v/>
      </c>
      <c r="G376" s="226" t="str">
        <f t="shared" ca="1" si="16"/>
        <v/>
      </c>
      <c r="H376" s="226" t="str">
        <f t="shared" ca="1" si="17"/>
        <v/>
      </c>
    </row>
    <row r="377" spans="6:8" ht="16.5" x14ac:dyDescent="0.3">
      <c r="F377" s="225" t="str">
        <f t="shared" ca="1" si="15"/>
        <v/>
      </c>
      <c r="G377" s="226" t="str">
        <f t="shared" ca="1" si="16"/>
        <v/>
      </c>
      <c r="H377" s="226" t="str">
        <f t="shared" ca="1" si="17"/>
        <v/>
      </c>
    </row>
    <row r="378" spans="6:8" ht="16.5" x14ac:dyDescent="0.3">
      <c r="F378" s="225" t="str">
        <f t="shared" ca="1" si="15"/>
        <v/>
      </c>
      <c r="G378" s="226" t="str">
        <f t="shared" ca="1" si="16"/>
        <v/>
      </c>
      <c r="H378" s="226" t="str">
        <f t="shared" ca="1" si="17"/>
        <v/>
      </c>
    </row>
    <row r="379" spans="6:8" ht="16.5" x14ac:dyDescent="0.3">
      <c r="F379" s="225" t="str">
        <f t="shared" ca="1" si="15"/>
        <v/>
      </c>
      <c r="G379" s="226" t="str">
        <f t="shared" ca="1" si="16"/>
        <v/>
      </c>
      <c r="H379" s="226" t="str">
        <f t="shared" ca="1" si="17"/>
        <v/>
      </c>
    </row>
    <row r="380" spans="6:8" ht="16.5" x14ac:dyDescent="0.3">
      <c r="F380" s="225" t="str">
        <f t="shared" ca="1" si="15"/>
        <v/>
      </c>
      <c r="G380" s="226" t="str">
        <f t="shared" ca="1" si="16"/>
        <v/>
      </c>
      <c r="H380" s="226" t="str">
        <f t="shared" ca="1" si="17"/>
        <v/>
      </c>
    </row>
    <row r="381" spans="6:8" ht="16.5" x14ac:dyDescent="0.3">
      <c r="F381" s="225" t="str">
        <f t="shared" ca="1" si="15"/>
        <v/>
      </c>
      <c r="G381" s="226" t="str">
        <f t="shared" ca="1" si="16"/>
        <v/>
      </c>
      <c r="H381" s="226" t="str">
        <f t="shared" ca="1" si="17"/>
        <v/>
      </c>
    </row>
    <row r="382" spans="6:8" ht="16.5" x14ac:dyDescent="0.3">
      <c r="F382" s="225" t="str">
        <f t="shared" ca="1" si="15"/>
        <v/>
      </c>
      <c r="G382" s="226" t="str">
        <f t="shared" ca="1" si="16"/>
        <v/>
      </c>
      <c r="H382" s="226" t="str">
        <f t="shared" ca="1" si="17"/>
        <v/>
      </c>
    </row>
    <row r="383" spans="6:8" ht="16.5" x14ac:dyDescent="0.3">
      <c r="F383" s="225" t="str">
        <f t="shared" ca="1" si="15"/>
        <v/>
      </c>
      <c r="G383" s="226" t="str">
        <f t="shared" ca="1" si="16"/>
        <v/>
      </c>
      <c r="H383" s="226" t="str">
        <f t="shared" ca="1" si="17"/>
        <v/>
      </c>
    </row>
    <row r="384" spans="6:8" ht="16.5" x14ac:dyDescent="0.3">
      <c r="F384" s="225" t="str">
        <f t="shared" ca="1" si="15"/>
        <v/>
      </c>
      <c r="G384" s="226" t="str">
        <f t="shared" ca="1" si="16"/>
        <v/>
      </c>
      <c r="H384" s="226" t="str">
        <f t="shared" ca="1" si="17"/>
        <v/>
      </c>
    </row>
    <row r="385" spans="6:8" ht="16.5" x14ac:dyDescent="0.3">
      <c r="F385" s="225" t="str">
        <f t="shared" ca="1" si="15"/>
        <v/>
      </c>
      <c r="G385" s="226" t="str">
        <f t="shared" ca="1" si="16"/>
        <v/>
      </c>
      <c r="H385" s="226" t="str">
        <f t="shared" ca="1" si="17"/>
        <v/>
      </c>
    </row>
    <row r="386" spans="6:8" ht="16.5" x14ac:dyDescent="0.3">
      <c r="F386" s="225" t="str">
        <f t="shared" ca="1" si="15"/>
        <v/>
      </c>
      <c r="G386" s="226" t="str">
        <f t="shared" ca="1" si="16"/>
        <v/>
      </c>
      <c r="H386" s="226" t="str">
        <f t="shared" ca="1" si="17"/>
        <v/>
      </c>
    </row>
    <row r="387" spans="6:8" ht="16.5" x14ac:dyDescent="0.3">
      <c r="F387" s="225" t="str">
        <f t="shared" ca="1" si="15"/>
        <v/>
      </c>
      <c r="G387" s="226" t="str">
        <f t="shared" ca="1" si="16"/>
        <v/>
      </c>
      <c r="H387" s="226" t="str">
        <f t="shared" ca="1" si="17"/>
        <v/>
      </c>
    </row>
    <row r="388" spans="6:8" ht="16.5" x14ac:dyDescent="0.3">
      <c r="F388" s="225" t="str">
        <f t="shared" ref="F388:F451" ca="1" si="18">IFERROR(TRIM(LEFT(MID(INDIRECT("B"&amp;(9*ROW(F388)-16)),FIND("'",INDIRECT("B"&amp;(9*ROW(F388)-16)))+1,100),LEN(MID(INDIRECT("B"&amp;(9*ROW(F388)-16)),FIND("'",INDIRECT("B"&amp;(9*ROW(F388)-16)))+1,100))-2)),"")</f>
        <v/>
      </c>
      <c r="G388" s="226" t="str">
        <f t="shared" ref="G388:G451" ca="1" si="19">IFERROR(LEFT(MID(INDIRECT("B"&amp;(9*ROW(G388)-15)),FIND("'",INDIRECT("B"&amp;(9*ROW(G388)-15)))+1,100),LEN(MID(INDIRECT("B"&amp;(9*ROW(G388)-15)),FIND("'",INDIRECT("B"&amp;(9*ROW(G388)-15)))+1,100))-2),"")</f>
        <v/>
      </c>
      <c r="H388" s="226" t="str">
        <f t="shared" ref="H388:H451" ca="1" si="20">IFERROR(LEFT(MID(INDIRECT("B"&amp;(9*ROW(H388)-14)),FIND("'",INDIRECT("B"&amp;(9*ROW(H388)-14)))+1,100),LEN(MID(INDIRECT("B"&amp;(9*ROW(H388)-14)),FIND("'",INDIRECT("B"&amp;(9*ROW(H388)-14)))+1,100))-2),"")</f>
        <v/>
      </c>
    </row>
    <row r="389" spans="6:8" ht="16.5" x14ac:dyDescent="0.3">
      <c r="F389" s="225" t="str">
        <f t="shared" ca="1" si="18"/>
        <v/>
      </c>
      <c r="G389" s="226" t="str">
        <f t="shared" ca="1" si="19"/>
        <v/>
      </c>
      <c r="H389" s="226" t="str">
        <f t="shared" ca="1" si="20"/>
        <v/>
      </c>
    </row>
    <row r="390" spans="6:8" ht="16.5" x14ac:dyDescent="0.3">
      <c r="F390" s="225" t="str">
        <f t="shared" ca="1" si="18"/>
        <v/>
      </c>
      <c r="G390" s="226" t="str">
        <f t="shared" ca="1" si="19"/>
        <v/>
      </c>
      <c r="H390" s="226" t="str">
        <f t="shared" ca="1" si="20"/>
        <v/>
      </c>
    </row>
    <row r="391" spans="6:8" ht="16.5" x14ac:dyDescent="0.3">
      <c r="F391" s="225" t="str">
        <f t="shared" ca="1" si="18"/>
        <v/>
      </c>
      <c r="G391" s="226" t="str">
        <f t="shared" ca="1" si="19"/>
        <v/>
      </c>
      <c r="H391" s="226" t="str">
        <f t="shared" ca="1" si="20"/>
        <v/>
      </c>
    </row>
    <row r="392" spans="6:8" ht="16.5" x14ac:dyDescent="0.3">
      <c r="F392" s="225" t="str">
        <f t="shared" ca="1" si="18"/>
        <v/>
      </c>
      <c r="G392" s="226" t="str">
        <f t="shared" ca="1" si="19"/>
        <v/>
      </c>
      <c r="H392" s="226" t="str">
        <f t="shared" ca="1" si="20"/>
        <v/>
      </c>
    </row>
    <row r="393" spans="6:8" ht="16.5" x14ac:dyDescent="0.3">
      <c r="F393" s="225" t="str">
        <f t="shared" ca="1" si="18"/>
        <v/>
      </c>
      <c r="G393" s="226" t="str">
        <f t="shared" ca="1" si="19"/>
        <v/>
      </c>
      <c r="H393" s="226" t="str">
        <f t="shared" ca="1" si="20"/>
        <v/>
      </c>
    </row>
    <row r="394" spans="6:8" ht="16.5" x14ac:dyDescent="0.3">
      <c r="F394" s="225" t="str">
        <f t="shared" ca="1" si="18"/>
        <v/>
      </c>
      <c r="G394" s="226" t="str">
        <f t="shared" ca="1" si="19"/>
        <v/>
      </c>
      <c r="H394" s="226" t="str">
        <f t="shared" ca="1" si="20"/>
        <v/>
      </c>
    </row>
    <row r="395" spans="6:8" ht="16.5" x14ac:dyDescent="0.3">
      <c r="F395" s="225" t="str">
        <f t="shared" ca="1" si="18"/>
        <v/>
      </c>
      <c r="G395" s="226" t="str">
        <f t="shared" ca="1" si="19"/>
        <v/>
      </c>
      <c r="H395" s="226" t="str">
        <f t="shared" ca="1" si="20"/>
        <v/>
      </c>
    </row>
    <row r="396" spans="6:8" ht="16.5" x14ac:dyDescent="0.3">
      <c r="F396" s="225" t="str">
        <f t="shared" ca="1" si="18"/>
        <v/>
      </c>
      <c r="G396" s="226" t="str">
        <f t="shared" ca="1" si="19"/>
        <v/>
      </c>
      <c r="H396" s="226" t="str">
        <f t="shared" ca="1" si="20"/>
        <v/>
      </c>
    </row>
    <row r="397" spans="6:8" ht="16.5" x14ac:dyDescent="0.3">
      <c r="F397" s="225" t="str">
        <f t="shared" ca="1" si="18"/>
        <v/>
      </c>
      <c r="G397" s="226" t="str">
        <f t="shared" ca="1" si="19"/>
        <v/>
      </c>
      <c r="H397" s="226" t="str">
        <f t="shared" ca="1" si="20"/>
        <v/>
      </c>
    </row>
    <row r="398" spans="6:8" ht="16.5" x14ac:dyDescent="0.3">
      <c r="F398" s="225" t="str">
        <f t="shared" ca="1" si="18"/>
        <v/>
      </c>
      <c r="G398" s="226" t="str">
        <f t="shared" ca="1" si="19"/>
        <v/>
      </c>
      <c r="H398" s="226" t="str">
        <f t="shared" ca="1" si="20"/>
        <v/>
      </c>
    </row>
    <row r="399" spans="6:8" ht="16.5" x14ac:dyDescent="0.3">
      <c r="F399" s="225" t="str">
        <f t="shared" ca="1" si="18"/>
        <v/>
      </c>
      <c r="G399" s="226" t="str">
        <f t="shared" ca="1" si="19"/>
        <v/>
      </c>
      <c r="H399" s="226" t="str">
        <f t="shared" ca="1" si="20"/>
        <v/>
      </c>
    </row>
    <row r="400" spans="6:8" ht="16.5" x14ac:dyDescent="0.3">
      <c r="F400" s="225" t="str">
        <f t="shared" ca="1" si="18"/>
        <v/>
      </c>
      <c r="G400" s="226" t="str">
        <f t="shared" ca="1" si="19"/>
        <v/>
      </c>
      <c r="H400" s="226" t="str">
        <f t="shared" ca="1" si="20"/>
        <v/>
      </c>
    </row>
    <row r="401" spans="6:8" ht="16.5" x14ac:dyDescent="0.3">
      <c r="F401" s="225" t="str">
        <f t="shared" ca="1" si="18"/>
        <v/>
      </c>
      <c r="G401" s="226" t="str">
        <f t="shared" ca="1" si="19"/>
        <v/>
      </c>
      <c r="H401" s="226" t="str">
        <f t="shared" ca="1" si="20"/>
        <v/>
      </c>
    </row>
    <row r="402" spans="6:8" ht="16.5" x14ac:dyDescent="0.3">
      <c r="F402" s="225" t="str">
        <f t="shared" ca="1" si="18"/>
        <v/>
      </c>
      <c r="G402" s="226" t="str">
        <f t="shared" ca="1" si="19"/>
        <v/>
      </c>
      <c r="H402" s="226" t="str">
        <f t="shared" ca="1" si="20"/>
        <v/>
      </c>
    </row>
    <row r="403" spans="6:8" ht="16.5" x14ac:dyDescent="0.3">
      <c r="F403" s="225" t="str">
        <f t="shared" ca="1" si="18"/>
        <v/>
      </c>
      <c r="G403" s="226" t="str">
        <f t="shared" ca="1" si="19"/>
        <v/>
      </c>
      <c r="H403" s="226" t="str">
        <f t="shared" ca="1" si="20"/>
        <v/>
      </c>
    </row>
    <row r="404" spans="6:8" ht="16.5" x14ac:dyDescent="0.3">
      <c r="F404" s="225" t="str">
        <f t="shared" ca="1" si="18"/>
        <v/>
      </c>
      <c r="G404" s="226" t="str">
        <f t="shared" ca="1" si="19"/>
        <v/>
      </c>
      <c r="H404" s="226" t="str">
        <f t="shared" ca="1" si="20"/>
        <v/>
      </c>
    </row>
    <row r="405" spans="6:8" ht="16.5" x14ac:dyDescent="0.3">
      <c r="F405" s="225" t="str">
        <f t="shared" ca="1" si="18"/>
        <v/>
      </c>
      <c r="G405" s="226" t="str">
        <f t="shared" ca="1" si="19"/>
        <v/>
      </c>
      <c r="H405" s="226" t="str">
        <f t="shared" ca="1" si="20"/>
        <v/>
      </c>
    </row>
    <row r="406" spans="6:8" ht="16.5" x14ac:dyDescent="0.3">
      <c r="F406" s="225" t="str">
        <f t="shared" ca="1" si="18"/>
        <v/>
      </c>
      <c r="G406" s="226" t="str">
        <f t="shared" ca="1" si="19"/>
        <v/>
      </c>
      <c r="H406" s="226" t="str">
        <f t="shared" ca="1" si="20"/>
        <v/>
      </c>
    </row>
    <row r="407" spans="6:8" ht="16.5" x14ac:dyDescent="0.3">
      <c r="F407" s="225" t="str">
        <f t="shared" ca="1" si="18"/>
        <v/>
      </c>
      <c r="G407" s="226" t="str">
        <f t="shared" ca="1" si="19"/>
        <v/>
      </c>
      <c r="H407" s="226" t="str">
        <f t="shared" ca="1" si="20"/>
        <v/>
      </c>
    </row>
    <row r="408" spans="6:8" ht="16.5" x14ac:dyDescent="0.3">
      <c r="F408" s="225" t="str">
        <f t="shared" ca="1" si="18"/>
        <v/>
      </c>
      <c r="G408" s="226" t="str">
        <f t="shared" ca="1" si="19"/>
        <v/>
      </c>
      <c r="H408" s="226" t="str">
        <f t="shared" ca="1" si="20"/>
        <v/>
      </c>
    </row>
    <row r="409" spans="6:8" ht="16.5" x14ac:dyDescent="0.3">
      <c r="F409" s="225" t="str">
        <f t="shared" ca="1" si="18"/>
        <v/>
      </c>
      <c r="G409" s="226" t="str">
        <f t="shared" ca="1" si="19"/>
        <v/>
      </c>
      <c r="H409" s="226" t="str">
        <f t="shared" ca="1" si="20"/>
        <v/>
      </c>
    </row>
    <row r="410" spans="6:8" ht="16.5" x14ac:dyDescent="0.3">
      <c r="F410" s="225" t="str">
        <f t="shared" ca="1" si="18"/>
        <v/>
      </c>
      <c r="G410" s="226" t="str">
        <f t="shared" ca="1" si="19"/>
        <v/>
      </c>
      <c r="H410" s="226" t="str">
        <f t="shared" ca="1" si="20"/>
        <v/>
      </c>
    </row>
    <row r="411" spans="6:8" ht="16.5" x14ac:dyDescent="0.3">
      <c r="F411" s="225" t="str">
        <f t="shared" ca="1" si="18"/>
        <v/>
      </c>
      <c r="G411" s="226" t="str">
        <f t="shared" ca="1" si="19"/>
        <v/>
      </c>
      <c r="H411" s="226" t="str">
        <f t="shared" ca="1" si="20"/>
        <v/>
      </c>
    </row>
    <row r="412" spans="6:8" ht="16.5" x14ac:dyDescent="0.3">
      <c r="F412" s="225" t="str">
        <f t="shared" ca="1" si="18"/>
        <v/>
      </c>
      <c r="G412" s="226" t="str">
        <f t="shared" ca="1" si="19"/>
        <v/>
      </c>
      <c r="H412" s="226" t="str">
        <f t="shared" ca="1" si="20"/>
        <v/>
      </c>
    </row>
    <row r="413" spans="6:8" ht="16.5" x14ac:dyDescent="0.3">
      <c r="F413" s="225" t="str">
        <f t="shared" ca="1" si="18"/>
        <v/>
      </c>
      <c r="G413" s="226" t="str">
        <f t="shared" ca="1" si="19"/>
        <v/>
      </c>
      <c r="H413" s="226" t="str">
        <f t="shared" ca="1" si="20"/>
        <v/>
      </c>
    </row>
    <row r="414" spans="6:8" ht="16.5" x14ac:dyDescent="0.3">
      <c r="F414" s="225" t="str">
        <f t="shared" ca="1" si="18"/>
        <v/>
      </c>
      <c r="G414" s="226" t="str">
        <f t="shared" ca="1" si="19"/>
        <v/>
      </c>
      <c r="H414" s="226" t="str">
        <f t="shared" ca="1" si="20"/>
        <v/>
      </c>
    </row>
    <row r="415" spans="6:8" ht="16.5" x14ac:dyDescent="0.3">
      <c r="F415" s="225" t="str">
        <f t="shared" ca="1" si="18"/>
        <v/>
      </c>
      <c r="G415" s="226" t="str">
        <f t="shared" ca="1" si="19"/>
        <v/>
      </c>
      <c r="H415" s="226" t="str">
        <f t="shared" ca="1" si="20"/>
        <v/>
      </c>
    </row>
    <row r="416" spans="6:8" ht="16.5" x14ac:dyDescent="0.3">
      <c r="F416" s="225" t="str">
        <f t="shared" ca="1" si="18"/>
        <v/>
      </c>
      <c r="G416" s="226" t="str">
        <f t="shared" ca="1" si="19"/>
        <v/>
      </c>
      <c r="H416" s="226" t="str">
        <f t="shared" ca="1" si="20"/>
        <v/>
      </c>
    </row>
    <row r="417" spans="6:8" ht="16.5" x14ac:dyDescent="0.3">
      <c r="F417" s="225" t="str">
        <f t="shared" ca="1" si="18"/>
        <v/>
      </c>
      <c r="G417" s="226" t="str">
        <f t="shared" ca="1" si="19"/>
        <v/>
      </c>
      <c r="H417" s="226" t="str">
        <f t="shared" ca="1" si="20"/>
        <v/>
      </c>
    </row>
    <row r="418" spans="6:8" ht="16.5" x14ac:dyDescent="0.3">
      <c r="F418" s="225" t="str">
        <f t="shared" ca="1" si="18"/>
        <v/>
      </c>
      <c r="G418" s="226" t="str">
        <f t="shared" ca="1" si="19"/>
        <v/>
      </c>
      <c r="H418" s="226" t="str">
        <f t="shared" ca="1" si="20"/>
        <v/>
      </c>
    </row>
    <row r="419" spans="6:8" ht="16.5" x14ac:dyDescent="0.3">
      <c r="F419" s="225" t="str">
        <f t="shared" ca="1" si="18"/>
        <v/>
      </c>
      <c r="G419" s="226" t="str">
        <f t="shared" ca="1" si="19"/>
        <v/>
      </c>
      <c r="H419" s="226" t="str">
        <f t="shared" ca="1" si="20"/>
        <v/>
      </c>
    </row>
    <row r="420" spans="6:8" ht="16.5" x14ac:dyDescent="0.3">
      <c r="F420" s="225" t="str">
        <f t="shared" ca="1" si="18"/>
        <v/>
      </c>
      <c r="G420" s="226" t="str">
        <f t="shared" ca="1" si="19"/>
        <v/>
      </c>
      <c r="H420" s="226" t="str">
        <f t="shared" ca="1" si="20"/>
        <v/>
      </c>
    </row>
    <row r="421" spans="6:8" ht="16.5" x14ac:dyDescent="0.3">
      <c r="F421" s="225" t="str">
        <f t="shared" ca="1" si="18"/>
        <v/>
      </c>
      <c r="G421" s="226" t="str">
        <f t="shared" ca="1" si="19"/>
        <v/>
      </c>
      <c r="H421" s="226" t="str">
        <f t="shared" ca="1" si="20"/>
        <v/>
      </c>
    </row>
    <row r="422" spans="6:8" ht="16.5" x14ac:dyDescent="0.3">
      <c r="F422" s="225" t="str">
        <f t="shared" ca="1" si="18"/>
        <v/>
      </c>
      <c r="G422" s="226" t="str">
        <f t="shared" ca="1" si="19"/>
        <v/>
      </c>
      <c r="H422" s="226" t="str">
        <f t="shared" ca="1" si="20"/>
        <v/>
      </c>
    </row>
    <row r="423" spans="6:8" ht="16.5" x14ac:dyDescent="0.3">
      <c r="F423" s="225" t="str">
        <f t="shared" ca="1" si="18"/>
        <v/>
      </c>
      <c r="G423" s="226" t="str">
        <f t="shared" ca="1" si="19"/>
        <v/>
      </c>
      <c r="H423" s="226" t="str">
        <f t="shared" ca="1" si="20"/>
        <v/>
      </c>
    </row>
    <row r="424" spans="6:8" ht="16.5" x14ac:dyDescent="0.3">
      <c r="F424" s="225" t="str">
        <f t="shared" ca="1" si="18"/>
        <v/>
      </c>
      <c r="G424" s="226" t="str">
        <f t="shared" ca="1" si="19"/>
        <v/>
      </c>
      <c r="H424" s="226" t="str">
        <f t="shared" ca="1" si="20"/>
        <v/>
      </c>
    </row>
    <row r="425" spans="6:8" ht="16.5" x14ac:dyDescent="0.3">
      <c r="F425" s="225" t="str">
        <f t="shared" ca="1" si="18"/>
        <v/>
      </c>
      <c r="G425" s="226" t="str">
        <f t="shared" ca="1" si="19"/>
        <v/>
      </c>
      <c r="H425" s="226" t="str">
        <f t="shared" ca="1" si="20"/>
        <v/>
      </c>
    </row>
    <row r="426" spans="6:8" ht="16.5" x14ac:dyDescent="0.3">
      <c r="F426" s="225" t="str">
        <f t="shared" ca="1" si="18"/>
        <v/>
      </c>
      <c r="G426" s="226" t="str">
        <f t="shared" ca="1" si="19"/>
        <v/>
      </c>
      <c r="H426" s="226" t="str">
        <f t="shared" ca="1" si="20"/>
        <v/>
      </c>
    </row>
    <row r="427" spans="6:8" ht="16.5" x14ac:dyDescent="0.3">
      <c r="F427" s="225" t="str">
        <f t="shared" ca="1" si="18"/>
        <v/>
      </c>
      <c r="G427" s="226" t="str">
        <f t="shared" ca="1" si="19"/>
        <v/>
      </c>
      <c r="H427" s="226" t="str">
        <f t="shared" ca="1" si="20"/>
        <v/>
      </c>
    </row>
    <row r="428" spans="6:8" ht="16.5" x14ac:dyDescent="0.3">
      <c r="F428" s="225" t="str">
        <f t="shared" ca="1" si="18"/>
        <v/>
      </c>
      <c r="G428" s="226" t="str">
        <f t="shared" ca="1" si="19"/>
        <v/>
      </c>
      <c r="H428" s="226" t="str">
        <f t="shared" ca="1" si="20"/>
        <v/>
      </c>
    </row>
    <row r="429" spans="6:8" ht="16.5" x14ac:dyDescent="0.3">
      <c r="F429" s="225" t="str">
        <f t="shared" ca="1" si="18"/>
        <v/>
      </c>
      <c r="G429" s="226" t="str">
        <f t="shared" ca="1" si="19"/>
        <v/>
      </c>
      <c r="H429" s="226" t="str">
        <f t="shared" ca="1" si="20"/>
        <v/>
      </c>
    </row>
    <row r="430" spans="6:8" ht="16.5" x14ac:dyDescent="0.3">
      <c r="F430" s="225" t="str">
        <f t="shared" ca="1" si="18"/>
        <v/>
      </c>
      <c r="G430" s="226" t="str">
        <f t="shared" ca="1" si="19"/>
        <v/>
      </c>
      <c r="H430" s="226" t="str">
        <f t="shared" ca="1" si="20"/>
        <v/>
      </c>
    </row>
    <row r="431" spans="6:8" ht="16.5" x14ac:dyDescent="0.3">
      <c r="F431" s="225" t="str">
        <f t="shared" ca="1" si="18"/>
        <v/>
      </c>
      <c r="G431" s="226" t="str">
        <f t="shared" ca="1" si="19"/>
        <v/>
      </c>
      <c r="H431" s="226" t="str">
        <f t="shared" ca="1" si="20"/>
        <v/>
      </c>
    </row>
    <row r="432" spans="6:8" ht="16.5" x14ac:dyDescent="0.3">
      <c r="F432" s="225" t="str">
        <f t="shared" ca="1" si="18"/>
        <v/>
      </c>
      <c r="G432" s="226" t="str">
        <f t="shared" ca="1" si="19"/>
        <v/>
      </c>
      <c r="H432" s="226" t="str">
        <f t="shared" ca="1" si="20"/>
        <v/>
      </c>
    </row>
    <row r="433" spans="6:8" ht="16.5" x14ac:dyDescent="0.3">
      <c r="F433" s="225" t="str">
        <f t="shared" ca="1" si="18"/>
        <v/>
      </c>
      <c r="G433" s="226" t="str">
        <f t="shared" ca="1" si="19"/>
        <v/>
      </c>
      <c r="H433" s="226" t="str">
        <f t="shared" ca="1" si="20"/>
        <v/>
      </c>
    </row>
    <row r="434" spans="6:8" ht="16.5" x14ac:dyDescent="0.3">
      <c r="F434" s="225" t="str">
        <f t="shared" ca="1" si="18"/>
        <v/>
      </c>
      <c r="G434" s="226" t="str">
        <f t="shared" ca="1" si="19"/>
        <v/>
      </c>
      <c r="H434" s="226" t="str">
        <f t="shared" ca="1" si="20"/>
        <v/>
      </c>
    </row>
    <row r="435" spans="6:8" ht="16.5" x14ac:dyDescent="0.3">
      <c r="F435" s="225" t="str">
        <f t="shared" ca="1" si="18"/>
        <v/>
      </c>
      <c r="G435" s="226" t="str">
        <f t="shared" ca="1" si="19"/>
        <v/>
      </c>
      <c r="H435" s="226" t="str">
        <f t="shared" ca="1" si="20"/>
        <v/>
      </c>
    </row>
    <row r="436" spans="6:8" ht="16.5" x14ac:dyDescent="0.3">
      <c r="F436" s="225" t="str">
        <f t="shared" ca="1" si="18"/>
        <v/>
      </c>
      <c r="G436" s="226" t="str">
        <f t="shared" ca="1" si="19"/>
        <v/>
      </c>
      <c r="H436" s="226" t="str">
        <f t="shared" ca="1" si="20"/>
        <v/>
      </c>
    </row>
    <row r="437" spans="6:8" ht="16.5" x14ac:dyDescent="0.3">
      <c r="F437" s="225" t="str">
        <f t="shared" ca="1" si="18"/>
        <v/>
      </c>
      <c r="G437" s="226" t="str">
        <f t="shared" ca="1" si="19"/>
        <v/>
      </c>
      <c r="H437" s="226" t="str">
        <f t="shared" ca="1" si="20"/>
        <v/>
      </c>
    </row>
    <row r="438" spans="6:8" ht="16.5" x14ac:dyDescent="0.3">
      <c r="F438" s="225" t="str">
        <f t="shared" ca="1" si="18"/>
        <v/>
      </c>
      <c r="G438" s="226" t="str">
        <f t="shared" ca="1" si="19"/>
        <v/>
      </c>
      <c r="H438" s="226" t="str">
        <f t="shared" ca="1" si="20"/>
        <v/>
      </c>
    </row>
    <row r="439" spans="6:8" ht="16.5" x14ac:dyDescent="0.3">
      <c r="F439" s="225" t="str">
        <f t="shared" ca="1" si="18"/>
        <v/>
      </c>
      <c r="G439" s="226" t="str">
        <f t="shared" ca="1" si="19"/>
        <v/>
      </c>
      <c r="H439" s="226" t="str">
        <f t="shared" ca="1" si="20"/>
        <v/>
      </c>
    </row>
    <row r="440" spans="6:8" ht="16.5" x14ac:dyDescent="0.3">
      <c r="F440" s="225" t="str">
        <f t="shared" ca="1" si="18"/>
        <v/>
      </c>
      <c r="G440" s="226" t="str">
        <f t="shared" ca="1" si="19"/>
        <v/>
      </c>
      <c r="H440" s="226" t="str">
        <f t="shared" ca="1" si="20"/>
        <v/>
      </c>
    </row>
    <row r="441" spans="6:8" ht="16.5" x14ac:dyDescent="0.3">
      <c r="F441" s="225" t="str">
        <f t="shared" ca="1" si="18"/>
        <v/>
      </c>
      <c r="G441" s="226" t="str">
        <f t="shared" ca="1" si="19"/>
        <v/>
      </c>
      <c r="H441" s="226" t="str">
        <f t="shared" ca="1" si="20"/>
        <v/>
      </c>
    </row>
    <row r="442" spans="6:8" ht="16.5" x14ac:dyDescent="0.3">
      <c r="F442" s="225" t="str">
        <f t="shared" ca="1" si="18"/>
        <v/>
      </c>
      <c r="G442" s="226" t="str">
        <f t="shared" ca="1" si="19"/>
        <v/>
      </c>
      <c r="H442" s="226" t="str">
        <f t="shared" ca="1" si="20"/>
        <v/>
      </c>
    </row>
    <row r="443" spans="6:8" ht="16.5" x14ac:dyDescent="0.3">
      <c r="F443" s="225" t="str">
        <f t="shared" ca="1" si="18"/>
        <v/>
      </c>
      <c r="G443" s="226" t="str">
        <f t="shared" ca="1" si="19"/>
        <v/>
      </c>
      <c r="H443" s="226" t="str">
        <f t="shared" ca="1" si="20"/>
        <v/>
      </c>
    </row>
    <row r="444" spans="6:8" ht="16.5" x14ac:dyDescent="0.3">
      <c r="F444" s="225" t="str">
        <f t="shared" ca="1" si="18"/>
        <v/>
      </c>
      <c r="G444" s="226" t="str">
        <f t="shared" ca="1" si="19"/>
        <v/>
      </c>
      <c r="H444" s="226" t="str">
        <f t="shared" ca="1" si="20"/>
        <v/>
      </c>
    </row>
    <row r="445" spans="6:8" ht="16.5" x14ac:dyDescent="0.3">
      <c r="F445" s="225" t="str">
        <f t="shared" ca="1" si="18"/>
        <v/>
      </c>
      <c r="G445" s="226" t="str">
        <f t="shared" ca="1" si="19"/>
        <v/>
      </c>
      <c r="H445" s="226" t="str">
        <f t="shared" ca="1" si="20"/>
        <v/>
      </c>
    </row>
    <row r="446" spans="6:8" ht="16.5" x14ac:dyDescent="0.3">
      <c r="F446" s="225" t="str">
        <f t="shared" ca="1" si="18"/>
        <v/>
      </c>
      <c r="G446" s="226" t="str">
        <f t="shared" ca="1" si="19"/>
        <v/>
      </c>
      <c r="H446" s="226" t="str">
        <f t="shared" ca="1" si="20"/>
        <v/>
      </c>
    </row>
    <row r="447" spans="6:8" ht="16.5" x14ac:dyDescent="0.3">
      <c r="F447" s="225" t="str">
        <f t="shared" ca="1" si="18"/>
        <v/>
      </c>
      <c r="G447" s="226" t="str">
        <f t="shared" ca="1" si="19"/>
        <v/>
      </c>
      <c r="H447" s="226" t="str">
        <f t="shared" ca="1" si="20"/>
        <v/>
      </c>
    </row>
    <row r="448" spans="6:8" ht="16.5" x14ac:dyDescent="0.3">
      <c r="F448" s="225" t="str">
        <f t="shared" ca="1" si="18"/>
        <v/>
      </c>
      <c r="G448" s="226" t="str">
        <f t="shared" ca="1" si="19"/>
        <v/>
      </c>
      <c r="H448" s="226" t="str">
        <f t="shared" ca="1" si="20"/>
        <v/>
      </c>
    </row>
    <row r="449" spans="6:8" ht="16.5" x14ac:dyDescent="0.3">
      <c r="F449" s="225" t="str">
        <f t="shared" ca="1" si="18"/>
        <v/>
      </c>
      <c r="G449" s="226" t="str">
        <f t="shared" ca="1" si="19"/>
        <v/>
      </c>
      <c r="H449" s="226" t="str">
        <f t="shared" ca="1" si="20"/>
        <v/>
      </c>
    </row>
    <row r="450" spans="6:8" ht="16.5" x14ac:dyDescent="0.3">
      <c r="F450" s="225" t="str">
        <f t="shared" ca="1" si="18"/>
        <v/>
      </c>
      <c r="G450" s="226" t="str">
        <f t="shared" ca="1" si="19"/>
        <v/>
      </c>
      <c r="H450" s="226" t="str">
        <f t="shared" ca="1" si="20"/>
        <v/>
      </c>
    </row>
    <row r="451" spans="6:8" ht="16.5" x14ac:dyDescent="0.3">
      <c r="F451" s="225" t="str">
        <f t="shared" ca="1" si="18"/>
        <v/>
      </c>
      <c r="G451" s="226" t="str">
        <f t="shared" ca="1" si="19"/>
        <v/>
      </c>
      <c r="H451" s="226" t="str">
        <f t="shared" ca="1" si="20"/>
        <v/>
      </c>
    </row>
    <row r="452" spans="6:8" ht="16.5" x14ac:dyDescent="0.3">
      <c r="F452" s="225" t="str">
        <f t="shared" ref="F452:F515" ca="1" si="21">IFERROR(TRIM(LEFT(MID(INDIRECT("B"&amp;(9*ROW(F452)-16)),FIND("'",INDIRECT("B"&amp;(9*ROW(F452)-16)))+1,100),LEN(MID(INDIRECT("B"&amp;(9*ROW(F452)-16)),FIND("'",INDIRECT("B"&amp;(9*ROW(F452)-16)))+1,100))-2)),"")</f>
        <v/>
      </c>
      <c r="G452" s="226" t="str">
        <f t="shared" ref="G452:G515" ca="1" si="22">IFERROR(LEFT(MID(INDIRECT("B"&amp;(9*ROW(G452)-15)),FIND("'",INDIRECT("B"&amp;(9*ROW(G452)-15)))+1,100),LEN(MID(INDIRECT("B"&amp;(9*ROW(G452)-15)),FIND("'",INDIRECT("B"&amp;(9*ROW(G452)-15)))+1,100))-2),"")</f>
        <v/>
      </c>
      <c r="H452" s="226" t="str">
        <f t="shared" ref="H452:H515" ca="1" si="23">IFERROR(LEFT(MID(INDIRECT("B"&amp;(9*ROW(H452)-14)),FIND("'",INDIRECT("B"&amp;(9*ROW(H452)-14)))+1,100),LEN(MID(INDIRECT("B"&amp;(9*ROW(H452)-14)),FIND("'",INDIRECT("B"&amp;(9*ROW(H452)-14)))+1,100))-2),"")</f>
        <v/>
      </c>
    </row>
    <row r="453" spans="6:8" ht="16.5" x14ac:dyDescent="0.3">
      <c r="F453" s="225" t="str">
        <f t="shared" ca="1" si="21"/>
        <v/>
      </c>
      <c r="G453" s="226" t="str">
        <f t="shared" ca="1" si="22"/>
        <v/>
      </c>
      <c r="H453" s="226" t="str">
        <f t="shared" ca="1" si="23"/>
        <v/>
      </c>
    </row>
    <row r="454" spans="6:8" ht="16.5" x14ac:dyDescent="0.3">
      <c r="F454" s="225" t="str">
        <f t="shared" ca="1" si="21"/>
        <v/>
      </c>
      <c r="G454" s="226" t="str">
        <f t="shared" ca="1" si="22"/>
        <v/>
      </c>
      <c r="H454" s="226" t="str">
        <f t="shared" ca="1" si="23"/>
        <v/>
      </c>
    </row>
    <row r="455" spans="6:8" ht="16.5" x14ac:dyDescent="0.3">
      <c r="F455" s="225" t="str">
        <f t="shared" ca="1" si="21"/>
        <v/>
      </c>
      <c r="G455" s="226" t="str">
        <f t="shared" ca="1" si="22"/>
        <v/>
      </c>
      <c r="H455" s="226" t="str">
        <f t="shared" ca="1" si="23"/>
        <v/>
      </c>
    </row>
    <row r="456" spans="6:8" ht="16.5" x14ac:dyDescent="0.3">
      <c r="F456" s="225" t="str">
        <f t="shared" ca="1" si="21"/>
        <v/>
      </c>
      <c r="G456" s="226" t="str">
        <f t="shared" ca="1" si="22"/>
        <v/>
      </c>
      <c r="H456" s="226" t="str">
        <f t="shared" ca="1" si="23"/>
        <v/>
      </c>
    </row>
    <row r="457" spans="6:8" ht="16.5" x14ac:dyDescent="0.3">
      <c r="F457" s="225" t="str">
        <f t="shared" ca="1" si="21"/>
        <v/>
      </c>
      <c r="G457" s="226" t="str">
        <f t="shared" ca="1" si="22"/>
        <v/>
      </c>
      <c r="H457" s="226" t="str">
        <f t="shared" ca="1" si="23"/>
        <v/>
      </c>
    </row>
    <row r="458" spans="6:8" ht="16.5" x14ac:dyDescent="0.3">
      <c r="F458" s="225" t="str">
        <f t="shared" ca="1" si="21"/>
        <v/>
      </c>
      <c r="G458" s="226" t="str">
        <f t="shared" ca="1" si="22"/>
        <v/>
      </c>
      <c r="H458" s="226" t="str">
        <f t="shared" ca="1" si="23"/>
        <v/>
      </c>
    </row>
    <row r="459" spans="6:8" ht="16.5" x14ac:dyDescent="0.3">
      <c r="F459" s="225" t="str">
        <f t="shared" ca="1" si="21"/>
        <v/>
      </c>
      <c r="G459" s="226" t="str">
        <f t="shared" ca="1" si="22"/>
        <v/>
      </c>
      <c r="H459" s="226" t="str">
        <f t="shared" ca="1" si="23"/>
        <v/>
      </c>
    </row>
    <row r="460" spans="6:8" ht="16.5" x14ac:dyDescent="0.3">
      <c r="F460" s="225" t="str">
        <f t="shared" ca="1" si="21"/>
        <v/>
      </c>
      <c r="G460" s="226" t="str">
        <f t="shared" ca="1" si="22"/>
        <v/>
      </c>
      <c r="H460" s="226" t="str">
        <f t="shared" ca="1" si="23"/>
        <v/>
      </c>
    </row>
    <row r="461" spans="6:8" ht="16.5" x14ac:dyDescent="0.3">
      <c r="F461" s="225" t="str">
        <f t="shared" ca="1" si="21"/>
        <v/>
      </c>
      <c r="G461" s="226" t="str">
        <f t="shared" ca="1" si="22"/>
        <v/>
      </c>
      <c r="H461" s="226" t="str">
        <f t="shared" ca="1" si="23"/>
        <v/>
      </c>
    </row>
    <row r="462" spans="6:8" ht="16.5" x14ac:dyDescent="0.3">
      <c r="F462" s="225" t="str">
        <f t="shared" ca="1" si="21"/>
        <v/>
      </c>
      <c r="G462" s="226" t="str">
        <f t="shared" ca="1" si="22"/>
        <v/>
      </c>
      <c r="H462" s="226" t="str">
        <f t="shared" ca="1" si="23"/>
        <v/>
      </c>
    </row>
    <row r="463" spans="6:8" ht="16.5" x14ac:dyDescent="0.3">
      <c r="F463" s="225" t="str">
        <f t="shared" ca="1" si="21"/>
        <v/>
      </c>
      <c r="G463" s="226" t="str">
        <f t="shared" ca="1" si="22"/>
        <v/>
      </c>
      <c r="H463" s="226" t="str">
        <f t="shared" ca="1" si="23"/>
        <v/>
      </c>
    </row>
    <row r="464" spans="6:8" ht="16.5" x14ac:dyDescent="0.3">
      <c r="F464" s="225" t="str">
        <f t="shared" ca="1" si="21"/>
        <v/>
      </c>
      <c r="G464" s="226" t="str">
        <f t="shared" ca="1" si="22"/>
        <v/>
      </c>
      <c r="H464" s="226" t="str">
        <f t="shared" ca="1" si="23"/>
        <v/>
      </c>
    </row>
    <row r="465" spans="6:8" ht="16.5" x14ac:dyDescent="0.3">
      <c r="F465" s="225" t="str">
        <f t="shared" ca="1" si="21"/>
        <v/>
      </c>
      <c r="G465" s="226" t="str">
        <f t="shared" ca="1" si="22"/>
        <v/>
      </c>
      <c r="H465" s="226" t="str">
        <f t="shared" ca="1" si="23"/>
        <v/>
      </c>
    </row>
    <row r="466" spans="6:8" ht="16.5" x14ac:dyDescent="0.3">
      <c r="F466" s="225" t="str">
        <f t="shared" ca="1" si="21"/>
        <v/>
      </c>
      <c r="G466" s="226" t="str">
        <f t="shared" ca="1" si="22"/>
        <v/>
      </c>
      <c r="H466" s="226" t="str">
        <f t="shared" ca="1" si="23"/>
        <v/>
      </c>
    </row>
    <row r="467" spans="6:8" ht="16.5" x14ac:dyDescent="0.3">
      <c r="F467" s="225" t="str">
        <f t="shared" ca="1" si="21"/>
        <v/>
      </c>
      <c r="G467" s="226" t="str">
        <f t="shared" ca="1" si="22"/>
        <v/>
      </c>
      <c r="H467" s="226" t="str">
        <f t="shared" ca="1" si="23"/>
        <v/>
      </c>
    </row>
    <row r="468" spans="6:8" ht="16.5" x14ac:dyDescent="0.3">
      <c r="F468" s="225" t="str">
        <f t="shared" ca="1" si="21"/>
        <v/>
      </c>
      <c r="G468" s="226" t="str">
        <f t="shared" ca="1" si="22"/>
        <v/>
      </c>
      <c r="H468" s="226" t="str">
        <f t="shared" ca="1" si="23"/>
        <v/>
      </c>
    </row>
    <row r="469" spans="6:8" ht="16.5" x14ac:dyDescent="0.3">
      <c r="F469" s="225" t="str">
        <f t="shared" ca="1" si="21"/>
        <v/>
      </c>
      <c r="G469" s="226" t="str">
        <f t="shared" ca="1" si="22"/>
        <v/>
      </c>
      <c r="H469" s="226" t="str">
        <f t="shared" ca="1" si="23"/>
        <v/>
      </c>
    </row>
    <row r="470" spans="6:8" ht="16.5" x14ac:dyDescent="0.3">
      <c r="F470" s="225" t="str">
        <f t="shared" ca="1" si="21"/>
        <v/>
      </c>
      <c r="G470" s="226" t="str">
        <f t="shared" ca="1" si="22"/>
        <v/>
      </c>
      <c r="H470" s="226" t="str">
        <f t="shared" ca="1" si="23"/>
        <v/>
      </c>
    </row>
    <row r="471" spans="6:8" ht="16.5" x14ac:dyDescent="0.3">
      <c r="F471" s="225" t="str">
        <f t="shared" ca="1" si="21"/>
        <v/>
      </c>
      <c r="G471" s="226" t="str">
        <f t="shared" ca="1" si="22"/>
        <v/>
      </c>
      <c r="H471" s="226" t="str">
        <f t="shared" ca="1" si="23"/>
        <v/>
      </c>
    </row>
    <row r="472" spans="6:8" ht="16.5" x14ac:dyDescent="0.3">
      <c r="F472" s="225" t="str">
        <f t="shared" ca="1" si="21"/>
        <v/>
      </c>
      <c r="G472" s="226" t="str">
        <f t="shared" ca="1" si="22"/>
        <v/>
      </c>
      <c r="H472" s="226" t="str">
        <f t="shared" ca="1" si="23"/>
        <v/>
      </c>
    </row>
    <row r="473" spans="6:8" ht="16.5" x14ac:dyDescent="0.3">
      <c r="F473" s="225" t="str">
        <f t="shared" ca="1" si="21"/>
        <v/>
      </c>
      <c r="G473" s="226" t="str">
        <f t="shared" ca="1" si="22"/>
        <v/>
      </c>
      <c r="H473" s="226" t="str">
        <f t="shared" ca="1" si="23"/>
        <v/>
      </c>
    </row>
    <row r="474" spans="6:8" ht="16.5" x14ac:dyDescent="0.3">
      <c r="F474" s="225" t="str">
        <f t="shared" ca="1" si="21"/>
        <v/>
      </c>
      <c r="G474" s="226" t="str">
        <f t="shared" ca="1" si="22"/>
        <v/>
      </c>
      <c r="H474" s="226" t="str">
        <f t="shared" ca="1" si="23"/>
        <v/>
      </c>
    </row>
    <row r="475" spans="6:8" ht="16.5" x14ac:dyDescent="0.3">
      <c r="F475" s="225" t="str">
        <f t="shared" ca="1" si="21"/>
        <v/>
      </c>
      <c r="G475" s="226" t="str">
        <f t="shared" ca="1" si="22"/>
        <v/>
      </c>
      <c r="H475" s="226" t="str">
        <f t="shared" ca="1" si="23"/>
        <v/>
      </c>
    </row>
    <row r="476" spans="6:8" ht="16.5" x14ac:dyDescent="0.3">
      <c r="F476" s="225" t="str">
        <f t="shared" ca="1" si="21"/>
        <v/>
      </c>
      <c r="G476" s="226" t="str">
        <f t="shared" ca="1" si="22"/>
        <v/>
      </c>
      <c r="H476" s="226" t="str">
        <f t="shared" ca="1" si="23"/>
        <v/>
      </c>
    </row>
    <row r="477" spans="6:8" ht="16.5" x14ac:dyDescent="0.3">
      <c r="F477" s="225" t="str">
        <f t="shared" ca="1" si="21"/>
        <v/>
      </c>
      <c r="G477" s="226" t="str">
        <f t="shared" ca="1" si="22"/>
        <v/>
      </c>
      <c r="H477" s="226" t="str">
        <f t="shared" ca="1" si="23"/>
        <v/>
      </c>
    </row>
    <row r="478" spans="6:8" ht="16.5" x14ac:dyDescent="0.3">
      <c r="F478" s="225" t="str">
        <f t="shared" ca="1" si="21"/>
        <v/>
      </c>
      <c r="G478" s="226" t="str">
        <f t="shared" ca="1" si="22"/>
        <v/>
      </c>
      <c r="H478" s="226" t="str">
        <f t="shared" ca="1" si="23"/>
        <v/>
      </c>
    </row>
    <row r="479" spans="6:8" ht="16.5" x14ac:dyDescent="0.3">
      <c r="F479" s="225" t="str">
        <f t="shared" ca="1" si="21"/>
        <v/>
      </c>
      <c r="G479" s="226" t="str">
        <f t="shared" ca="1" si="22"/>
        <v/>
      </c>
      <c r="H479" s="226" t="str">
        <f t="shared" ca="1" si="23"/>
        <v/>
      </c>
    </row>
    <row r="480" spans="6:8" ht="16.5" x14ac:dyDescent="0.3">
      <c r="F480" s="225" t="str">
        <f t="shared" ca="1" si="21"/>
        <v/>
      </c>
      <c r="G480" s="226" t="str">
        <f t="shared" ca="1" si="22"/>
        <v/>
      </c>
      <c r="H480" s="226" t="str">
        <f t="shared" ca="1" si="23"/>
        <v/>
      </c>
    </row>
    <row r="481" spans="6:8" ht="16.5" x14ac:dyDescent="0.3">
      <c r="F481" s="225" t="str">
        <f t="shared" ca="1" si="21"/>
        <v/>
      </c>
      <c r="G481" s="226" t="str">
        <f t="shared" ca="1" si="22"/>
        <v/>
      </c>
      <c r="H481" s="226" t="str">
        <f t="shared" ca="1" si="23"/>
        <v/>
      </c>
    </row>
    <row r="482" spans="6:8" ht="16.5" x14ac:dyDescent="0.3">
      <c r="F482" s="225" t="str">
        <f t="shared" ca="1" si="21"/>
        <v/>
      </c>
      <c r="G482" s="226" t="str">
        <f t="shared" ca="1" si="22"/>
        <v/>
      </c>
      <c r="H482" s="226" t="str">
        <f t="shared" ca="1" si="23"/>
        <v/>
      </c>
    </row>
    <row r="483" spans="6:8" ht="16.5" x14ac:dyDescent="0.3">
      <c r="F483" s="225" t="str">
        <f t="shared" ca="1" si="21"/>
        <v/>
      </c>
      <c r="G483" s="226" t="str">
        <f t="shared" ca="1" si="22"/>
        <v/>
      </c>
      <c r="H483" s="226" t="str">
        <f t="shared" ca="1" si="23"/>
        <v/>
      </c>
    </row>
    <row r="484" spans="6:8" ht="16.5" x14ac:dyDescent="0.3">
      <c r="F484" s="225" t="str">
        <f t="shared" ca="1" si="21"/>
        <v/>
      </c>
      <c r="G484" s="226" t="str">
        <f t="shared" ca="1" si="22"/>
        <v/>
      </c>
      <c r="H484" s="226" t="str">
        <f t="shared" ca="1" si="23"/>
        <v/>
      </c>
    </row>
    <row r="485" spans="6:8" ht="16.5" x14ac:dyDescent="0.3">
      <c r="F485" s="225" t="str">
        <f t="shared" ca="1" si="21"/>
        <v/>
      </c>
      <c r="G485" s="226" t="str">
        <f t="shared" ca="1" si="22"/>
        <v/>
      </c>
      <c r="H485" s="226" t="str">
        <f t="shared" ca="1" si="23"/>
        <v/>
      </c>
    </row>
    <row r="486" spans="6:8" ht="16.5" x14ac:dyDescent="0.3">
      <c r="F486" s="225" t="str">
        <f t="shared" ca="1" si="21"/>
        <v/>
      </c>
      <c r="G486" s="226" t="str">
        <f t="shared" ca="1" si="22"/>
        <v/>
      </c>
      <c r="H486" s="226" t="str">
        <f t="shared" ca="1" si="23"/>
        <v/>
      </c>
    </row>
    <row r="487" spans="6:8" ht="16.5" x14ac:dyDescent="0.3">
      <c r="F487" s="225" t="str">
        <f t="shared" ca="1" si="21"/>
        <v/>
      </c>
      <c r="G487" s="226" t="str">
        <f t="shared" ca="1" si="22"/>
        <v/>
      </c>
      <c r="H487" s="226" t="str">
        <f t="shared" ca="1" si="23"/>
        <v/>
      </c>
    </row>
    <row r="488" spans="6:8" ht="16.5" x14ac:dyDescent="0.3">
      <c r="F488" s="225" t="str">
        <f t="shared" ca="1" si="21"/>
        <v/>
      </c>
      <c r="G488" s="226" t="str">
        <f t="shared" ca="1" si="22"/>
        <v/>
      </c>
      <c r="H488" s="226" t="str">
        <f t="shared" ca="1" si="23"/>
        <v/>
      </c>
    </row>
    <row r="489" spans="6:8" ht="16.5" x14ac:dyDescent="0.3">
      <c r="F489" s="225" t="str">
        <f t="shared" ca="1" si="21"/>
        <v/>
      </c>
      <c r="G489" s="226" t="str">
        <f t="shared" ca="1" si="22"/>
        <v/>
      </c>
      <c r="H489" s="226" t="str">
        <f t="shared" ca="1" si="23"/>
        <v/>
      </c>
    </row>
    <row r="490" spans="6:8" ht="16.5" x14ac:dyDescent="0.3">
      <c r="F490" s="225" t="str">
        <f t="shared" ca="1" si="21"/>
        <v/>
      </c>
      <c r="G490" s="226" t="str">
        <f t="shared" ca="1" si="22"/>
        <v/>
      </c>
      <c r="H490" s="226" t="str">
        <f t="shared" ca="1" si="23"/>
        <v/>
      </c>
    </row>
    <row r="491" spans="6:8" ht="16.5" x14ac:dyDescent="0.3">
      <c r="F491" s="225" t="str">
        <f t="shared" ca="1" si="21"/>
        <v/>
      </c>
      <c r="G491" s="226" t="str">
        <f t="shared" ca="1" si="22"/>
        <v/>
      </c>
      <c r="H491" s="226" t="str">
        <f t="shared" ca="1" si="23"/>
        <v/>
      </c>
    </row>
    <row r="492" spans="6:8" ht="16.5" x14ac:dyDescent="0.3">
      <c r="F492" s="225" t="str">
        <f t="shared" ca="1" si="21"/>
        <v/>
      </c>
      <c r="G492" s="226" t="str">
        <f t="shared" ca="1" si="22"/>
        <v/>
      </c>
      <c r="H492" s="226" t="str">
        <f t="shared" ca="1" si="23"/>
        <v/>
      </c>
    </row>
    <row r="493" spans="6:8" ht="16.5" x14ac:dyDescent="0.3">
      <c r="F493" s="225" t="str">
        <f t="shared" ca="1" si="21"/>
        <v/>
      </c>
      <c r="G493" s="226" t="str">
        <f t="shared" ca="1" si="22"/>
        <v/>
      </c>
      <c r="H493" s="226" t="str">
        <f t="shared" ca="1" si="23"/>
        <v/>
      </c>
    </row>
    <row r="494" spans="6:8" ht="16.5" x14ac:dyDescent="0.3">
      <c r="F494" s="225" t="str">
        <f t="shared" ca="1" si="21"/>
        <v/>
      </c>
      <c r="G494" s="226" t="str">
        <f t="shared" ca="1" si="22"/>
        <v/>
      </c>
      <c r="H494" s="226" t="str">
        <f t="shared" ca="1" si="23"/>
        <v/>
      </c>
    </row>
    <row r="495" spans="6:8" ht="16.5" x14ac:dyDescent="0.3">
      <c r="F495" s="225" t="str">
        <f t="shared" ca="1" si="21"/>
        <v/>
      </c>
      <c r="G495" s="226" t="str">
        <f t="shared" ca="1" si="22"/>
        <v/>
      </c>
      <c r="H495" s="226" t="str">
        <f t="shared" ca="1" si="23"/>
        <v/>
      </c>
    </row>
    <row r="496" spans="6:8" ht="16.5" x14ac:dyDescent="0.3">
      <c r="F496" s="225" t="str">
        <f t="shared" ca="1" si="21"/>
        <v/>
      </c>
      <c r="G496" s="226" t="str">
        <f t="shared" ca="1" si="22"/>
        <v/>
      </c>
      <c r="H496" s="226" t="str">
        <f t="shared" ca="1" si="23"/>
        <v/>
      </c>
    </row>
    <row r="497" spans="6:8" ht="16.5" x14ac:dyDescent="0.3">
      <c r="F497" s="225" t="str">
        <f t="shared" ca="1" si="21"/>
        <v/>
      </c>
      <c r="G497" s="226" t="str">
        <f t="shared" ca="1" si="22"/>
        <v/>
      </c>
      <c r="H497" s="226" t="str">
        <f t="shared" ca="1" si="23"/>
        <v/>
      </c>
    </row>
    <row r="498" spans="6:8" ht="16.5" x14ac:dyDescent="0.3">
      <c r="F498" s="225" t="str">
        <f t="shared" ca="1" si="21"/>
        <v/>
      </c>
      <c r="G498" s="226" t="str">
        <f t="shared" ca="1" si="22"/>
        <v/>
      </c>
      <c r="H498" s="226" t="str">
        <f t="shared" ca="1" si="23"/>
        <v/>
      </c>
    </row>
    <row r="499" spans="6:8" ht="16.5" x14ac:dyDescent="0.3">
      <c r="F499" s="225" t="str">
        <f t="shared" ca="1" si="21"/>
        <v/>
      </c>
      <c r="G499" s="226" t="str">
        <f t="shared" ca="1" si="22"/>
        <v/>
      </c>
      <c r="H499" s="226" t="str">
        <f t="shared" ca="1" si="23"/>
        <v/>
      </c>
    </row>
    <row r="500" spans="6:8" ht="16.5" x14ac:dyDescent="0.3">
      <c r="F500" s="225" t="str">
        <f t="shared" ca="1" si="21"/>
        <v/>
      </c>
      <c r="G500" s="226" t="str">
        <f t="shared" ca="1" si="22"/>
        <v/>
      </c>
      <c r="H500" s="226" t="str">
        <f t="shared" ca="1" si="23"/>
        <v/>
      </c>
    </row>
    <row r="501" spans="6:8" ht="16.5" x14ac:dyDescent="0.3">
      <c r="F501" s="225" t="str">
        <f t="shared" ca="1" si="21"/>
        <v/>
      </c>
      <c r="G501" s="226" t="str">
        <f t="shared" ca="1" si="22"/>
        <v/>
      </c>
      <c r="H501" s="226" t="str">
        <f t="shared" ca="1" si="23"/>
        <v/>
      </c>
    </row>
    <row r="502" spans="6:8" ht="16.5" x14ac:dyDescent="0.3">
      <c r="F502" s="225" t="str">
        <f t="shared" ca="1" si="21"/>
        <v/>
      </c>
      <c r="G502" s="226" t="str">
        <f t="shared" ca="1" si="22"/>
        <v/>
      </c>
      <c r="H502" s="226" t="str">
        <f t="shared" ca="1" si="23"/>
        <v/>
      </c>
    </row>
    <row r="503" spans="6:8" ht="16.5" x14ac:dyDescent="0.3">
      <c r="F503" s="225" t="str">
        <f t="shared" ca="1" si="21"/>
        <v/>
      </c>
      <c r="G503" s="226" t="str">
        <f t="shared" ca="1" si="22"/>
        <v/>
      </c>
      <c r="H503" s="226" t="str">
        <f t="shared" ca="1" si="23"/>
        <v/>
      </c>
    </row>
    <row r="504" spans="6:8" ht="16.5" x14ac:dyDescent="0.3">
      <c r="F504" s="225" t="str">
        <f t="shared" ca="1" si="21"/>
        <v/>
      </c>
      <c r="G504" s="226" t="str">
        <f t="shared" ca="1" si="22"/>
        <v/>
      </c>
      <c r="H504" s="226" t="str">
        <f t="shared" ca="1" si="23"/>
        <v/>
      </c>
    </row>
    <row r="505" spans="6:8" ht="16.5" x14ac:dyDescent="0.3">
      <c r="F505" s="225" t="str">
        <f t="shared" ca="1" si="21"/>
        <v/>
      </c>
      <c r="G505" s="226" t="str">
        <f t="shared" ca="1" si="22"/>
        <v/>
      </c>
      <c r="H505" s="226" t="str">
        <f t="shared" ca="1" si="23"/>
        <v/>
      </c>
    </row>
    <row r="506" spans="6:8" ht="16.5" x14ac:dyDescent="0.3">
      <c r="F506" s="225" t="str">
        <f t="shared" ca="1" si="21"/>
        <v/>
      </c>
      <c r="G506" s="226" t="str">
        <f t="shared" ca="1" si="22"/>
        <v/>
      </c>
      <c r="H506" s="226" t="str">
        <f t="shared" ca="1" si="23"/>
        <v/>
      </c>
    </row>
    <row r="507" spans="6:8" ht="16.5" x14ac:dyDescent="0.3">
      <c r="F507" s="225" t="str">
        <f t="shared" ca="1" si="21"/>
        <v/>
      </c>
      <c r="G507" s="226" t="str">
        <f t="shared" ca="1" si="22"/>
        <v/>
      </c>
      <c r="H507" s="226" t="str">
        <f t="shared" ca="1" si="23"/>
        <v/>
      </c>
    </row>
    <row r="508" spans="6:8" ht="16.5" x14ac:dyDescent="0.3">
      <c r="F508" s="225" t="str">
        <f t="shared" ca="1" si="21"/>
        <v/>
      </c>
      <c r="G508" s="226" t="str">
        <f t="shared" ca="1" si="22"/>
        <v/>
      </c>
      <c r="H508" s="226" t="str">
        <f t="shared" ca="1" si="23"/>
        <v/>
      </c>
    </row>
    <row r="509" spans="6:8" ht="16.5" x14ac:dyDescent="0.3">
      <c r="F509" s="225" t="str">
        <f t="shared" ca="1" si="21"/>
        <v/>
      </c>
      <c r="G509" s="226" t="str">
        <f t="shared" ca="1" si="22"/>
        <v/>
      </c>
      <c r="H509" s="226" t="str">
        <f t="shared" ca="1" si="23"/>
        <v/>
      </c>
    </row>
    <row r="510" spans="6:8" ht="16.5" x14ac:dyDescent="0.3">
      <c r="F510" s="225" t="str">
        <f t="shared" ca="1" si="21"/>
        <v/>
      </c>
      <c r="G510" s="226" t="str">
        <f t="shared" ca="1" si="22"/>
        <v/>
      </c>
      <c r="H510" s="226" t="str">
        <f t="shared" ca="1" si="23"/>
        <v/>
      </c>
    </row>
    <row r="511" spans="6:8" ht="16.5" x14ac:dyDescent="0.3">
      <c r="F511" s="225" t="str">
        <f t="shared" ca="1" si="21"/>
        <v/>
      </c>
      <c r="G511" s="226" t="str">
        <f t="shared" ca="1" si="22"/>
        <v/>
      </c>
      <c r="H511" s="226" t="str">
        <f t="shared" ca="1" si="23"/>
        <v/>
      </c>
    </row>
    <row r="512" spans="6:8" ht="16.5" x14ac:dyDescent="0.3">
      <c r="F512" s="225" t="str">
        <f t="shared" ca="1" si="21"/>
        <v/>
      </c>
      <c r="G512" s="226" t="str">
        <f t="shared" ca="1" si="22"/>
        <v/>
      </c>
      <c r="H512" s="226" t="str">
        <f t="shared" ca="1" si="23"/>
        <v/>
      </c>
    </row>
    <row r="513" spans="6:8" ht="16.5" x14ac:dyDescent="0.3">
      <c r="F513" s="225" t="str">
        <f t="shared" ca="1" si="21"/>
        <v/>
      </c>
      <c r="G513" s="226" t="str">
        <f t="shared" ca="1" si="22"/>
        <v/>
      </c>
      <c r="H513" s="226" t="str">
        <f t="shared" ca="1" si="23"/>
        <v/>
      </c>
    </row>
    <row r="514" spans="6:8" ht="16.5" x14ac:dyDescent="0.3">
      <c r="F514" s="225" t="str">
        <f t="shared" ca="1" si="21"/>
        <v/>
      </c>
      <c r="G514" s="226" t="str">
        <f t="shared" ca="1" si="22"/>
        <v/>
      </c>
      <c r="H514" s="226" t="str">
        <f t="shared" ca="1" si="23"/>
        <v/>
      </c>
    </row>
    <row r="515" spans="6:8" ht="16.5" x14ac:dyDescent="0.3">
      <c r="F515" s="225" t="str">
        <f t="shared" ca="1" si="21"/>
        <v/>
      </c>
      <c r="G515" s="226" t="str">
        <f t="shared" ca="1" si="22"/>
        <v/>
      </c>
      <c r="H515" s="226" t="str">
        <f t="shared" ca="1" si="23"/>
        <v/>
      </c>
    </row>
    <row r="516" spans="6:8" ht="16.5" x14ac:dyDescent="0.3">
      <c r="F516" s="225" t="str">
        <f t="shared" ref="F516:F579" ca="1" si="24">IFERROR(TRIM(LEFT(MID(INDIRECT("B"&amp;(9*ROW(F516)-16)),FIND("'",INDIRECT("B"&amp;(9*ROW(F516)-16)))+1,100),LEN(MID(INDIRECT("B"&amp;(9*ROW(F516)-16)),FIND("'",INDIRECT("B"&amp;(9*ROW(F516)-16)))+1,100))-2)),"")</f>
        <v/>
      </c>
      <c r="G516" s="226" t="str">
        <f t="shared" ref="G516:G579" ca="1" si="25">IFERROR(LEFT(MID(INDIRECT("B"&amp;(9*ROW(G516)-15)),FIND("'",INDIRECT("B"&amp;(9*ROW(G516)-15)))+1,100),LEN(MID(INDIRECT("B"&amp;(9*ROW(G516)-15)),FIND("'",INDIRECT("B"&amp;(9*ROW(G516)-15)))+1,100))-2),"")</f>
        <v/>
      </c>
      <c r="H516" s="226" t="str">
        <f t="shared" ref="H516:H579" ca="1" si="26">IFERROR(LEFT(MID(INDIRECT("B"&amp;(9*ROW(H516)-14)),FIND("'",INDIRECT("B"&amp;(9*ROW(H516)-14)))+1,100),LEN(MID(INDIRECT("B"&amp;(9*ROW(H516)-14)),FIND("'",INDIRECT("B"&amp;(9*ROW(H516)-14)))+1,100))-2),"")</f>
        <v/>
      </c>
    </row>
    <row r="517" spans="6:8" ht="16.5" x14ac:dyDescent="0.3">
      <c r="F517" s="225" t="str">
        <f t="shared" ca="1" si="24"/>
        <v/>
      </c>
      <c r="G517" s="226" t="str">
        <f t="shared" ca="1" si="25"/>
        <v/>
      </c>
      <c r="H517" s="226" t="str">
        <f t="shared" ca="1" si="26"/>
        <v/>
      </c>
    </row>
    <row r="518" spans="6:8" ht="16.5" x14ac:dyDescent="0.3">
      <c r="F518" s="225" t="str">
        <f t="shared" ca="1" si="24"/>
        <v/>
      </c>
      <c r="G518" s="226" t="str">
        <f t="shared" ca="1" si="25"/>
        <v/>
      </c>
      <c r="H518" s="226" t="str">
        <f t="shared" ca="1" si="26"/>
        <v/>
      </c>
    </row>
    <row r="519" spans="6:8" ht="16.5" x14ac:dyDescent="0.3">
      <c r="F519" s="225" t="str">
        <f t="shared" ca="1" si="24"/>
        <v/>
      </c>
      <c r="G519" s="226" t="str">
        <f t="shared" ca="1" si="25"/>
        <v/>
      </c>
      <c r="H519" s="226" t="str">
        <f t="shared" ca="1" si="26"/>
        <v/>
      </c>
    </row>
    <row r="520" spans="6:8" ht="16.5" x14ac:dyDescent="0.3">
      <c r="F520" s="225" t="str">
        <f t="shared" ca="1" si="24"/>
        <v/>
      </c>
      <c r="G520" s="226" t="str">
        <f t="shared" ca="1" si="25"/>
        <v/>
      </c>
      <c r="H520" s="226" t="str">
        <f t="shared" ca="1" si="26"/>
        <v/>
      </c>
    </row>
    <row r="521" spans="6:8" ht="16.5" x14ac:dyDescent="0.3">
      <c r="F521" s="225" t="str">
        <f t="shared" ca="1" si="24"/>
        <v/>
      </c>
      <c r="G521" s="226" t="str">
        <f t="shared" ca="1" si="25"/>
        <v/>
      </c>
      <c r="H521" s="226" t="str">
        <f t="shared" ca="1" si="26"/>
        <v/>
      </c>
    </row>
    <row r="522" spans="6:8" ht="16.5" x14ac:dyDescent="0.3">
      <c r="F522" s="225" t="str">
        <f t="shared" ca="1" si="24"/>
        <v/>
      </c>
      <c r="G522" s="226" t="str">
        <f t="shared" ca="1" si="25"/>
        <v/>
      </c>
      <c r="H522" s="226" t="str">
        <f t="shared" ca="1" si="26"/>
        <v/>
      </c>
    </row>
    <row r="523" spans="6:8" ht="16.5" x14ac:dyDescent="0.3">
      <c r="F523" s="225" t="str">
        <f t="shared" ca="1" si="24"/>
        <v/>
      </c>
      <c r="G523" s="226" t="str">
        <f t="shared" ca="1" si="25"/>
        <v/>
      </c>
      <c r="H523" s="226" t="str">
        <f t="shared" ca="1" si="26"/>
        <v/>
      </c>
    </row>
    <row r="524" spans="6:8" ht="16.5" x14ac:dyDescent="0.3">
      <c r="F524" s="225" t="str">
        <f t="shared" ca="1" si="24"/>
        <v/>
      </c>
      <c r="G524" s="226" t="str">
        <f t="shared" ca="1" si="25"/>
        <v/>
      </c>
      <c r="H524" s="226" t="str">
        <f t="shared" ca="1" si="26"/>
        <v/>
      </c>
    </row>
    <row r="525" spans="6:8" ht="16.5" x14ac:dyDescent="0.3">
      <c r="F525" s="225" t="str">
        <f t="shared" ca="1" si="24"/>
        <v/>
      </c>
      <c r="G525" s="226" t="str">
        <f t="shared" ca="1" si="25"/>
        <v/>
      </c>
      <c r="H525" s="226" t="str">
        <f t="shared" ca="1" si="26"/>
        <v/>
      </c>
    </row>
    <row r="526" spans="6:8" ht="16.5" x14ac:dyDescent="0.3">
      <c r="F526" s="225" t="str">
        <f t="shared" ca="1" si="24"/>
        <v/>
      </c>
      <c r="G526" s="226" t="str">
        <f t="shared" ca="1" si="25"/>
        <v/>
      </c>
      <c r="H526" s="226" t="str">
        <f t="shared" ca="1" si="26"/>
        <v/>
      </c>
    </row>
    <row r="527" spans="6:8" ht="16.5" x14ac:dyDescent="0.3">
      <c r="F527" s="225" t="str">
        <f t="shared" ca="1" si="24"/>
        <v/>
      </c>
      <c r="G527" s="226" t="str">
        <f t="shared" ca="1" si="25"/>
        <v/>
      </c>
      <c r="H527" s="226" t="str">
        <f t="shared" ca="1" si="26"/>
        <v/>
      </c>
    </row>
    <row r="528" spans="6:8" ht="16.5" x14ac:dyDescent="0.3">
      <c r="F528" s="225" t="str">
        <f t="shared" ca="1" si="24"/>
        <v/>
      </c>
      <c r="G528" s="226" t="str">
        <f t="shared" ca="1" si="25"/>
        <v/>
      </c>
      <c r="H528" s="226" t="str">
        <f t="shared" ca="1" si="26"/>
        <v/>
      </c>
    </row>
    <row r="529" spans="6:8" ht="16.5" x14ac:dyDescent="0.3">
      <c r="F529" s="225" t="str">
        <f t="shared" ca="1" si="24"/>
        <v/>
      </c>
      <c r="G529" s="226" t="str">
        <f t="shared" ca="1" si="25"/>
        <v/>
      </c>
      <c r="H529" s="226" t="str">
        <f t="shared" ca="1" si="26"/>
        <v/>
      </c>
    </row>
    <row r="530" spans="6:8" ht="16.5" x14ac:dyDescent="0.3">
      <c r="F530" s="225" t="str">
        <f t="shared" ca="1" si="24"/>
        <v/>
      </c>
      <c r="G530" s="226" t="str">
        <f t="shared" ca="1" si="25"/>
        <v/>
      </c>
      <c r="H530" s="226" t="str">
        <f t="shared" ca="1" si="26"/>
        <v/>
      </c>
    </row>
    <row r="531" spans="6:8" ht="16.5" x14ac:dyDescent="0.3">
      <c r="F531" s="225" t="str">
        <f t="shared" ca="1" si="24"/>
        <v/>
      </c>
      <c r="G531" s="226" t="str">
        <f t="shared" ca="1" si="25"/>
        <v/>
      </c>
      <c r="H531" s="226" t="str">
        <f t="shared" ca="1" si="26"/>
        <v/>
      </c>
    </row>
    <row r="532" spans="6:8" ht="16.5" x14ac:dyDescent="0.3">
      <c r="F532" s="225" t="str">
        <f t="shared" ca="1" si="24"/>
        <v/>
      </c>
      <c r="G532" s="226" t="str">
        <f t="shared" ca="1" si="25"/>
        <v/>
      </c>
      <c r="H532" s="226" t="str">
        <f t="shared" ca="1" si="26"/>
        <v/>
      </c>
    </row>
    <row r="533" spans="6:8" ht="16.5" x14ac:dyDescent="0.3">
      <c r="F533" s="225" t="str">
        <f t="shared" ca="1" si="24"/>
        <v/>
      </c>
      <c r="G533" s="226" t="str">
        <f t="shared" ca="1" si="25"/>
        <v/>
      </c>
      <c r="H533" s="226" t="str">
        <f t="shared" ca="1" si="26"/>
        <v/>
      </c>
    </row>
    <row r="534" spans="6:8" ht="16.5" x14ac:dyDescent="0.3">
      <c r="F534" s="225" t="str">
        <f t="shared" ca="1" si="24"/>
        <v/>
      </c>
      <c r="G534" s="226" t="str">
        <f t="shared" ca="1" si="25"/>
        <v/>
      </c>
      <c r="H534" s="226" t="str">
        <f t="shared" ca="1" si="26"/>
        <v/>
      </c>
    </row>
    <row r="535" spans="6:8" ht="16.5" x14ac:dyDescent="0.3">
      <c r="F535" s="225" t="str">
        <f t="shared" ca="1" si="24"/>
        <v/>
      </c>
      <c r="G535" s="226" t="str">
        <f t="shared" ca="1" si="25"/>
        <v/>
      </c>
      <c r="H535" s="226" t="str">
        <f t="shared" ca="1" si="26"/>
        <v/>
      </c>
    </row>
    <row r="536" spans="6:8" ht="16.5" x14ac:dyDescent="0.3">
      <c r="F536" s="225" t="str">
        <f t="shared" ca="1" si="24"/>
        <v/>
      </c>
      <c r="G536" s="226" t="str">
        <f t="shared" ca="1" si="25"/>
        <v/>
      </c>
      <c r="H536" s="226" t="str">
        <f t="shared" ca="1" si="26"/>
        <v/>
      </c>
    </row>
    <row r="537" spans="6:8" ht="16.5" x14ac:dyDescent="0.3">
      <c r="F537" s="225" t="str">
        <f t="shared" ca="1" si="24"/>
        <v/>
      </c>
      <c r="G537" s="226" t="str">
        <f t="shared" ca="1" si="25"/>
        <v/>
      </c>
      <c r="H537" s="226" t="str">
        <f t="shared" ca="1" si="26"/>
        <v/>
      </c>
    </row>
    <row r="538" spans="6:8" ht="16.5" x14ac:dyDescent="0.3">
      <c r="F538" s="225" t="str">
        <f t="shared" ca="1" si="24"/>
        <v/>
      </c>
      <c r="G538" s="226" t="str">
        <f t="shared" ca="1" si="25"/>
        <v/>
      </c>
      <c r="H538" s="226" t="str">
        <f t="shared" ca="1" si="26"/>
        <v/>
      </c>
    </row>
    <row r="539" spans="6:8" ht="16.5" x14ac:dyDescent="0.3">
      <c r="F539" s="225" t="str">
        <f t="shared" ca="1" si="24"/>
        <v/>
      </c>
      <c r="G539" s="226" t="str">
        <f t="shared" ca="1" si="25"/>
        <v/>
      </c>
      <c r="H539" s="226" t="str">
        <f t="shared" ca="1" si="26"/>
        <v/>
      </c>
    </row>
    <row r="540" spans="6:8" ht="16.5" x14ac:dyDescent="0.3">
      <c r="F540" s="225" t="str">
        <f t="shared" ca="1" si="24"/>
        <v/>
      </c>
      <c r="G540" s="226" t="str">
        <f t="shared" ca="1" si="25"/>
        <v/>
      </c>
      <c r="H540" s="226" t="str">
        <f t="shared" ca="1" si="26"/>
        <v/>
      </c>
    </row>
    <row r="541" spans="6:8" ht="16.5" x14ac:dyDescent="0.3">
      <c r="F541" s="225" t="str">
        <f t="shared" ca="1" si="24"/>
        <v/>
      </c>
      <c r="G541" s="226" t="str">
        <f t="shared" ca="1" si="25"/>
        <v/>
      </c>
      <c r="H541" s="226" t="str">
        <f t="shared" ca="1" si="26"/>
        <v/>
      </c>
    </row>
    <row r="542" spans="6:8" ht="16.5" x14ac:dyDescent="0.3">
      <c r="F542" s="225" t="str">
        <f t="shared" ca="1" si="24"/>
        <v/>
      </c>
      <c r="G542" s="226" t="str">
        <f t="shared" ca="1" si="25"/>
        <v/>
      </c>
      <c r="H542" s="226" t="str">
        <f t="shared" ca="1" si="26"/>
        <v/>
      </c>
    </row>
    <row r="543" spans="6:8" ht="16.5" x14ac:dyDescent="0.3">
      <c r="F543" s="225" t="str">
        <f t="shared" ca="1" si="24"/>
        <v/>
      </c>
      <c r="G543" s="226" t="str">
        <f t="shared" ca="1" si="25"/>
        <v/>
      </c>
      <c r="H543" s="226" t="str">
        <f t="shared" ca="1" si="26"/>
        <v/>
      </c>
    </row>
    <row r="544" spans="6:8" ht="16.5" x14ac:dyDescent="0.3">
      <c r="F544" s="225" t="str">
        <f t="shared" ca="1" si="24"/>
        <v/>
      </c>
      <c r="G544" s="226" t="str">
        <f t="shared" ca="1" si="25"/>
        <v/>
      </c>
      <c r="H544" s="226" t="str">
        <f t="shared" ca="1" si="26"/>
        <v/>
      </c>
    </row>
    <row r="545" spans="6:8" ht="16.5" x14ac:dyDescent="0.3">
      <c r="F545" s="225" t="str">
        <f t="shared" ca="1" si="24"/>
        <v/>
      </c>
      <c r="G545" s="226" t="str">
        <f t="shared" ca="1" si="25"/>
        <v/>
      </c>
      <c r="H545" s="226" t="str">
        <f t="shared" ca="1" si="26"/>
        <v/>
      </c>
    </row>
    <row r="546" spans="6:8" ht="16.5" x14ac:dyDescent="0.3">
      <c r="F546" s="225" t="str">
        <f t="shared" ca="1" si="24"/>
        <v/>
      </c>
      <c r="G546" s="226" t="str">
        <f t="shared" ca="1" si="25"/>
        <v/>
      </c>
      <c r="H546" s="226" t="str">
        <f t="shared" ca="1" si="26"/>
        <v/>
      </c>
    </row>
    <row r="547" spans="6:8" ht="16.5" x14ac:dyDescent="0.3">
      <c r="F547" s="225" t="str">
        <f t="shared" ca="1" si="24"/>
        <v/>
      </c>
      <c r="G547" s="226" t="str">
        <f t="shared" ca="1" si="25"/>
        <v/>
      </c>
      <c r="H547" s="226" t="str">
        <f t="shared" ca="1" si="26"/>
        <v/>
      </c>
    </row>
    <row r="548" spans="6:8" ht="16.5" x14ac:dyDescent="0.3">
      <c r="F548" s="225" t="str">
        <f t="shared" ca="1" si="24"/>
        <v/>
      </c>
      <c r="G548" s="226" t="str">
        <f t="shared" ca="1" si="25"/>
        <v/>
      </c>
      <c r="H548" s="226" t="str">
        <f t="shared" ca="1" si="26"/>
        <v/>
      </c>
    </row>
    <row r="549" spans="6:8" ht="16.5" x14ac:dyDescent="0.3">
      <c r="F549" s="225" t="str">
        <f t="shared" ca="1" si="24"/>
        <v/>
      </c>
      <c r="G549" s="226" t="str">
        <f t="shared" ca="1" si="25"/>
        <v/>
      </c>
      <c r="H549" s="226" t="str">
        <f t="shared" ca="1" si="26"/>
        <v/>
      </c>
    </row>
    <row r="550" spans="6:8" ht="16.5" x14ac:dyDescent="0.3">
      <c r="F550" s="225" t="str">
        <f t="shared" ca="1" si="24"/>
        <v/>
      </c>
      <c r="G550" s="226" t="str">
        <f t="shared" ca="1" si="25"/>
        <v/>
      </c>
      <c r="H550" s="226" t="str">
        <f t="shared" ca="1" si="26"/>
        <v/>
      </c>
    </row>
    <row r="551" spans="6:8" ht="16.5" x14ac:dyDescent="0.3">
      <c r="F551" s="225" t="str">
        <f t="shared" ca="1" si="24"/>
        <v/>
      </c>
      <c r="G551" s="226" t="str">
        <f t="shared" ca="1" si="25"/>
        <v/>
      </c>
      <c r="H551" s="226" t="str">
        <f t="shared" ca="1" si="26"/>
        <v/>
      </c>
    </row>
    <row r="552" spans="6:8" ht="16.5" x14ac:dyDescent="0.3">
      <c r="F552" s="225" t="str">
        <f t="shared" ca="1" si="24"/>
        <v/>
      </c>
      <c r="G552" s="226" t="str">
        <f t="shared" ca="1" si="25"/>
        <v/>
      </c>
      <c r="H552" s="226" t="str">
        <f t="shared" ca="1" si="26"/>
        <v/>
      </c>
    </row>
    <row r="553" spans="6:8" ht="16.5" x14ac:dyDescent="0.3">
      <c r="F553" s="225" t="str">
        <f t="shared" ca="1" si="24"/>
        <v/>
      </c>
      <c r="G553" s="226" t="str">
        <f t="shared" ca="1" si="25"/>
        <v/>
      </c>
      <c r="H553" s="226" t="str">
        <f t="shared" ca="1" si="26"/>
        <v/>
      </c>
    </row>
    <row r="554" spans="6:8" ht="16.5" x14ac:dyDescent="0.3">
      <c r="F554" s="225" t="str">
        <f t="shared" ca="1" si="24"/>
        <v/>
      </c>
      <c r="G554" s="226" t="str">
        <f t="shared" ca="1" si="25"/>
        <v/>
      </c>
      <c r="H554" s="226" t="str">
        <f t="shared" ca="1" si="26"/>
        <v/>
      </c>
    </row>
    <row r="555" spans="6:8" ht="16.5" x14ac:dyDescent="0.3">
      <c r="F555" s="225" t="str">
        <f t="shared" ca="1" si="24"/>
        <v/>
      </c>
      <c r="G555" s="226" t="str">
        <f t="shared" ca="1" si="25"/>
        <v/>
      </c>
      <c r="H555" s="226" t="str">
        <f t="shared" ca="1" si="26"/>
        <v/>
      </c>
    </row>
    <row r="556" spans="6:8" ht="16.5" x14ac:dyDescent="0.3">
      <c r="F556" s="225" t="str">
        <f t="shared" ca="1" si="24"/>
        <v/>
      </c>
      <c r="G556" s="226" t="str">
        <f t="shared" ca="1" si="25"/>
        <v/>
      </c>
      <c r="H556" s="226" t="str">
        <f t="shared" ca="1" si="26"/>
        <v/>
      </c>
    </row>
    <row r="557" spans="6:8" ht="16.5" x14ac:dyDescent="0.3">
      <c r="F557" s="225" t="str">
        <f t="shared" ca="1" si="24"/>
        <v/>
      </c>
      <c r="G557" s="226" t="str">
        <f t="shared" ca="1" si="25"/>
        <v/>
      </c>
      <c r="H557" s="226" t="str">
        <f t="shared" ca="1" si="26"/>
        <v/>
      </c>
    </row>
    <row r="558" spans="6:8" ht="16.5" x14ac:dyDescent="0.3">
      <c r="F558" s="225" t="str">
        <f t="shared" ca="1" si="24"/>
        <v/>
      </c>
      <c r="G558" s="226" t="str">
        <f t="shared" ca="1" si="25"/>
        <v/>
      </c>
      <c r="H558" s="226" t="str">
        <f t="shared" ca="1" si="26"/>
        <v/>
      </c>
    </row>
    <row r="559" spans="6:8" ht="16.5" x14ac:dyDescent="0.3">
      <c r="F559" s="225" t="str">
        <f t="shared" ca="1" si="24"/>
        <v/>
      </c>
      <c r="G559" s="226" t="str">
        <f t="shared" ca="1" si="25"/>
        <v/>
      </c>
      <c r="H559" s="226" t="str">
        <f t="shared" ca="1" si="26"/>
        <v/>
      </c>
    </row>
    <row r="560" spans="6:8" ht="16.5" x14ac:dyDescent="0.3">
      <c r="F560" s="225" t="str">
        <f t="shared" ca="1" si="24"/>
        <v/>
      </c>
      <c r="G560" s="226" t="str">
        <f t="shared" ca="1" si="25"/>
        <v/>
      </c>
      <c r="H560" s="226" t="str">
        <f t="shared" ca="1" si="26"/>
        <v/>
      </c>
    </row>
    <row r="561" spans="6:8" ht="16.5" x14ac:dyDescent="0.3">
      <c r="F561" s="225" t="str">
        <f t="shared" ca="1" si="24"/>
        <v/>
      </c>
      <c r="G561" s="226" t="str">
        <f t="shared" ca="1" si="25"/>
        <v/>
      </c>
      <c r="H561" s="226" t="str">
        <f t="shared" ca="1" si="26"/>
        <v/>
      </c>
    </row>
    <row r="562" spans="6:8" ht="16.5" x14ac:dyDescent="0.3">
      <c r="F562" s="225" t="str">
        <f t="shared" ca="1" si="24"/>
        <v/>
      </c>
      <c r="G562" s="226" t="str">
        <f t="shared" ca="1" si="25"/>
        <v/>
      </c>
      <c r="H562" s="226" t="str">
        <f t="shared" ca="1" si="26"/>
        <v/>
      </c>
    </row>
    <row r="563" spans="6:8" ht="16.5" x14ac:dyDescent="0.3">
      <c r="F563" s="225" t="str">
        <f t="shared" ca="1" si="24"/>
        <v/>
      </c>
      <c r="G563" s="226" t="str">
        <f t="shared" ca="1" si="25"/>
        <v/>
      </c>
      <c r="H563" s="226" t="str">
        <f t="shared" ca="1" si="26"/>
        <v/>
      </c>
    </row>
    <row r="564" spans="6:8" ht="16.5" x14ac:dyDescent="0.3">
      <c r="F564" s="225" t="str">
        <f t="shared" ca="1" si="24"/>
        <v/>
      </c>
      <c r="G564" s="226" t="str">
        <f t="shared" ca="1" si="25"/>
        <v/>
      </c>
      <c r="H564" s="226" t="str">
        <f t="shared" ca="1" si="26"/>
        <v/>
      </c>
    </row>
    <row r="565" spans="6:8" ht="16.5" x14ac:dyDescent="0.3">
      <c r="F565" s="225" t="str">
        <f t="shared" ca="1" si="24"/>
        <v/>
      </c>
      <c r="G565" s="226" t="str">
        <f t="shared" ca="1" si="25"/>
        <v/>
      </c>
      <c r="H565" s="226" t="str">
        <f t="shared" ca="1" si="26"/>
        <v/>
      </c>
    </row>
    <row r="566" spans="6:8" ht="16.5" x14ac:dyDescent="0.3">
      <c r="F566" s="225" t="str">
        <f t="shared" ca="1" si="24"/>
        <v/>
      </c>
      <c r="G566" s="226" t="str">
        <f t="shared" ca="1" si="25"/>
        <v/>
      </c>
      <c r="H566" s="226" t="str">
        <f t="shared" ca="1" si="26"/>
        <v/>
      </c>
    </row>
    <row r="567" spans="6:8" ht="16.5" x14ac:dyDescent="0.3">
      <c r="F567" s="225" t="str">
        <f t="shared" ca="1" si="24"/>
        <v/>
      </c>
      <c r="G567" s="226" t="str">
        <f t="shared" ca="1" si="25"/>
        <v/>
      </c>
      <c r="H567" s="226" t="str">
        <f t="shared" ca="1" si="26"/>
        <v/>
      </c>
    </row>
    <row r="568" spans="6:8" ht="16.5" x14ac:dyDescent="0.3">
      <c r="F568" s="225" t="str">
        <f t="shared" ca="1" si="24"/>
        <v/>
      </c>
      <c r="G568" s="226" t="str">
        <f t="shared" ca="1" si="25"/>
        <v/>
      </c>
      <c r="H568" s="226" t="str">
        <f t="shared" ca="1" si="26"/>
        <v/>
      </c>
    </row>
    <row r="569" spans="6:8" ht="16.5" x14ac:dyDescent="0.3">
      <c r="F569" s="225" t="str">
        <f t="shared" ca="1" si="24"/>
        <v/>
      </c>
      <c r="G569" s="226" t="str">
        <f t="shared" ca="1" si="25"/>
        <v/>
      </c>
      <c r="H569" s="226" t="str">
        <f t="shared" ca="1" si="26"/>
        <v/>
      </c>
    </row>
    <row r="570" spans="6:8" ht="16.5" x14ac:dyDescent="0.3">
      <c r="F570" s="225" t="str">
        <f t="shared" ca="1" si="24"/>
        <v/>
      </c>
      <c r="G570" s="226" t="str">
        <f t="shared" ca="1" si="25"/>
        <v/>
      </c>
      <c r="H570" s="226" t="str">
        <f t="shared" ca="1" si="26"/>
        <v/>
      </c>
    </row>
    <row r="571" spans="6:8" ht="16.5" x14ac:dyDescent="0.3">
      <c r="F571" s="225" t="str">
        <f t="shared" ca="1" si="24"/>
        <v/>
      </c>
      <c r="G571" s="226" t="str">
        <f t="shared" ca="1" si="25"/>
        <v/>
      </c>
      <c r="H571" s="226" t="str">
        <f t="shared" ca="1" si="26"/>
        <v/>
      </c>
    </row>
    <row r="572" spans="6:8" ht="16.5" x14ac:dyDescent="0.3">
      <c r="F572" s="225" t="str">
        <f t="shared" ca="1" si="24"/>
        <v/>
      </c>
      <c r="G572" s="226" t="str">
        <f t="shared" ca="1" si="25"/>
        <v/>
      </c>
      <c r="H572" s="226" t="str">
        <f t="shared" ca="1" si="26"/>
        <v/>
      </c>
    </row>
    <row r="573" spans="6:8" ht="16.5" x14ac:dyDescent="0.3">
      <c r="F573" s="225" t="str">
        <f t="shared" ca="1" si="24"/>
        <v/>
      </c>
      <c r="G573" s="226" t="str">
        <f t="shared" ca="1" si="25"/>
        <v/>
      </c>
      <c r="H573" s="226" t="str">
        <f t="shared" ca="1" si="26"/>
        <v/>
      </c>
    </row>
    <row r="574" spans="6:8" ht="16.5" x14ac:dyDescent="0.3">
      <c r="F574" s="225" t="str">
        <f t="shared" ca="1" si="24"/>
        <v/>
      </c>
      <c r="G574" s="226" t="str">
        <f t="shared" ca="1" si="25"/>
        <v/>
      </c>
      <c r="H574" s="226" t="str">
        <f t="shared" ca="1" si="26"/>
        <v/>
      </c>
    </row>
    <row r="575" spans="6:8" ht="16.5" x14ac:dyDescent="0.3">
      <c r="F575" s="225" t="str">
        <f t="shared" ca="1" si="24"/>
        <v/>
      </c>
      <c r="G575" s="226" t="str">
        <f t="shared" ca="1" si="25"/>
        <v/>
      </c>
      <c r="H575" s="226" t="str">
        <f t="shared" ca="1" si="26"/>
        <v/>
      </c>
    </row>
    <row r="576" spans="6:8" ht="16.5" x14ac:dyDescent="0.3">
      <c r="F576" s="225" t="str">
        <f t="shared" ca="1" si="24"/>
        <v/>
      </c>
      <c r="G576" s="226" t="str">
        <f t="shared" ca="1" si="25"/>
        <v/>
      </c>
      <c r="H576" s="226" t="str">
        <f t="shared" ca="1" si="26"/>
        <v/>
      </c>
    </row>
    <row r="577" spans="6:8" ht="16.5" x14ac:dyDescent="0.3">
      <c r="F577" s="225" t="str">
        <f t="shared" ca="1" si="24"/>
        <v/>
      </c>
      <c r="G577" s="226" t="str">
        <f t="shared" ca="1" si="25"/>
        <v/>
      </c>
      <c r="H577" s="226" t="str">
        <f t="shared" ca="1" si="26"/>
        <v/>
      </c>
    </row>
    <row r="578" spans="6:8" ht="16.5" x14ac:dyDescent="0.3">
      <c r="F578" s="225" t="str">
        <f t="shared" ca="1" si="24"/>
        <v/>
      </c>
      <c r="G578" s="226" t="str">
        <f t="shared" ca="1" si="25"/>
        <v/>
      </c>
      <c r="H578" s="226" t="str">
        <f t="shared" ca="1" si="26"/>
        <v/>
      </c>
    </row>
    <row r="579" spans="6:8" ht="16.5" x14ac:dyDescent="0.3">
      <c r="F579" s="225" t="str">
        <f t="shared" ca="1" si="24"/>
        <v/>
      </c>
      <c r="G579" s="226" t="str">
        <f t="shared" ca="1" si="25"/>
        <v/>
      </c>
      <c r="H579" s="226" t="str">
        <f t="shared" ca="1" si="26"/>
        <v/>
      </c>
    </row>
    <row r="580" spans="6:8" ht="16.5" x14ac:dyDescent="0.3">
      <c r="F580" s="225" t="str">
        <f t="shared" ref="F580:F643" ca="1" si="27">IFERROR(TRIM(LEFT(MID(INDIRECT("B"&amp;(9*ROW(F580)-16)),FIND("'",INDIRECT("B"&amp;(9*ROW(F580)-16)))+1,100),LEN(MID(INDIRECT("B"&amp;(9*ROW(F580)-16)),FIND("'",INDIRECT("B"&amp;(9*ROW(F580)-16)))+1,100))-2)),"")</f>
        <v/>
      </c>
      <c r="G580" s="226" t="str">
        <f t="shared" ref="G580:G643" ca="1" si="28">IFERROR(LEFT(MID(INDIRECT("B"&amp;(9*ROW(G580)-15)),FIND("'",INDIRECT("B"&amp;(9*ROW(G580)-15)))+1,100),LEN(MID(INDIRECT("B"&amp;(9*ROW(G580)-15)),FIND("'",INDIRECT("B"&amp;(9*ROW(G580)-15)))+1,100))-2),"")</f>
        <v/>
      </c>
      <c r="H580" s="226" t="str">
        <f t="shared" ref="H580:H643" ca="1" si="29">IFERROR(LEFT(MID(INDIRECT("B"&amp;(9*ROW(H580)-14)),FIND("'",INDIRECT("B"&amp;(9*ROW(H580)-14)))+1,100),LEN(MID(INDIRECT("B"&amp;(9*ROW(H580)-14)),FIND("'",INDIRECT("B"&amp;(9*ROW(H580)-14)))+1,100))-2),"")</f>
        <v/>
      </c>
    </row>
    <row r="581" spans="6:8" ht="16.5" x14ac:dyDescent="0.3">
      <c r="F581" s="225" t="str">
        <f t="shared" ca="1" si="27"/>
        <v/>
      </c>
      <c r="G581" s="226" t="str">
        <f t="shared" ca="1" si="28"/>
        <v/>
      </c>
      <c r="H581" s="226" t="str">
        <f t="shared" ca="1" si="29"/>
        <v/>
      </c>
    </row>
    <row r="582" spans="6:8" ht="16.5" x14ac:dyDescent="0.3">
      <c r="F582" s="225" t="str">
        <f t="shared" ca="1" si="27"/>
        <v/>
      </c>
      <c r="G582" s="226" t="str">
        <f t="shared" ca="1" si="28"/>
        <v/>
      </c>
      <c r="H582" s="226" t="str">
        <f t="shared" ca="1" si="29"/>
        <v/>
      </c>
    </row>
    <row r="583" spans="6:8" ht="16.5" x14ac:dyDescent="0.3">
      <c r="F583" s="225" t="str">
        <f t="shared" ca="1" si="27"/>
        <v/>
      </c>
      <c r="G583" s="226" t="str">
        <f t="shared" ca="1" si="28"/>
        <v/>
      </c>
      <c r="H583" s="226" t="str">
        <f t="shared" ca="1" si="29"/>
        <v/>
      </c>
    </row>
    <row r="584" spans="6:8" ht="16.5" x14ac:dyDescent="0.3">
      <c r="F584" s="225" t="str">
        <f t="shared" ca="1" si="27"/>
        <v/>
      </c>
      <c r="G584" s="226" t="str">
        <f t="shared" ca="1" si="28"/>
        <v/>
      </c>
      <c r="H584" s="226" t="str">
        <f t="shared" ca="1" si="29"/>
        <v/>
      </c>
    </row>
    <row r="585" spans="6:8" ht="16.5" x14ac:dyDescent="0.3">
      <c r="F585" s="225" t="str">
        <f t="shared" ca="1" si="27"/>
        <v/>
      </c>
      <c r="G585" s="226" t="str">
        <f t="shared" ca="1" si="28"/>
        <v/>
      </c>
      <c r="H585" s="226" t="str">
        <f t="shared" ca="1" si="29"/>
        <v/>
      </c>
    </row>
    <row r="586" spans="6:8" ht="16.5" x14ac:dyDescent="0.3">
      <c r="F586" s="225" t="str">
        <f t="shared" ca="1" si="27"/>
        <v/>
      </c>
      <c r="G586" s="226" t="str">
        <f t="shared" ca="1" si="28"/>
        <v/>
      </c>
      <c r="H586" s="226" t="str">
        <f t="shared" ca="1" si="29"/>
        <v/>
      </c>
    </row>
    <row r="587" spans="6:8" ht="16.5" x14ac:dyDescent="0.3">
      <c r="F587" s="225" t="str">
        <f t="shared" ca="1" si="27"/>
        <v/>
      </c>
      <c r="G587" s="226" t="str">
        <f t="shared" ca="1" si="28"/>
        <v/>
      </c>
      <c r="H587" s="226" t="str">
        <f t="shared" ca="1" si="29"/>
        <v/>
      </c>
    </row>
    <row r="588" spans="6:8" ht="16.5" x14ac:dyDescent="0.3">
      <c r="F588" s="225" t="str">
        <f t="shared" ca="1" si="27"/>
        <v/>
      </c>
      <c r="G588" s="226" t="str">
        <f t="shared" ca="1" si="28"/>
        <v/>
      </c>
      <c r="H588" s="226" t="str">
        <f t="shared" ca="1" si="29"/>
        <v/>
      </c>
    </row>
    <row r="589" spans="6:8" ht="16.5" x14ac:dyDescent="0.3">
      <c r="F589" s="225" t="str">
        <f t="shared" ca="1" si="27"/>
        <v/>
      </c>
      <c r="G589" s="226" t="str">
        <f t="shared" ca="1" si="28"/>
        <v/>
      </c>
      <c r="H589" s="226" t="str">
        <f t="shared" ca="1" si="29"/>
        <v/>
      </c>
    </row>
    <row r="590" spans="6:8" ht="16.5" x14ac:dyDescent="0.3">
      <c r="F590" s="225" t="str">
        <f t="shared" ca="1" si="27"/>
        <v/>
      </c>
      <c r="G590" s="226" t="str">
        <f t="shared" ca="1" si="28"/>
        <v/>
      </c>
      <c r="H590" s="226" t="str">
        <f t="shared" ca="1" si="29"/>
        <v/>
      </c>
    </row>
    <row r="591" spans="6:8" ht="16.5" x14ac:dyDescent="0.3">
      <c r="F591" s="225" t="str">
        <f t="shared" ca="1" si="27"/>
        <v/>
      </c>
      <c r="G591" s="226" t="str">
        <f t="shared" ca="1" si="28"/>
        <v/>
      </c>
      <c r="H591" s="226" t="str">
        <f t="shared" ca="1" si="29"/>
        <v/>
      </c>
    </row>
    <row r="592" spans="6:8" ht="16.5" x14ac:dyDescent="0.3">
      <c r="F592" s="225" t="str">
        <f t="shared" ca="1" si="27"/>
        <v/>
      </c>
      <c r="G592" s="226" t="str">
        <f t="shared" ca="1" si="28"/>
        <v/>
      </c>
      <c r="H592" s="226" t="str">
        <f t="shared" ca="1" si="29"/>
        <v/>
      </c>
    </row>
    <row r="593" spans="6:8" ht="16.5" x14ac:dyDescent="0.3">
      <c r="F593" s="225" t="str">
        <f t="shared" ca="1" si="27"/>
        <v/>
      </c>
      <c r="G593" s="226" t="str">
        <f t="shared" ca="1" si="28"/>
        <v/>
      </c>
      <c r="H593" s="226" t="str">
        <f t="shared" ca="1" si="29"/>
        <v/>
      </c>
    </row>
    <row r="594" spans="6:8" ht="16.5" x14ac:dyDescent="0.3">
      <c r="F594" s="225" t="str">
        <f t="shared" ca="1" si="27"/>
        <v/>
      </c>
      <c r="G594" s="226" t="str">
        <f t="shared" ca="1" si="28"/>
        <v/>
      </c>
      <c r="H594" s="226" t="str">
        <f t="shared" ca="1" si="29"/>
        <v/>
      </c>
    </row>
    <row r="595" spans="6:8" ht="16.5" x14ac:dyDescent="0.3">
      <c r="F595" s="225" t="str">
        <f t="shared" ca="1" si="27"/>
        <v/>
      </c>
      <c r="G595" s="226" t="str">
        <f t="shared" ca="1" si="28"/>
        <v/>
      </c>
      <c r="H595" s="226" t="str">
        <f t="shared" ca="1" si="29"/>
        <v/>
      </c>
    </row>
    <row r="596" spans="6:8" ht="16.5" x14ac:dyDescent="0.3">
      <c r="F596" s="225" t="str">
        <f t="shared" ca="1" si="27"/>
        <v/>
      </c>
      <c r="G596" s="226" t="str">
        <f t="shared" ca="1" si="28"/>
        <v/>
      </c>
      <c r="H596" s="226" t="str">
        <f t="shared" ca="1" si="29"/>
        <v/>
      </c>
    </row>
    <row r="597" spans="6:8" ht="16.5" x14ac:dyDescent="0.3">
      <c r="F597" s="225" t="str">
        <f t="shared" ca="1" si="27"/>
        <v/>
      </c>
      <c r="G597" s="226" t="str">
        <f t="shared" ca="1" si="28"/>
        <v/>
      </c>
      <c r="H597" s="226" t="str">
        <f t="shared" ca="1" si="29"/>
        <v/>
      </c>
    </row>
    <row r="598" spans="6:8" ht="16.5" x14ac:dyDescent="0.3">
      <c r="F598" s="225" t="str">
        <f t="shared" ca="1" si="27"/>
        <v/>
      </c>
      <c r="G598" s="226" t="str">
        <f t="shared" ca="1" si="28"/>
        <v/>
      </c>
      <c r="H598" s="226" t="str">
        <f t="shared" ca="1" si="29"/>
        <v/>
      </c>
    </row>
    <row r="599" spans="6:8" ht="16.5" x14ac:dyDescent="0.3">
      <c r="F599" s="225" t="str">
        <f t="shared" ca="1" si="27"/>
        <v/>
      </c>
      <c r="G599" s="226" t="str">
        <f t="shared" ca="1" si="28"/>
        <v/>
      </c>
      <c r="H599" s="226" t="str">
        <f t="shared" ca="1" si="29"/>
        <v/>
      </c>
    </row>
    <row r="600" spans="6:8" ht="16.5" x14ac:dyDescent="0.3">
      <c r="F600" s="225" t="str">
        <f t="shared" ca="1" si="27"/>
        <v/>
      </c>
      <c r="G600" s="226" t="str">
        <f t="shared" ca="1" si="28"/>
        <v/>
      </c>
      <c r="H600" s="226" t="str">
        <f t="shared" ca="1" si="29"/>
        <v/>
      </c>
    </row>
    <row r="601" spans="6:8" ht="16.5" x14ac:dyDescent="0.3">
      <c r="F601" s="225" t="str">
        <f t="shared" ca="1" si="27"/>
        <v/>
      </c>
      <c r="G601" s="226" t="str">
        <f t="shared" ca="1" si="28"/>
        <v/>
      </c>
      <c r="H601" s="226" t="str">
        <f t="shared" ca="1" si="29"/>
        <v/>
      </c>
    </row>
    <row r="602" spans="6:8" ht="16.5" x14ac:dyDescent="0.3">
      <c r="F602" s="225" t="str">
        <f t="shared" ca="1" si="27"/>
        <v/>
      </c>
      <c r="G602" s="226" t="str">
        <f t="shared" ca="1" si="28"/>
        <v/>
      </c>
      <c r="H602" s="226" t="str">
        <f t="shared" ca="1" si="29"/>
        <v/>
      </c>
    </row>
    <row r="603" spans="6:8" ht="16.5" x14ac:dyDescent="0.3">
      <c r="F603" s="225" t="str">
        <f t="shared" ca="1" si="27"/>
        <v/>
      </c>
      <c r="G603" s="226" t="str">
        <f t="shared" ca="1" si="28"/>
        <v/>
      </c>
      <c r="H603" s="226" t="str">
        <f t="shared" ca="1" si="29"/>
        <v/>
      </c>
    </row>
    <row r="604" spans="6:8" ht="16.5" x14ac:dyDescent="0.3">
      <c r="F604" s="225" t="str">
        <f t="shared" ca="1" si="27"/>
        <v/>
      </c>
      <c r="G604" s="226" t="str">
        <f t="shared" ca="1" si="28"/>
        <v/>
      </c>
      <c r="H604" s="226" t="str">
        <f t="shared" ca="1" si="29"/>
        <v/>
      </c>
    </row>
    <row r="605" spans="6:8" ht="16.5" x14ac:dyDescent="0.3">
      <c r="F605" s="225" t="str">
        <f t="shared" ca="1" si="27"/>
        <v/>
      </c>
      <c r="G605" s="226" t="str">
        <f t="shared" ca="1" si="28"/>
        <v/>
      </c>
      <c r="H605" s="226" t="str">
        <f t="shared" ca="1" si="29"/>
        <v/>
      </c>
    </row>
    <row r="606" spans="6:8" ht="16.5" x14ac:dyDescent="0.3">
      <c r="F606" s="225" t="str">
        <f t="shared" ca="1" si="27"/>
        <v/>
      </c>
      <c r="G606" s="226" t="str">
        <f t="shared" ca="1" si="28"/>
        <v/>
      </c>
      <c r="H606" s="226" t="str">
        <f t="shared" ca="1" si="29"/>
        <v/>
      </c>
    </row>
    <row r="607" spans="6:8" ht="16.5" x14ac:dyDescent="0.3">
      <c r="F607" s="225" t="str">
        <f t="shared" ca="1" si="27"/>
        <v/>
      </c>
      <c r="G607" s="226" t="str">
        <f t="shared" ca="1" si="28"/>
        <v/>
      </c>
      <c r="H607" s="226" t="str">
        <f t="shared" ca="1" si="29"/>
        <v/>
      </c>
    </row>
    <row r="608" spans="6:8" ht="16.5" x14ac:dyDescent="0.3">
      <c r="F608" s="225" t="str">
        <f t="shared" ca="1" si="27"/>
        <v/>
      </c>
      <c r="G608" s="226" t="str">
        <f t="shared" ca="1" si="28"/>
        <v/>
      </c>
      <c r="H608" s="226" t="str">
        <f t="shared" ca="1" si="29"/>
        <v/>
      </c>
    </row>
    <row r="609" spans="6:8" ht="16.5" x14ac:dyDescent="0.3">
      <c r="F609" s="225" t="str">
        <f t="shared" ca="1" si="27"/>
        <v/>
      </c>
      <c r="G609" s="226" t="str">
        <f t="shared" ca="1" si="28"/>
        <v/>
      </c>
      <c r="H609" s="226" t="str">
        <f t="shared" ca="1" si="29"/>
        <v/>
      </c>
    </row>
    <row r="610" spans="6:8" ht="16.5" x14ac:dyDescent="0.3">
      <c r="F610" s="225" t="str">
        <f t="shared" ca="1" si="27"/>
        <v/>
      </c>
      <c r="G610" s="226" t="str">
        <f t="shared" ca="1" si="28"/>
        <v/>
      </c>
      <c r="H610" s="226" t="str">
        <f t="shared" ca="1" si="29"/>
        <v/>
      </c>
    </row>
    <row r="611" spans="6:8" ht="16.5" x14ac:dyDescent="0.3">
      <c r="F611" s="225" t="str">
        <f t="shared" ca="1" si="27"/>
        <v/>
      </c>
      <c r="G611" s="226" t="str">
        <f t="shared" ca="1" si="28"/>
        <v/>
      </c>
      <c r="H611" s="226" t="str">
        <f t="shared" ca="1" si="29"/>
        <v/>
      </c>
    </row>
    <row r="612" spans="6:8" ht="16.5" x14ac:dyDescent="0.3">
      <c r="F612" s="225" t="str">
        <f t="shared" ca="1" si="27"/>
        <v/>
      </c>
      <c r="G612" s="226" t="str">
        <f t="shared" ca="1" si="28"/>
        <v/>
      </c>
      <c r="H612" s="226" t="str">
        <f t="shared" ca="1" si="29"/>
        <v/>
      </c>
    </row>
    <row r="613" spans="6:8" ht="16.5" x14ac:dyDescent="0.3">
      <c r="F613" s="225" t="str">
        <f t="shared" ca="1" si="27"/>
        <v/>
      </c>
      <c r="G613" s="226" t="str">
        <f t="shared" ca="1" si="28"/>
        <v/>
      </c>
      <c r="H613" s="226" t="str">
        <f t="shared" ca="1" si="29"/>
        <v/>
      </c>
    </row>
    <row r="614" spans="6:8" ht="16.5" x14ac:dyDescent="0.3">
      <c r="F614" s="225" t="str">
        <f t="shared" ca="1" si="27"/>
        <v/>
      </c>
      <c r="G614" s="226" t="str">
        <f t="shared" ca="1" si="28"/>
        <v/>
      </c>
      <c r="H614" s="226" t="str">
        <f t="shared" ca="1" si="29"/>
        <v/>
      </c>
    </row>
    <row r="615" spans="6:8" ht="16.5" x14ac:dyDescent="0.3">
      <c r="F615" s="225" t="str">
        <f t="shared" ca="1" si="27"/>
        <v/>
      </c>
      <c r="G615" s="226" t="str">
        <f t="shared" ca="1" si="28"/>
        <v/>
      </c>
      <c r="H615" s="226" t="str">
        <f t="shared" ca="1" si="29"/>
        <v/>
      </c>
    </row>
    <row r="616" spans="6:8" ht="16.5" x14ac:dyDescent="0.3">
      <c r="F616" s="225" t="str">
        <f t="shared" ca="1" si="27"/>
        <v/>
      </c>
      <c r="G616" s="226" t="str">
        <f t="shared" ca="1" si="28"/>
        <v/>
      </c>
      <c r="H616" s="226" t="str">
        <f t="shared" ca="1" si="29"/>
        <v/>
      </c>
    </row>
    <row r="617" spans="6:8" ht="16.5" x14ac:dyDescent="0.3">
      <c r="F617" s="225" t="str">
        <f t="shared" ca="1" si="27"/>
        <v/>
      </c>
      <c r="G617" s="226" t="str">
        <f t="shared" ca="1" si="28"/>
        <v/>
      </c>
      <c r="H617" s="226" t="str">
        <f t="shared" ca="1" si="29"/>
        <v/>
      </c>
    </row>
    <row r="618" spans="6:8" ht="16.5" x14ac:dyDescent="0.3">
      <c r="F618" s="225" t="str">
        <f t="shared" ca="1" si="27"/>
        <v/>
      </c>
      <c r="G618" s="226" t="str">
        <f t="shared" ca="1" si="28"/>
        <v/>
      </c>
      <c r="H618" s="226" t="str">
        <f t="shared" ca="1" si="29"/>
        <v/>
      </c>
    </row>
    <row r="619" spans="6:8" ht="16.5" x14ac:dyDescent="0.3">
      <c r="F619" s="225" t="str">
        <f t="shared" ca="1" si="27"/>
        <v/>
      </c>
      <c r="G619" s="226" t="str">
        <f t="shared" ca="1" si="28"/>
        <v/>
      </c>
      <c r="H619" s="226" t="str">
        <f t="shared" ca="1" si="29"/>
        <v/>
      </c>
    </row>
    <row r="620" spans="6:8" ht="16.5" x14ac:dyDescent="0.3">
      <c r="F620" s="225" t="str">
        <f t="shared" ca="1" si="27"/>
        <v/>
      </c>
      <c r="G620" s="226" t="str">
        <f t="shared" ca="1" si="28"/>
        <v/>
      </c>
      <c r="H620" s="226" t="str">
        <f t="shared" ca="1" si="29"/>
        <v/>
      </c>
    </row>
    <row r="621" spans="6:8" ht="16.5" x14ac:dyDescent="0.3">
      <c r="F621" s="225" t="str">
        <f t="shared" ca="1" si="27"/>
        <v/>
      </c>
      <c r="G621" s="226" t="str">
        <f t="shared" ca="1" si="28"/>
        <v/>
      </c>
      <c r="H621" s="226" t="str">
        <f t="shared" ca="1" si="29"/>
        <v/>
      </c>
    </row>
    <row r="622" spans="6:8" ht="16.5" x14ac:dyDescent="0.3">
      <c r="F622" s="225" t="str">
        <f t="shared" ca="1" si="27"/>
        <v/>
      </c>
      <c r="G622" s="226" t="str">
        <f t="shared" ca="1" si="28"/>
        <v/>
      </c>
      <c r="H622" s="226" t="str">
        <f t="shared" ca="1" si="29"/>
        <v/>
      </c>
    </row>
    <row r="623" spans="6:8" ht="16.5" x14ac:dyDescent="0.3">
      <c r="F623" s="225" t="str">
        <f t="shared" ca="1" si="27"/>
        <v/>
      </c>
      <c r="G623" s="226" t="str">
        <f t="shared" ca="1" si="28"/>
        <v/>
      </c>
      <c r="H623" s="226" t="str">
        <f t="shared" ca="1" si="29"/>
        <v/>
      </c>
    </row>
    <row r="624" spans="6:8" ht="16.5" x14ac:dyDescent="0.3">
      <c r="F624" s="225" t="str">
        <f t="shared" ca="1" si="27"/>
        <v/>
      </c>
      <c r="G624" s="226" t="str">
        <f t="shared" ca="1" si="28"/>
        <v/>
      </c>
      <c r="H624" s="226" t="str">
        <f t="shared" ca="1" si="29"/>
        <v/>
      </c>
    </row>
    <row r="625" spans="6:8" ht="16.5" x14ac:dyDescent="0.3">
      <c r="F625" s="225" t="str">
        <f t="shared" ca="1" si="27"/>
        <v/>
      </c>
      <c r="G625" s="226" t="str">
        <f t="shared" ca="1" si="28"/>
        <v/>
      </c>
      <c r="H625" s="226" t="str">
        <f t="shared" ca="1" si="29"/>
        <v/>
      </c>
    </row>
    <row r="626" spans="6:8" ht="16.5" x14ac:dyDescent="0.3">
      <c r="F626" s="225" t="str">
        <f t="shared" ca="1" si="27"/>
        <v/>
      </c>
      <c r="G626" s="226" t="str">
        <f t="shared" ca="1" si="28"/>
        <v/>
      </c>
      <c r="H626" s="226" t="str">
        <f t="shared" ca="1" si="29"/>
        <v/>
      </c>
    </row>
    <row r="627" spans="6:8" ht="16.5" x14ac:dyDescent="0.3">
      <c r="F627" s="225" t="str">
        <f t="shared" ca="1" si="27"/>
        <v/>
      </c>
      <c r="G627" s="226" t="str">
        <f t="shared" ca="1" si="28"/>
        <v/>
      </c>
      <c r="H627" s="226" t="str">
        <f t="shared" ca="1" si="29"/>
        <v/>
      </c>
    </row>
    <row r="628" spans="6:8" ht="16.5" x14ac:dyDescent="0.3">
      <c r="F628" s="225" t="str">
        <f t="shared" ca="1" si="27"/>
        <v/>
      </c>
      <c r="G628" s="226" t="str">
        <f t="shared" ca="1" si="28"/>
        <v/>
      </c>
      <c r="H628" s="226" t="str">
        <f t="shared" ca="1" si="29"/>
        <v/>
      </c>
    </row>
    <row r="629" spans="6:8" ht="16.5" x14ac:dyDescent="0.3">
      <c r="F629" s="225" t="str">
        <f t="shared" ca="1" si="27"/>
        <v/>
      </c>
      <c r="G629" s="226" t="str">
        <f t="shared" ca="1" si="28"/>
        <v/>
      </c>
      <c r="H629" s="226" t="str">
        <f t="shared" ca="1" si="29"/>
        <v/>
      </c>
    </row>
    <row r="630" spans="6:8" ht="16.5" x14ac:dyDescent="0.3">
      <c r="F630" s="225" t="str">
        <f t="shared" ca="1" si="27"/>
        <v/>
      </c>
      <c r="G630" s="226" t="str">
        <f t="shared" ca="1" si="28"/>
        <v/>
      </c>
      <c r="H630" s="226" t="str">
        <f t="shared" ca="1" si="29"/>
        <v/>
      </c>
    </row>
    <row r="631" spans="6:8" ht="16.5" x14ac:dyDescent="0.3">
      <c r="F631" s="225" t="str">
        <f t="shared" ca="1" si="27"/>
        <v/>
      </c>
      <c r="G631" s="226" t="str">
        <f t="shared" ca="1" si="28"/>
        <v/>
      </c>
      <c r="H631" s="226" t="str">
        <f t="shared" ca="1" si="29"/>
        <v/>
      </c>
    </row>
    <row r="632" spans="6:8" ht="16.5" x14ac:dyDescent="0.3">
      <c r="F632" s="225" t="str">
        <f t="shared" ca="1" si="27"/>
        <v/>
      </c>
      <c r="G632" s="226" t="str">
        <f t="shared" ca="1" si="28"/>
        <v/>
      </c>
      <c r="H632" s="226" t="str">
        <f t="shared" ca="1" si="29"/>
        <v/>
      </c>
    </row>
    <row r="633" spans="6:8" ht="16.5" x14ac:dyDescent="0.3">
      <c r="F633" s="225" t="str">
        <f t="shared" ca="1" si="27"/>
        <v/>
      </c>
      <c r="G633" s="226" t="str">
        <f t="shared" ca="1" si="28"/>
        <v/>
      </c>
      <c r="H633" s="226" t="str">
        <f t="shared" ca="1" si="29"/>
        <v/>
      </c>
    </row>
    <row r="634" spans="6:8" ht="16.5" x14ac:dyDescent="0.3">
      <c r="F634" s="225" t="str">
        <f t="shared" ca="1" si="27"/>
        <v/>
      </c>
      <c r="G634" s="226" t="str">
        <f t="shared" ca="1" si="28"/>
        <v/>
      </c>
      <c r="H634" s="226" t="str">
        <f t="shared" ca="1" si="29"/>
        <v/>
      </c>
    </row>
    <row r="635" spans="6:8" ht="16.5" x14ac:dyDescent="0.3">
      <c r="F635" s="225" t="str">
        <f t="shared" ca="1" si="27"/>
        <v/>
      </c>
      <c r="G635" s="226" t="str">
        <f t="shared" ca="1" si="28"/>
        <v/>
      </c>
      <c r="H635" s="226" t="str">
        <f t="shared" ca="1" si="29"/>
        <v/>
      </c>
    </row>
    <row r="636" spans="6:8" ht="16.5" x14ac:dyDescent="0.3">
      <c r="F636" s="225" t="str">
        <f t="shared" ca="1" si="27"/>
        <v/>
      </c>
      <c r="G636" s="226" t="str">
        <f t="shared" ca="1" si="28"/>
        <v/>
      </c>
      <c r="H636" s="226" t="str">
        <f t="shared" ca="1" si="29"/>
        <v/>
      </c>
    </row>
    <row r="637" spans="6:8" ht="16.5" x14ac:dyDescent="0.3">
      <c r="F637" s="225" t="str">
        <f t="shared" ca="1" si="27"/>
        <v/>
      </c>
      <c r="G637" s="226" t="str">
        <f t="shared" ca="1" si="28"/>
        <v/>
      </c>
      <c r="H637" s="226" t="str">
        <f t="shared" ca="1" si="29"/>
        <v/>
      </c>
    </row>
    <row r="638" spans="6:8" ht="16.5" x14ac:dyDescent="0.3">
      <c r="F638" s="225" t="str">
        <f t="shared" ca="1" si="27"/>
        <v/>
      </c>
      <c r="G638" s="226" t="str">
        <f t="shared" ca="1" si="28"/>
        <v/>
      </c>
      <c r="H638" s="226" t="str">
        <f t="shared" ca="1" si="29"/>
        <v/>
      </c>
    </row>
    <row r="639" spans="6:8" ht="16.5" x14ac:dyDescent="0.3">
      <c r="F639" s="225" t="str">
        <f t="shared" ca="1" si="27"/>
        <v/>
      </c>
      <c r="G639" s="226" t="str">
        <f t="shared" ca="1" si="28"/>
        <v/>
      </c>
      <c r="H639" s="226" t="str">
        <f t="shared" ca="1" si="29"/>
        <v/>
      </c>
    </row>
    <row r="640" spans="6:8" ht="16.5" x14ac:dyDescent="0.3">
      <c r="F640" s="225" t="str">
        <f t="shared" ca="1" si="27"/>
        <v/>
      </c>
      <c r="G640" s="226" t="str">
        <f t="shared" ca="1" si="28"/>
        <v/>
      </c>
      <c r="H640" s="226" t="str">
        <f t="shared" ca="1" si="29"/>
        <v/>
      </c>
    </row>
    <row r="641" spans="6:8" ht="16.5" x14ac:dyDescent="0.3">
      <c r="F641" s="225" t="str">
        <f t="shared" ca="1" si="27"/>
        <v/>
      </c>
      <c r="G641" s="226" t="str">
        <f t="shared" ca="1" si="28"/>
        <v/>
      </c>
      <c r="H641" s="226" t="str">
        <f t="shared" ca="1" si="29"/>
        <v/>
      </c>
    </row>
    <row r="642" spans="6:8" ht="16.5" x14ac:dyDescent="0.3">
      <c r="F642" s="225" t="str">
        <f t="shared" ca="1" si="27"/>
        <v/>
      </c>
      <c r="G642" s="226" t="str">
        <f t="shared" ca="1" si="28"/>
        <v/>
      </c>
      <c r="H642" s="226" t="str">
        <f t="shared" ca="1" si="29"/>
        <v/>
      </c>
    </row>
    <row r="643" spans="6:8" ht="16.5" x14ac:dyDescent="0.3">
      <c r="F643" s="225" t="str">
        <f t="shared" ca="1" si="27"/>
        <v/>
      </c>
      <c r="G643" s="226" t="str">
        <f t="shared" ca="1" si="28"/>
        <v/>
      </c>
      <c r="H643" s="226" t="str">
        <f t="shared" ca="1" si="29"/>
        <v/>
      </c>
    </row>
    <row r="644" spans="6:8" ht="16.5" x14ac:dyDescent="0.3">
      <c r="F644" s="225" t="str">
        <f t="shared" ref="F644:F707" ca="1" si="30">IFERROR(TRIM(LEFT(MID(INDIRECT("B"&amp;(9*ROW(F644)-16)),FIND("'",INDIRECT("B"&amp;(9*ROW(F644)-16)))+1,100),LEN(MID(INDIRECT("B"&amp;(9*ROW(F644)-16)),FIND("'",INDIRECT("B"&amp;(9*ROW(F644)-16)))+1,100))-2)),"")</f>
        <v/>
      </c>
      <c r="G644" s="226" t="str">
        <f t="shared" ref="G644:G707" ca="1" si="31">IFERROR(LEFT(MID(INDIRECT("B"&amp;(9*ROW(G644)-15)),FIND("'",INDIRECT("B"&amp;(9*ROW(G644)-15)))+1,100),LEN(MID(INDIRECT("B"&amp;(9*ROW(G644)-15)),FIND("'",INDIRECT("B"&amp;(9*ROW(G644)-15)))+1,100))-2),"")</f>
        <v/>
      </c>
      <c r="H644" s="226" t="str">
        <f t="shared" ref="H644:H707" ca="1" si="32">IFERROR(LEFT(MID(INDIRECT("B"&amp;(9*ROW(H644)-14)),FIND("'",INDIRECT("B"&amp;(9*ROW(H644)-14)))+1,100),LEN(MID(INDIRECT("B"&amp;(9*ROW(H644)-14)),FIND("'",INDIRECT("B"&amp;(9*ROW(H644)-14)))+1,100))-2),"")</f>
        <v/>
      </c>
    </row>
    <row r="645" spans="6:8" ht="16.5" x14ac:dyDescent="0.3">
      <c r="F645" s="225" t="str">
        <f t="shared" ca="1" si="30"/>
        <v/>
      </c>
      <c r="G645" s="226" t="str">
        <f t="shared" ca="1" si="31"/>
        <v/>
      </c>
      <c r="H645" s="226" t="str">
        <f t="shared" ca="1" si="32"/>
        <v/>
      </c>
    </row>
    <row r="646" spans="6:8" ht="16.5" x14ac:dyDescent="0.3">
      <c r="F646" s="225" t="str">
        <f t="shared" ca="1" si="30"/>
        <v/>
      </c>
      <c r="G646" s="226" t="str">
        <f t="shared" ca="1" si="31"/>
        <v/>
      </c>
      <c r="H646" s="226" t="str">
        <f t="shared" ca="1" si="32"/>
        <v/>
      </c>
    </row>
    <row r="647" spans="6:8" ht="16.5" x14ac:dyDescent="0.3">
      <c r="F647" s="225" t="str">
        <f t="shared" ca="1" si="30"/>
        <v/>
      </c>
      <c r="G647" s="226" t="str">
        <f t="shared" ca="1" si="31"/>
        <v/>
      </c>
      <c r="H647" s="226" t="str">
        <f t="shared" ca="1" si="32"/>
        <v/>
      </c>
    </row>
    <row r="648" spans="6:8" ht="16.5" x14ac:dyDescent="0.3">
      <c r="F648" s="225" t="str">
        <f t="shared" ca="1" si="30"/>
        <v/>
      </c>
      <c r="G648" s="226" t="str">
        <f t="shared" ca="1" si="31"/>
        <v/>
      </c>
      <c r="H648" s="226" t="str">
        <f t="shared" ca="1" si="32"/>
        <v/>
      </c>
    </row>
    <row r="649" spans="6:8" ht="16.5" x14ac:dyDescent="0.3">
      <c r="F649" s="225" t="str">
        <f t="shared" ca="1" si="30"/>
        <v/>
      </c>
      <c r="G649" s="226" t="str">
        <f t="shared" ca="1" si="31"/>
        <v/>
      </c>
      <c r="H649" s="226" t="str">
        <f t="shared" ca="1" si="32"/>
        <v/>
      </c>
    </row>
    <row r="650" spans="6:8" ht="16.5" x14ac:dyDescent="0.3">
      <c r="F650" s="225" t="str">
        <f t="shared" ca="1" si="30"/>
        <v/>
      </c>
      <c r="G650" s="226" t="str">
        <f t="shared" ca="1" si="31"/>
        <v/>
      </c>
      <c r="H650" s="226" t="str">
        <f t="shared" ca="1" si="32"/>
        <v/>
      </c>
    </row>
    <row r="651" spans="6:8" ht="16.5" x14ac:dyDescent="0.3">
      <c r="F651" s="225" t="str">
        <f t="shared" ca="1" si="30"/>
        <v/>
      </c>
      <c r="G651" s="226" t="str">
        <f t="shared" ca="1" si="31"/>
        <v/>
      </c>
      <c r="H651" s="226" t="str">
        <f t="shared" ca="1" si="32"/>
        <v/>
      </c>
    </row>
    <row r="652" spans="6:8" ht="16.5" x14ac:dyDescent="0.3">
      <c r="F652" s="225" t="str">
        <f t="shared" ca="1" si="30"/>
        <v/>
      </c>
      <c r="G652" s="226" t="str">
        <f t="shared" ca="1" si="31"/>
        <v/>
      </c>
      <c r="H652" s="226" t="str">
        <f t="shared" ca="1" si="32"/>
        <v/>
      </c>
    </row>
    <row r="653" spans="6:8" ht="16.5" x14ac:dyDescent="0.3">
      <c r="F653" s="225" t="str">
        <f t="shared" ca="1" si="30"/>
        <v/>
      </c>
      <c r="G653" s="226" t="str">
        <f t="shared" ca="1" si="31"/>
        <v/>
      </c>
      <c r="H653" s="226" t="str">
        <f t="shared" ca="1" si="32"/>
        <v/>
      </c>
    </row>
    <row r="654" spans="6:8" ht="16.5" x14ac:dyDescent="0.3">
      <c r="F654" s="225" t="str">
        <f t="shared" ca="1" si="30"/>
        <v/>
      </c>
      <c r="G654" s="226" t="str">
        <f t="shared" ca="1" si="31"/>
        <v/>
      </c>
      <c r="H654" s="226" t="str">
        <f t="shared" ca="1" si="32"/>
        <v/>
      </c>
    </row>
    <row r="655" spans="6:8" ht="16.5" x14ac:dyDescent="0.3">
      <c r="F655" s="225" t="str">
        <f t="shared" ca="1" si="30"/>
        <v/>
      </c>
      <c r="G655" s="226" t="str">
        <f t="shared" ca="1" si="31"/>
        <v/>
      </c>
      <c r="H655" s="226" t="str">
        <f t="shared" ca="1" si="32"/>
        <v/>
      </c>
    </row>
    <row r="656" spans="6:8" ht="16.5" x14ac:dyDescent="0.3">
      <c r="F656" s="225" t="str">
        <f t="shared" ca="1" si="30"/>
        <v/>
      </c>
      <c r="G656" s="226" t="str">
        <f t="shared" ca="1" si="31"/>
        <v/>
      </c>
      <c r="H656" s="226" t="str">
        <f t="shared" ca="1" si="32"/>
        <v/>
      </c>
    </row>
    <row r="657" spans="6:8" ht="16.5" x14ac:dyDescent="0.3">
      <c r="F657" s="225" t="str">
        <f t="shared" ca="1" si="30"/>
        <v/>
      </c>
      <c r="G657" s="226" t="str">
        <f t="shared" ca="1" si="31"/>
        <v/>
      </c>
      <c r="H657" s="226" t="str">
        <f t="shared" ca="1" si="32"/>
        <v/>
      </c>
    </row>
    <row r="658" spans="6:8" ht="16.5" x14ac:dyDescent="0.3">
      <c r="F658" s="225" t="str">
        <f t="shared" ca="1" si="30"/>
        <v/>
      </c>
      <c r="G658" s="226" t="str">
        <f t="shared" ca="1" si="31"/>
        <v/>
      </c>
      <c r="H658" s="226" t="str">
        <f t="shared" ca="1" si="32"/>
        <v/>
      </c>
    </row>
    <row r="659" spans="6:8" ht="16.5" x14ac:dyDescent="0.3">
      <c r="F659" s="225" t="str">
        <f t="shared" ca="1" si="30"/>
        <v/>
      </c>
      <c r="G659" s="226" t="str">
        <f t="shared" ca="1" si="31"/>
        <v/>
      </c>
      <c r="H659" s="226" t="str">
        <f t="shared" ca="1" si="32"/>
        <v/>
      </c>
    </row>
    <row r="660" spans="6:8" ht="16.5" x14ac:dyDescent="0.3">
      <c r="F660" s="225" t="str">
        <f t="shared" ca="1" si="30"/>
        <v/>
      </c>
      <c r="G660" s="226" t="str">
        <f t="shared" ca="1" si="31"/>
        <v/>
      </c>
      <c r="H660" s="226" t="str">
        <f t="shared" ca="1" si="32"/>
        <v/>
      </c>
    </row>
    <row r="661" spans="6:8" ht="16.5" x14ac:dyDescent="0.3">
      <c r="F661" s="225" t="str">
        <f t="shared" ca="1" si="30"/>
        <v/>
      </c>
      <c r="G661" s="226" t="str">
        <f t="shared" ca="1" si="31"/>
        <v/>
      </c>
      <c r="H661" s="226" t="str">
        <f t="shared" ca="1" si="32"/>
        <v/>
      </c>
    </row>
    <row r="662" spans="6:8" ht="16.5" x14ac:dyDescent="0.3">
      <c r="F662" s="225" t="str">
        <f t="shared" ca="1" si="30"/>
        <v/>
      </c>
      <c r="G662" s="226" t="str">
        <f t="shared" ca="1" si="31"/>
        <v/>
      </c>
      <c r="H662" s="226" t="str">
        <f t="shared" ca="1" si="32"/>
        <v/>
      </c>
    </row>
    <row r="663" spans="6:8" ht="16.5" x14ac:dyDescent="0.3">
      <c r="F663" s="225" t="str">
        <f t="shared" ca="1" si="30"/>
        <v/>
      </c>
      <c r="G663" s="226" t="str">
        <f t="shared" ca="1" si="31"/>
        <v/>
      </c>
      <c r="H663" s="226" t="str">
        <f t="shared" ca="1" si="32"/>
        <v/>
      </c>
    </row>
    <row r="664" spans="6:8" ht="16.5" x14ac:dyDescent="0.3">
      <c r="F664" s="225" t="str">
        <f t="shared" ca="1" si="30"/>
        <v/>
      </c>
      <c r="G664" s="226" t="str">
        <f t="shared" ca="1" si="31"/>
        <v/>
      </c>
      <c r="H664" s="226" t="str">
        <f t="shared" ca="1" si="32"/>
        <v/>
      </c>
    </row>
    <row r="665" spans="6:8" ht="16.5" x14ac:dyDescent="0.3">
      <c r="F665" s="225" t="str">
        <f t="shared" ca="1" si="30"/>
        <v/>
      </c>
      <c r="G665" s="226" t="str">
        <f t="shared" ca="1" si="31"/>
        <v/>
      </c>
      <c r="H665" s="226" t="str">
        <f t="shared" ca="1" si="32"/>
        <v/>
      </c>
    </row>
    <row r="666" spans="6:8" ht="16.5" x14ac:dyDescent="0.3">
      <c r="F666" s="225" t="str">
        <f t="shared" ca="1" si="30"/>
        <v/>
      </c>
      <c r="G666" s="226" t="str">
        <f t="shared" ca="1" si="31"/>
        <v/>
      </c>
      <c r="H666" s="226" t="str">
        <f t="shared" ca="1" si="32"/>
        <v/>
      </c>
    </row>
    <row r="667" spans="6:8" ht="16.5" x14ac:dyDescent="0.3">
      <c r="F667" s="225" t="str">
        <f t="shared" ca="1" si="30"/>
        <v/>
      </c>
      <c r="G667" s="226" t="str">
        <f t="shared" ca="1" si="31"/>
        <v/>
      </c>
      <c r="H667" s="226" t="str">
        <f t="shared" ca="1" si="32"/>
        <v/>
      </c>
    </row>
    <row r="668" spans="6:8" ht="16.5" x14ac:dyDescent="0.3">
      <c r="F668" s="225" t="str">
        <f t="shared" ca="1" si="30"/>
        <v/>
      </c>
      <c r="G668" s="226" t="str">
        <f t="shared" ca="1" si="31"/>
        <v/>
      </c>
      <c r="H668" s="226" t="str">
        <f t="shared" ca="1" si="32"/>
        <v/>
      </c>
    </row>
    <row r="669" spans="6:8" ht="16.5" x14ac:dyDescent="0.3">
      <c r="F669" s="225" t="str">
        <f t="shared" ca="1" si="30"/>
        <v/>
      </c>
      <c r="G669" s="226" t="str">
        <f t="shared" ca="1" si="31"/>
        <v/>
      </c>
      <c r="H669" s="226" t="str">
        <f t="shared" ca="1" si="32"/>
        <v/>
      </c>
    </row>
    <row r="670" spans="6:8" ht="16.5" x14ac:dyDescent="0.3">
      <c r="F670" s="225" t="str">
        <f t="shared" ca="1" si="30"/>
        <v/>
      </c>
      <c r="G670" s="226" t="str">
        <f t="shared" ca="1" si="31"/>
        <v/>
      </c>
      <c r="H670" s="226" t="str">
        <f t="shared" ca="1" si="32"/>
        <v/>
      </c>
    </row>
    <row r="671" spans="6:8" ht="16.5" x14ac:dyDescent="0.3">
      <c r="F671" s="225" t="str">
        <f t="shared" ca="1" si="30"/>
        <v/>
      </c>
      <c r="G671" s="226" t="str">
        <f t="shared" ca="1" si="31"/>
        <v/>
      </c>
      <c r="H671" s="226" t="str">
        <f t="shared" ca="1" si="32"/>
        <v/>
      </c>
    </row>
    <row r="672" spans="6:8" ht="16.5" x14ac:dyDescent="0.3">
      <c r="F672" s="225" t="str">
        <f t="shared" ca="1" si="30"/>
        <v/>
      </c>
      <c r="G672" s="226" t="str">
        <f t="shared" ca="1" si="31"/>
        <v/>
      </c>
      <c r="H672" s="226" t="str">
        <f t="shared" ca="1" si="32"/>
        <v/>
      </c>
    </row>
    <row r="673" spans="6:8" ht="16.5" x14ac:dyDescent="0.3">
      <c r="F673" s="225" t="str">
        <f t="shared" ca="1" si="30"/>
        <v/>
      </c>
      <c r="G673" s="226" t="str">
        <f t="shared" ca="1" si="31"/>
        <v/>
      </c>
      <c r="H673" s="226" t="str">
        <f t="shared" ca="1" si="32"/>
        <v/>
      </c>
    </row>
    <row r="674" spans="6:8" ht="16.5" x14ac:dyDescent="0.3">
      <c r="F674" s="225" t="str">
        <f t="shared" ca="1" si="30"/>
        <v/>
      </c>
      <c r="G674" s="226" t="str">
        <f t="shared" ca="1" si="31"/>
        <v/>
      </c>
      <c r="H674" s="226" t="str">
        <f t="shared" ca="1" si="32"/>
        <v/>
      </c>
    </row>
    <row r="675" spans="6:8" ht="16.5" x14ac:dyDescent="0.3">
      <c r="F675" s="225" t="str">
        <f t="shared" ca="1" si="30"/>
        <v/>
      </c>
      <c r="G675" s="226" t="str">
        <f t="shared" ca="1" si="31"/>
        <v/>
      </c>
      <c r="H675" s="226" t="str">
        <f t="shared" ca="1" si="32"/>
        <v/>
      </c>
    </row>
    <row r="676" spans="6:8" ht="16.5" x14ac:dyDescent="0.3">
      <c r="F676" s="225" t="str">
        <f t="shared" ca="1" si="30"/>
        <v/>
      </c>
      <c r="G676" s="226" t="str">
        <f t="shared" ca="1" si="31"/>
        <v/>
      </c>
      <c r="H676" s="226" t="str">
        <f t="shared" ca="1" si="32"/>
        <v/>
      </c>
    </row>
    <row r="677" spans="6:8" ht="16.5" x14ac:dyDescent="0.3">
      <c r="F677" s="225" t="str">
        <f t="shared" ca="1" si="30"/>
        <v/>
      </c>
      <c r="G677" s="226" t="str">
        <f t="shared" ca="1" si="31"/>
        <v/>
      </c>
      <c r="H677" s="226" t="str">
        <f t="shared" ca="1" si="32"/>
        <v/>
      </c>
    </row>
    <row r="678" spans="6:8" ht="16.5" x14ac:dyDescent="0.3">
      <c r="F678" s="225" t="str">
        <f t="shared" ca="1" si="30"/>
        <v/>
      </c>
      <c r="G678" s="226" t="str">
        <f t="shared" ca="1" si="31"/>
        <v/>
      </c>
      <c r="H678" s="226" t="str">
        <f t="shared" ca="1" si="32"/>
        <v/>
      </c>
    </row>
    <row r="679" spans="6:8" ht="16.5" x14ac:dyDescent="0.3">
      <c r="F679" s="225" t="str">
        <f t="shared" ca="1" si="30"/>
        <v/>
      </c>
      <c r="G679" s="226" t="str">
        <f t="shared" ca="1" si="31"/>
        <v/>
      </c>
      <c r="H679" s="226" t="str">
        <f t="shared" ca="1" si="32"/>
        <v/>
      </c>
    </row>
    <row r="680" spans="6:8" ht="16.5" x14ac:dyDescent="0.3">
      <c r="F680" s="225" t="str">
        <f t="shared" ca="1" si="30"/>
        <v/>
      </c>
      <c r="G680" s="226" t="str">
        <f t="shared" ca="1" si="31"/>
        <v/>
      </c>
      <c r="H680" s="226" t="str">
        <f t="shared" ca="1" si="32"/>
        <v/>
      </c>
    </row>
    <row r="681" spans="6:8" ht="16.5" x14ac:dyDescent="0.3">
      <c r="F681" s="225" t="str">
        <f t="shared" ca="1" si="30"/>
        <v/>
      </c>
      <c r="G681" s="226" t="str">
        <f t="shared" ca="1" si="31"/>
        <v/>
      </c>
      <c r="H681" s="226" t="str">
        <f t="shared" ca="1" si="32"/>
        <v/>
      </c>
    </row>
    <row r="682" spans="6:8" ht="16.5" x14ac:dyDescent="0.3">
      <c r="F682" s="225" t="str">
        <f t="shared" ca="1" si="30"/>
        <v/>
      </c>
      <c r="G682" s="226" t="str">
        <f t="shared" ca="1" si="31"/>
        <v/>
      </c>
      <c r="H682" s="226" t="str">
        <f t="shared" ca="1" si="32"/>
        <v/>
      </c>
    </row>
    <row r="683" spans="6:8" ht="16.5" x14ac:dyDescent="0.3">
      <c r="F683" s="225" t="str">
        <f t="shared" ca="1" si="30"/>
        <v/>
      </c>
      <c r="G683" s="226" t="str">
        <f t="shared" ca="1" si="31"/>
        <v/>
      </c>
      <c r="H683" s="226" t="str">
        <f t="shared" ca="1" si="32"/>
        <v/>
      </c>
    </row>
    <row r="684" spans="6:8" ht="16.5" x14ac:dyDescent="0.3">
      <c r="F684" s="225" t="str">
        <f t="shared" ca="1" si="30"/>
        <v/>
      </c>
      <c r="G684" s="226" t="str">
        <f t="shared" ca="1" si="31"/>
        <v/>
      </c>
      <c r="H684" s="226" t="str">
        <f t="shared" ca="1" si="32"/>
        <v/>
      </c>
    </row>
    <row r="685" spans="6:8" ht="16.5" x14ac:dyDescent="0.3">
      <c r="F685" s="225" t="str">
        <f t="shared" ca="1" si="30"/>
        <v/>
      </c>
      <c r="G685" s="226" t="str">
        <f t="shared" ca="1" si="31"/>
        <v/>
      </c>
      <c r="H685" s="226" t="str">
        <f t="shared" ca="1" si="32"/>
        <v/>
      </c>
    </row>
    <row r="686" spans="6:8" ht="16.5" x14ac:dyDescent="0.3">
      <c r="F686" s="225" t="str">
        <f t="shared" ca="1" si="30"/>
        <v/>
      </c>
      <c r="G686" s="226" t="str">
        <f t="shared" ca="1" si="31"/>
        <v/>
      </c>
      <c r="H686" s="226" t="str">
        <f t="shared" ca="1" si="32"/>
        <v/>
      </c>
    </row>
    <row r="687" spans="6:8" ht="16.5" x14ac:dyDescent="0.3">
      <c r="F687" s="225" t="str">
        <f t="shared" ca="1" si="30"/>
        <v/>
      </c>
      <c r="G687" s="226" t="str">
        <f t="shared" ca="1" si="31"/>
        <v/>
      </c>
      <c r="H687" s="226" t="str">
        <f t="shared" ca="1" si="32"/>
        <v/>
      </c>
    </row>
    <row r="688" spans="6:8" ht="16.5" x14ac:dyDescent="0.3">
      <c r="F688" s="225" t="str">
        <f t="shared" ca="1" si="30"/>
        <v/>
      </c>
      <c r="G688" s="226" t="str">
        <f t="shared" ca="1" si="31"/>
        <v/>
      </c>
      <c r="H688" s="226" t="str">
        <f t="shared" ca="1" si="32"/>
        <v/>
      </c>
    </row>
    <row r="689" spans="6:8" ht="16.5" x14ac:dyDescent="0.3">
      <c r="F689" s="225" t="str">
        <f t="shared" ca="1" si="30"/>
        <v/>
      </c>
      <c r="G689" s="226" t="str">
        <f t="shared" ca="1" si="31"/>
        <v/>
      </c>
      <c r="H689" s="226" t="str">
        <f t="shared" ca="1" si="32"/>
        <v/>
      </c>
    </row>
    <row r="690" spans="6:8" ht="16.5" x14ac:dyDescent="0.3">
      <c r="F690" s="225" t="str">
        <f t="shared" ca="1" si="30"/>
        <v/>
      </c>
      <c r="G690" s="226" t="str">
        <f t="shared" ca="1" si="31"/>
        <v/>
      </c>
      <c r="H690" s="226" t="str">
        <f t="shared" ca="1" si="32"/>
        <v/>
      </c>
    </row>
    <row r="691" spans="6:8" ht="16.5" x14ac:dyDescent="0.3">
      <c r="F691" s="225" t="str">
        <f t="shared" ca="1" si="30"/>
        <v/>
      </c>
      <c r="G691" s="226" t="str">
        <f t="shared" ca="1" si="31"/>
        <v/>
      </c>
      <c r="H691" s="226" t="str">
        <f t="shared" ca="1" si="32"/>
        <v/>
      </c>
    </row>
    <row r="692" spans="6:8" ht="16.5" x14ac:dyDescent="0.3">
      <c r="F692" s="225" t="str">
        <f t="shared" ca="1" si="30"/>
        <v/>
      </c>
      <c r="G692" s="226" t="str">
        <f t="shared" ca="1" si="31"/>
        <v/>
      </c>
      <c r="H692" s="226" t="str">
        <f t="shared" ca="1" si="32"/>
        <v/>
      </c>
    </row>
    <row r="693" spans="6:8" ht="16.5" x14ac:dyDescent="0.3">
      <c r="F693" s="225" t="str">
        <f t="shared" ca="1" si="30"/>
        <v/>
      </c>
      <c r="G693" s="226" t="str">
        <f t="shared" ca="1" si="31"/>
        <v/>
      </c>
      <c r="H693" s="226" t="str">
        <f t="shared" ca="1" si="32"/>
        <v/>
      </c>
    </row>
    <row r="694" spans="6:8" ht="16.5" x14ac:dyDescent="0.3">
      <c r="F694" s="225" t="str">
        <f t="shared" ca="1" si="30"/>
        <v/>
      </c>
      <c r="G694" s="226" t="str">
        <f t="shared" ca="1" si="31"/>
        <v/>
      </c>
      <c r="H694" s="226" t="str">
        <f t="shared" ca="1" si="32"/>
        <v/>
      </c>
    </row>
    <row r="695" spans="6:8" ht="16.5" x14ac:dyDescent="0.3">
      <c r="F695" s="225" t="str">
        <f t="shared" ca="1" si="30"/>
        <v/>
      </c>
      <c r="G695" s="226" t="str">
        <f t="shared" ca="1" si="31"/>
        <v/>
      </c>
      <c r="H695" s="226" t="str">
        <f t="shared" ca="1" si="32"/>
        <v/>
      </c>
    </row>
    <row r="696" spans="6:8" ht="16.5" x14ac:dyDescent="0.3">
      <c r="F696" s="225" t="str">
        <f t="shared" ca="1" si="30"/>
        <v/>
      </c>
      <c r="G696" s="226" t="str">
        <f t="shared" ca="1" si="31"/>
        <v/>
      </c>
      <c r="H696" s="226" t="str">
        <f t="shared" ca="1" si="32"/>
        <v/>
      </c>
    </row>
    <row r="697" spans="6:8" ht="16.5" x14ac:dyDescent="0.3">
      <c r="F697" s="225" t="str">
        <f t="shared" ca="1" si="30"/>
        <v/>
      </c>
      <c r="G697" s="226" t="str">
        <f t="shared" ca="1" si="31"/>
        <v/>
      </c>
      <c r="H697" s="226" t="str">
        <f t="shared" ca="1" si="32"/>
        <v/>
      </c>
    </row>
    <row r="698" spans="6:8" ht="16.5" x14ac:dyDescent="0.3">
      <c r="F698" s="225" t="str">
        <f t="shared" ca="1" si="30"/>
        <v/>
      </c>
      <c r="G698" s="226" t="str">
        <f t="shared" ca="1" si="31"/>
        <v/>
      </c>
      <c r="H698" s="226" t="str">
        <f t="shared" ca="1" si="32"/>
        <v/>
      </c>
    </row>
    <row r="699" spans="6:8" ht="16.5" x14ac:dyDescent="0.3">
      <c r="F699" s="225" t="str">
        <f t="shared" ca="1" si="30"/>
        <v/>
      </c>
      <c r="G699" s="226" t="str">
        <f t="shared" ca="1" si="31"/>
        <v/>
      </c>
      <c r="H699" s="226" t="str">
        <f t="shared" ca="1" si="32"/>
        <v/>
      </c>
    </row>
    <row r="700" spans="6:8" ht="16.5" x14ac:dyDescent="0.3">
      <c r="F700" s="225" t="str">
        <f t="shared" ca="1" si="30"/>
        <v/>
      </c>
      <c r="G700" s="226" t="str">
        <f t="shared" ca="1" si="31"/>
        <v/>
      </c>
      <c r="H700" s="226" t="str">
        <f t="shared" ca="1" si="32"/>
        <v/>
      </c>
    </row>
    <row r="701" spans="6:8" ht="16.5" x14ac:dyDescent="0.3">
      <c r="F701" s="225" t="str">
        <f t="shared" ca="1" si="30"/>
        <v/>
      </c>
      <c r="G701" s="226" t="str">
        <f t="shared" ca="1" si="31"/>
        <v/>
      </c>
      <c r="H701" s="226" t="str">
        <f t="shared" ca="1" si="32"/>
        <v/>
      </c>
    </row>
    <row r="702" spans="6:8" ht="16.5" x14ac:dyDescent="0.3">
      <c r="F702" s="225" t="str">
        <f t="shared" ca="1" si="30"/>
        <v/>
      </c>
      <c r="G702" s="226" t="str">
        <f t="shared" ca="1" si="31"/>
        <v/>
      </c>
      <c r="H702" s="226" t="str">
        <f t="shared" ca="1" si="32"/>
        <v/>
      </c>
    </row>
    <row r="703" spans="6:8" ht="16.5" x14ac:dyDescent="0.3">
      <c r="F703" s="225" t="str">
        <f t="shared" ca="1" si="30"/>
        <v/>
      </c>
      <c r="G703" s="226" t="str">
        <f t="shared" ca="1" si="31"/>
        <v/>
      </c>
      <c r="H703" s="226" t="str">
        <f t="shared" ca="1" si="32"/>
        <v/>
      </c>
    </row>
    <row r="704" spans="6:8" ht="16.5" x14ac:dyDescent="0.3">
      <c r="F704" s="225" t="str">
        <f t="shared" ca="1" si="30"/>
        <v/>
      </c>
      <c r="G704" s="226" t="str">
        <f t="shared" ca="1" si="31"/>
        <v/>
      </c>
      <c r="H704" s="226" t="str">
        <f t="shared" ca="1" si="32"/>
        <v/>
      </c>
    </row>
    <row r="705" spans="6:8" ht="16.5" x14ac:dyDescent="0.3">
      <c r="F705" s="225" t="str">
        <f t="shared" ca="1" si="30"/>
        <v/>
      </c>
      <c r="G705" s="226" t="str">
        <f t="shared" ca="1" si="31"/>
        <v/>
      </c>
      <c r="H705" s="226" t="str">
        <f t="shared" ca="1" si="32"/>
        <v/>
      </c>
    </row>
    <row r="706" spans="6:8" ht="16.5" x14ac:dyDescent="0.3">
      <c r="F706" s="225" t="str">
        <f t="shared" ca="1" si="30"/>
        <v/>
      </c>
      <c r="G706" s="226" t="str">
        <f t="shared" ca="1" si="31"/>
        <v/>
      </c>
      <c r="H706" s="226" t="str">
        <f t="shared" ca="1" si="32"/>
        <v/>
      </c>
    </row>
    <row r="707" spans="6:8" ht="16.5" x14ac:dyDescent="0.3">
      <c r="F707" s="225" t="str">
        <f t="shared" ca="1" si="30"/>
        <v/>
      </c>
      <c r="G707" s="226" t="str">
        <f t="shared" ca="1" si="31"/>
        <v/>
      </c>
      <c r="H707" s="226" t="str">
        <f t="shared" ca="1" si="32"/>
        <v/>
      </c>
    </row>
    <row r="708" spans="6:8" ht="16.5" x14ac:dyDescent="0.3">
      <c r="F708" s="225" t="str">
        <f t="shared" ref="F708:F771" ca="1" si="33">IFERROR(TRIM(LEFT(MID(INDIRECT("B"&amp;(9*ROW(F708)-16)),FIND("'",INDIRECT("B"&amp;(9*ROW(F708)-16)))+1,100),LEN(MID(INDIRECT("B"&amp;(9*ROW(F708)-16)),FIND("'",INDIRECT("B"&amp;(9*ROW(F708)-16)))+1,100))-2)),"")</f>
        <v/>
      </c>
      <c r="G708" s="226" t="str">
        <f t="shared" ref="G708:G771" ca="1" si="34">IFERROR(LEFT(MID(INDIRECT("B"&amp;(9*ROW(G708)-15)),FIND("'",INDIRECT("B"&amp;(9*ROW(G708)-15)))+1,100),LEN(MID(INDIRECT("B"&amp;(9*ROW(G708)-15)),FIND("'",INDIRECT("B"&amp;(9*ROW(G708)-15)))+1,100))-2),"")</f>
        <v/>
      </c>
      <c r="H708" s="226" t="str">
        <f t="shared" ref="H708:H771" ca="1" si="35">IFERROR(LEFT(MID(INDIRECT("B"&amp;(9*ROW(H708)-14)),FIND("'",INDIRECT("B"&amp;(9*ROW(H708)-14)))+1,100),LEN(MID(INDIRECT("B"&amp;(9*ROW(H708)-14)),FIND("'",INDIRECT("B"&amp;(9*ROW(H708)-14)))+1,100))-2),"")</f>
        <v/>
      </c>
    </row>
    <row r="709" spans="6:8" ht="16.5" x14ac:dyDescent="0.3">
      <c r="F709" s="225" t="str">
        <f t="shared" ca="1" si="33"/>
        <v/>
      </c>
      <c r="G709" s="226" t="str">
        <f t="shared" ca="1" si="34"/>
        <v/>
      </c>
      <c r="H709" s="226" t="str">
        <f t="shared" ca="1" si="35"/>
        <v/>
      </c>
    </row>
    <row r="710" spans="6:8" ht="16.5" x14ac:dyDescent="0.3">
      <c r="F710" s="225" t="str">
        <f t="shared" ca="1" si="33"/>
        <v/>
      </c>
      <c r="G710" s="226" t="str">
        <f t="shared" ca="1" si="34"/>
        <v/>
      </c>
      <c r="H710" s="226" t="str">
        <f t="shared" ca="1" si="35"/>
        <v/>
      </c>
    </row>
    <row r="711" spans="6:8" ht="16.5" x14ac:dyDescent="0.3">
      <c r="F711" s="225" t="str">
        <f t="shared" ca="1" si="33"/>
        <v/>
      </c>
      <c r="G711" s="226" t="str">
        <f t="shared" ca="1" si="34"/>
        <v/>
      </c>
      <c r="H711" s="226" t="str">
        <f t="shared" ca="1" si="35"/>
        <v/>
      </c>
    </row>
    <row r="712" spans="6:8" ht="16.5" x14ac:dyDescent="0.3">
      <c r="F712" s="225" t="str">
        <f t="shared" ca="1" si="33"/>
        <v/>
      </c>
      <c r="G712" s="226" t="str">
        <f t="shared" ca="1" si="34"/>
        <v/>
      </c>
      <c r="H712" s="226" t="str">
        <f t="shared" ca="1" si="35"/>
        <v/>
      </c>
    </row>
    <row r="713" spans="6:8" ht="16.5" x14ac:dyDescent="0.3">
      <c r="F713" s="225" t="str">
        <f t="shared" ca="1" si="33"/>
        <v/>
      </c>
      <c r="G713" s="226" t="str">
        <f t="shared" ca="1" si="34"/>
        <v/>
      </c>
      <c r="H713" s="226" t="str">
        <f t="shared" ca="1" si="35"/>
        <v/>
      </c>
    </row>
    <row r="714" spans="6:8" ht="16.5" x14ac:dyDescent="0.3">
      <c r="F714" s="225" t="str">
        <f t="shared" ca="1" si="33"/>
        <v/>
      </c>
      <c r="G714" s="226" t="str">
        <f t="shared" ca="1" si="34"/>
        <v/>
      </c>
      <c r="H714" s="226" t="str">
        <f t="shared" ca="1" si="35"/>
        <v/>
      </c>
    </row>
    <row r="715" spans="6:8" ht="16.5" x14ac:dyDescent="0.3">
      <c r="F715" s="225" t="str">
        <f t="shared" ca="1" si="33"/>
        <v/>
      </c>
      <c r="G715" s="226" t="str">
        <f t="shared" ca="1" si="34"/>
        <v/>
      </c>
      <c r="H715" s="226" t="str">
        <f t="shared" ca="1" si="35"/>
        <v/>
      </c>
    </row>
    <row r="716" spans="6:8" ht="16.5" x14ac:dyDescent="0.3">
      <c r="F716" s="225" t="str">
        <f t="shared" ca="1" si="33"/>
        <v/>
      </c>
      <c r="G716" s="226" t="str">
        <f t="shared" ca="1" si="34"/>
        <v/>
      </c>
      <c r="H716" s="226" t="str">
        <f t="shared" ca="1" si="35"/>
        <v/>
      </c>
    </row>
    <row r="717" spans="6:8" ht="16.5" x14ac:dyDescent="0.3">
      <c r="F717" s="225" t="str">
        <f t="shared" ca="1" si="33"/>
        <v/>
      </c>
      <c r="G717" s="226" t="str">
        <f t="shared" ca="1" si="34"/>
        <v/>
      </c>
      <c r="H717" s="226" t="str">
        <f t="shared" ca="1" si="35"/>
        <v/>
      </c>
    </row>
    <row r="718" spans="6:8" ht="16.5" x14ac:dyDescent="0.3">
      <c r="F718" s="225" t="str">
        <f t="shared" ca="1" si="33"/>
        <v/>
      </c>
      <c r="G718" s="226" t="str">
        <f t="shared" ca="1" si="34"/>
        <v/>
      </c>
      <c r="H718" s="226" t="str">
        <f t="shared" ca="1" si="35"/>
        <v/>
      </c>
    </row>
    <row r="719" spans="6:8" ht="16.5" x14ac:dyDescent="0.3">
      <c r="F719" s="225" t="str">
        <f t="shared" ca="1" si="33"/>
        <v/>
      </c>
      <c r="G719" s="226" t="str">
        <f t="shared" ca="1" si="34"/>
        <v/>
      </c>
      <c r="H719" s="226" t="str">
        <f t="shared" ca="1" si="35"/>
        <v/>
      </c>
    </row>
    <row r="720" spans="6:8" ht="16.5" x14ac:dyDescent="0.3">
      <c r="F720" s="225" t="str">
        <f t="shared" ca="1" si="33"/>
        <v/>
      </c>
      <c r="G720" s="226" t="str">
        <f t="shared" ca="1" si="34"/>
        <v/>
      </c>
      <c r="H720" s="226" t="str">
        <f t="shared" ca="1" si="35"/>
        <v/>
      </c>
    </row>
    <row r="721" spans="6:8" ht="16.5" x14ac:dyDescent="0.3">
      <c r="F721" s="225" t="str">
        <f t="shared" ca="1" si="33"/>
        <v/>
      </c>
      <c r="G721" s="226" t="str">
        <f t="shared" ca="1" si="34"/>
        <v/>
      </c>
      <c r="H721" s="226" t="str">
        <f t="shared" ca="1" si="35"/>
        <v/>
      </c>
    </row>
    <row r="722" spans="6:8" ht="16.5" x14ac:dyDescent="0.3">
      <c r="F722" s="225" t="str">
        <f t="shared" ca="1" si="33"/>
        <v/>
      </c>
      <c r="G722" s="226" t="str">
        <f t="shared" ca="1" si="34"/>
        <v/>
      </c>
      <c r="H722" s="226" t="str">
        <f t="shared" ca="1" si="35"/>
        <v/>
      </c>
    </row>
    <row r="723" spans="6:8" ht="16.5" x14ac:dyDescent="0.3">
      <c r="F723" s="225" t="str">
        <f t="shared" ca="1" si="33"/>
        <v/>
      </c>
      <c r="G723" s="226" t="str">
        <f t="shared" ca="1" si="34"/>
        <v/>
      </c>
      <c r="H723" s="226" t="str">
        <f t="shared" ca="1" si="35"/>
        <v/>
      </c>
    </row>
    <row r="724" spans="6:8" ht="16.5" x14ac:dyDescent="0.3">
      <c r="F724" s="225" t="str">
        <f t="shared" ca="1" si="33"/>
        <v/>
      </c>
      <c r="G724" s="226" t="str">
        <f t="shared" ca="1" si="34"/>
        <v/>
      </c>
      <c r="H724" s="226" t="str">
        <f t="shared" ca="1" si="35"/>
        <v/>
      </c>
    </row>
    <row r="725" spans="6:8" ht="16.5" x14ac:dyDescent="0.3">
      <c r="F725" s="225" t="str">
        <f t="shared" ca="1" si="33"/>
        <v/>
      </c>
      <c r="G725" s="226" t="str">
        <f t="shared" ca="1" si="34"/>
        <v/>
      </c>
      <c r="H725" s="226" t="str">
        <f t="shared" ca="1" si="35"/>
        <v/>
      </c>
    </row>
    <row r="726" spans="6:8" ht="16.5" x14ac:dyDescent="0.3">
      <c r="F726" s="225" t="str">
        <f t="shared" ca="1" si="33"/>
        <v/>
      </c>
      <c r="G726" s="226" t="str">
        <f t="shared" ca="1" si="34"/>
        <v/>
      </c>
      <c r="H726" s="226" t="str">
        <f t="shared" ca="1" si="35"/>
        <v/>
      </c>
    </row>
    <row r="727" spans="6:8" ht="16.5" x14ac:dyDescent="0.3">
      <c r="F727" s="225" t="str">
        <f t="shared" ca="1" si="33"/>
        <v/>
      </c>
      <c r="G727" s="226" t="str">
        <f t="shared" ca="1" si="34"/>
        <v/>
      </c>
      <c r="H727" s="226" t="str">
        <f t="shared" ca="1" si="35"/>
        <v/>
      </c>
    </row>
    <row r="728" spans="6:8" ht="16.5" x14ac:dyDescent="0.3">
      <c r="F728" s="225" t="str">
        <f t="shared" ca="1" si="33"/>
        <v/>
      </c>
      <c r="G728" s="226" t="str">
        <f t="shared" ca="1" si="34"/>
        <v/>
      </c>
      <c r="H728" s="226" t="str">
        <f t="shared" ca="1" si="35"/>
        <v/>
      </c>
    </row>
    <row r="729" spans="6:8" ht="16.5" x14ac:dyDescent="0.3">
      <c r="F729" s="225" t="str">
        <f t="shared" ca="1" si="33"/>
        <v/>
      </c>
      <c r="G729" s="226" t="str">
        <f t="shared" ca="1" si="34"/>
        <v/>
      </c>
      <c r="H729" s="226" t="str">
        <f t="shared" ca="1" si="35"/>
        <v/>
      </c>
    </row>
    <row r="730" spans="6:8" ht="16.5" x14ac:dyDescent="0.3">
      <c r="F730" s="225" t="str">
        <f t="shared" ca="1" si="33"/>
        <v/>
      </c>
      <c r="G730" s="226" t="str">
        <f t="shared" ca="1" si="34"/>
        <v/>
      </c>
      <c r="H730" s="226" t="str">
        <f t="shared" ca="1" si="35"/>
        <v/>
      </c>
    </row>
    <row r="731" spans="6:8" ht="16.5" x14ac:dyDescent="0.3">
      <c r="F731" s="225" t="str">
        <f t="shared" ca="1" si="33"/>
        <v/>
      </c>
      <c r="G731" s="226" t="str">
        <f t="shared" ca="1" si="34"/>
        <v/>
      </c>
      <c r="H731" s="226" t="str">
        <f t="shared" ca="1" si="35"/>
        <v/>
      </c>
    </row>
    <row r="732" spans="6:8" ht="16.5" x14ac:dyDescent="0.3">
      <c r="F732" s="225" t="str">
        <f t="shared" ca="1" si="33"/>
        <v/>
      </c>
      <c r="G732" s="226" t="str">
        <f t="shared" ca="1" si="34"/>
        <v/>
      </c>
      <c r="H732" s="226" t="str">
        <f t="shared" ca="1" si="35"/>
        <v/>
      </c>
    </row>
    <row r="733" spans="6:8" ht="16.5" x14ac:dyDescent="0.3">
      <c r="F733" s="225" t="str">
        <f t="shared" ca="1" si="33"/>
        <v/>
      </c>
      <c r="G733" s="226" t="str">
        <f t="shared" ca="1" si="34"/>
        <v/>
      </c>
      <c r="H733" s="226" t="str">
        <f t="shared" ca="1" si="35"/>
        <v/>
      </c>
    </row>
    <row r="734" spans="6:8" ht="16.5" x14ac:dyDescent="0.3">
      <c r="F734" s="225" t="str">
        <f t="shared" ca="1" si="33"/>
        <v/>
      </c>
      <c r="G734" s="226" t="str">
        <f t="shared" ca="1" si="34"/>
        <v/>
      </c>
      <c r="H734" s="226" t="str">
        <f t="shared" ca="1" si="35"/>
        <v/>
      </c>
    </row>
    <row r="735" spans="6:8" ht="16.5" x14ac:dyDescent="0.3">
      <c r="F735" s="225" t="str">
        <f t="shared" ca="1" si="33"/>
        <v/>
      </c>
      <c r="G735" s="226" t="str">
        <f t="shared" ca="1" si="34"/>
        <v/>
      </c>
      <c r="H735" s="226" t="str">
        <f t="shared" ca="1" si="35"/>
        <v/>
      </c>
    </row>
    <row r="736" spans="6:8" ht="16.5" x14ac:dyDescent="0.3">
      <c r="F736" s="225" t="str">
        <f t="shared" ca="1" si="33"/>
        <v/>
      </c>
      <c r="G736" s="226" t="str">
        <f t="shared" ca="1" si="34"/>
        <v/>
      </c>
      <c r="H736" s="226" t="str">
        <f t="shared" ca="1" si="35"/>
        <v/>
      </c>
    </row>
    <row r="737" spans="6:8" ht="16.5" x14ac:dyDescent="0.3">
      <c r="F737" s="225" t="str">
        <f t="shared" ca="1" si="33"/>
        <v/>
      </c>
      <c r="G737" s="226" t="str">
        <f t="shared" ca="1" si="34"/>
        <v/>
      </c>
      <c r="H737" s="226" t="str">
        <f t="shared" ca="1" si="35"/>
        <v/>
      </c>
    </row>
    <row r="738" spans="6:8" ht="16.5" x14ac:dyDescent="0.3">
      <c r="F738" s="225" t="str">
        <f t="shared" ca="1" si="33"/>
        <v/>
      </c>
      <c r="G738" s="226" t="str">
        <f t="shared" ca="1" si="34"/>
        <v/>
      </c>
      <c r="H738" s="226" t="str">
        <f t="shared" ca="1" si="35"/>
        <v/>
      </c>
    </row>
    <row r="739" spans="6:8" ht="16.5" x14ac:dyDescent="0.3">
      <c r="F739" s="225" t="str">
        <f t="shared" ca="1" si="33"/>
        <v/>
      </c>
      <c r="G739" s="226" t="str">
        <f t="shared" ca="1" si="34"/>
        <v/>
      </c>
      <c r="H739" s="226" t="str">
        <f t="shared" ca="1" si="35"/>
        <v/>
      </c>
    </row>
    <row r="740" spans="6:8" ht="16.5" x14ac:dyDescent="0.3">
      <c r="F740" s="225" t="str">
        <f t="shared" ca="1" si="33"/>
        <v/>
      </c>
      <c r="G740" s="226" t="str">
        <f t="shared" ca="1" si="34"/>
        <v/>
      </c>
      <c r="H740" s="226" t="str">
        <f t="shared" ca="1" si="35"/>
        <v/>
      </c>
    </row>
    <row r="741" spans="6:8" ht="16.5" x14ac:dyDescent="0.3">
      <c r="F741" s="225" t="str">
        <f t="shared" ca="1" si="33"/>
        <v/>
      </c>
      <c r="G741" s="226" t="str">
        <f t="shared" ca="1" si="34"/>
        <v/>
      </c>
      <c r="H741" s="226" t="str">
        <f t="shared" ca="1" si="35"/>
        <v/>
      </c>
    </row>
    <row r="742" spans="6:8" ht="16.5" x14ac:dyDescent="0.3">
      <c r="F742" s="225" t="str">
        <f t="shared" ca="1" si="33"/>
        <v/>
      </c>
      <c r="G742" s="226" t="str">
        <f t="shared" ca="1" si="34"/>
        <v/>
      </c>
      <c r="H742" s="226" t="str">
        <f t="shared" ca="1" si="35"/>
        <v/>
      </c>
    </row>
    <row r="743" spans="6:8" ht="16.5" x14ac:dyDescent="0.3">
      <c r="F743" s="225" t="str">
        <f t="shared" ca="1" si="33"/>
        <v/>
      </c>
      <c r="G743" s="226" t="str">
        <f t="shared" ca="1" si="34"/>
        <v/>
      </c>
      <c r="H743" s="226" t="str">
        <f t="shared" ca="1" si="35"/>
        <v/>
      </c>
    </row>
    <row r="744" spans="6:8" ht="16.5" x14ac:dyDescent="0.3">
      <c r="F744" s="225" t="str">
        <f t="shared" ca="1" si="33"/>
        <v/>
      </c>
      <c r="G744" s="226" t="str">
        <f t="shared" ca="1" si="34"/>
        <v/>
      </c>
      <c r="H744" s="226" t="str">
        <f t="shared" ca="1" si="35"/>
        <v/>
      </c>
    </row>
    <row r="745" spans="6:8" ht="16.5" x14ac:dyDescent="0.3">
      <c r="F745" s="225" t="str">
        <f t="shared" ca="1" si="33"/>
        <v/>
      </c>
      <c r="G745" s="226" t="str">
        <f t="shared" ca="1" si="34"/>
        <v/>
      </c>
      <c r="H745" s="226" t="str">
        <f t="shared" ca="1" si="35"/>
        <v/>
      </c>
    </row>
    <row r="746" spans="6:8" ht="16.5" x14ac:dyDescent="0.3">
      <c r="F746" s="225" t="str">
        <f t="shared" ca="1" si="33"/>
        <v/>
      </c>
      <c r="G746" s="226" t="str">
        <f t="shared" ca="1" si="34"/>
        <v/>
      </c>
      <c r="H746" s="226" t="str">
        <f t="shared" ca="1" si="35"/>
        <v/>
      </c>
    </row>
    <row r="747" spans="6:8" ht="16.5" x14ac:dyDescent="0.3">
      <c r="F747" s="225" t="str">
        <f t="shared" ca="1" si="33"/>
        <v/>
      </c>
      <c r="G747" s="226" t="str">
        <f t="shared" ca="1" si="34"/>
        <v/>
      </c>
      <c r="H747" s="226" t="str">
        <f t="shared" ca="1" si="35"/>
        <v/>
      </c>
    </row>
    <row r="748" spans="6:8" ht="16.5" x14ac:dyDescent="0.3">
      <c r="F748" s="225" t="str">
        <f t="shared" ca="1" si="33"/>
        <v/>
      </c>
      <c r="G748" s="226" t="str">
        <f t="shared" ca="1" si="34"/>
        <v/>
      </c>
      <c r="H748" s="226" t="str">
        <f t="shared" ca="1" si="35"/>
        <v/>
      </c>
    </row>
    <row r="749" spans="6:8" ht="16.5" x14ac:dyDescent="0.3">
      <c r="F749" s="225" t="str">
        <f t="shared" ca="1" si="33"/>
        <v/>
      </c>
      <c r="G749" s="226" t="str">
        <f t="shared" ca="1" si="34"/>
        <v/>
      </c>
      <c r="H749" s="226" t="str">
        <f t="shared" ca="1" si="35"/>
        <v/>
      </c>
    </row>
    <row r="750" spans="6:8" ht="16.5" x14ac:dyDescent="0.3">
      <c r="F750" s="225" t="str">
        <f t="shared" ca="1" si="33"/>
        <v/>
      </c>
      <c r="G750" s="226" t="str">
        <f t="shared" ca="1" si="34"/>
        <v/>
      </c>
      <c r="H750" s="226" t="str">
        <f t="shared" ca="1" si="35"/>
        <v/>
      </c>
    </row>
    <row r="751" spans="6:8" ht="16.5" x14ac:dyDescent="0.3">
      <c r="F751" s="225" t="str">
        <f t="shared" ca="1" si="33"/>
        <v/>
      </c>
      <c r="G751" s="226" t="str">
        <f t="shared" ca="1" si="34"/>
        <v/>
      </c>
      <c r="H751" s="226" t="str">
        <f t="shared" ca="1" si="35"/>
        <v/>
      </c>
    </row>
    <row r="752" spans="6:8" ht="16.5" x14ac:dyDescent="0.3">
      <c r="F752" s="225" t="str">
        <f t="shared" ca="1" si="33"/>
        <v/>
      </c>
      <c r="G752" s="226" t="str">
        <f t="shared" ca="1" si="34"/>
        <v/>
      </c>
      <c r="H752" s="226" t="str">
        <f t="shared" ca="1" si="35"/>
        <v/>
      </c>
    </row>
    <row r="753" spans="6:8" ht="16.5" x14ac:dyDescent="0.3">
      <c r="F753" s="225" t="str">
        <f t="shared" ca="1" si="33"/>
        <v/>
      </c>
      <c r="G753" s="226" t="str">
        <f t="shared" ca="1" si="34"/>
        <v/>
      </c>
      <c r="H753" s="226" t="str">
        <f t="shared" ca="1" si="35"/>
        <v/>
      </c>
    </row>
    <row r="754" spans="6:8" ht="16.5" x14ac:dyDescent="0.3">
      <c r="F754" s="225" t="str">
        <f t="shared" ca="1" si="33"/>
        <v/>
      </c>
      <c r="G754" s="226" t="str">
        <f t="shared" ca="1" si="34"/>
        <v/>
      </c>
      <c r="H754" s="226" t="str">
        <f t="shared" ca="1" si="35"/>
        <v/>
      </c>
    </row>
    <row r="755" spans="6:8" ht="16.5" x14ac:dyDescent="0.3">
      <c r="F755" s="225" t="str">
        <f t="shared" ca="1" si="33"/>
        <v/>
      </c>
      <c r="G755" s="226" t="str">
        <f t="shared" ca="1" si="34"/>
        <v/>
      </c>
      <c r="H755" s="226" t="str">
        <f t="shared" ca="1" si="35"/>
        <v/>
      </c>
    </row>
    <row r="756" spans="6:8" ht="16.5" x14ac:dyDescent="0.3">
      <c r="F756" s="225" t="str">
        <f t="shared" ca="1" si="33"/>
        <v/>
      </c>
      <c r="G756" s="226" t="str">
        <f t="shared" ca="1" si="34"/>
        <v/>
      </c>
      <c r="H756" s="226" t="str">
        <f t="shared" ca="1" si="35"/>
        <v/>
      </c>
    </row>
    <row r="757" spans="6:8" ht="16.5" x14ac:dyDescent="0.3">
      <c r="F757" s="225" t="str">
        <f t="shared" ca="1" si="33"/>
        <v/>
      </c>
      <c r="G757" s="226" t="str">
        <f t="shared" ca="1" si="34"/>
        <v/>
      </c>
      <c r="H757" s="226" t="str">
        <f t="shared" ca="1" si="35"/>
        <v/>
      </c>
    </row>
    <row r="758" spans="6:8" ht="16.5" x14ac:dyDescent="0.3">
      <c r="F758" s="225" t="str">
        <f t="shared" ca="1" si="33"/>
        <v/>
      </c>
      <c r="G758" s="226" t="str">
        <f t="shared" ca="1" si="34"/>
        <v/>
      </c>
      <c r="H758" s="226" t="str">
        <f t="shared" ca="1" si="35"/>
        <v/>
      </c>
    </row>
    <row r="759" spans="6:8" ht="16.5" x14ac:dyDescent="0.3">
      <c r="F759" s="225" t="str">
        <f t="shared" ca="1" si="33"/>
        <v/>
      </c>
      <c r="G759" s="226" t="str">
        <f t="shared" ca="1" si="34"/>
        <v/>
      </c>
      <c r="H759" s="226" t="str">
        <f t="shared" ca="1" si="35"/>
        <v/>
      </c>
    </row>
    <row r="760" spans="6:8" ht="16.5" x14ac:dyDescent="0.3">
      <c r="F760" s="225" t="str">
        <f t="shared" ca="1" si="33"/>
        <v/>
      </c>
      <c r="G760" s="226" t="str">
        <f t="shared" ca="1" si="34"/>
        <v/>
      </c>
      <c r="H760" s="226" t="str">
        <f t="shared" ca="1" si="35"/>
        <v/>
      </c>
    </row>
    <row r="761" spans="6:8" ht="16.5" x14ac:dyDescent="0.3">
      <c r="F761" s="225" t="str">
        <f t="shared" ca="1" si="33"/>
        <v/>
      </c>
      <c r="G761" s="226" t="str">
        <f t="shared" ca="1" si="34"/>
        <v/>
      </c>
      <c r="H761" s="226" t="str">
        <f t="shared" ca="1" si="35"/>
        <v/>
      </c>
    </row>
    <row r="762" spans="6:8" ht="16.5" x14ac:dyDescent="0.3">
      <c r="F762" s="225" t="str">
        <f t="shared" ca="1" si="33"/>
        <v/>
      </c>
      <c r="G762" s="226" t="str">
        <f t="shared" ca="1" si="34"/>
        <v/>
      </c>
      <c r="H762" s="226" t="str">
        <f t="shared" ca="1" si="35"/>
        <v/>
      </c>
    </row>
    <row r="763" spans="6:8" ht="16.5" x14ac:dyDescent="0.3">
      <c r="F763" s="225" t="str">
        <f t="shared" ca="1" si="33"/>
        <v/>
      </c>
      <c r="G763" s="226" t="str">
        <f t="shared" ca="1" si="34"/>
        <v/>
      </c>
      <c r="H763" s="226" t="str">
        <f t="shared" ca="1" si="35"/>
        <v/>
      </c>
    </row>
    <row r="764" spans="6:8" ht="16.5" x14ac:dyDescent="0.3">
      <c r="F764" s="225" t="str">
        <f t="shared" ca="1" si="33"/>
        <v/>
      </c>
      <c r="G764" s="226" t="str">
        <f t="shared" ca="1" si="34"/>
        <v/>
      </c>
      <c r="H764" s="226" t="str">
        <f t="shared" ca="1" si="35"/>
        <v/>
      </c>
    </row>
    <row r="765" spans="6:8" ht="16.5" x14ac:dyDescent="0.3">
      <c r="F765" s="225" t="str">
        <f t="shared" ca="1" si="33"/>
        <v/>
      </c>
      <c r="G765" s="226" t="str">
        <f t="shared" ca="1" si="34"/>
        <v/>
      </c>
      <c r="H765" s="226" t="str">
        <f t="shared" ca="1" si="35"/>
        <v/>
      </c>
    </row>
    <row r="766" spans="6:8" ht="16.5" x14ac:dyDescent="0.3">
      <c r="F766" s="225" t="str">
        <f t="shared" ca="1" si="33"/>
        <v/>
      </c>
      <c r="G766" s="226" t="str">
        <f t="shared" ca="1" si="34"/>
        <v/>
      </c>
      <c r="H766" s="226" t="str">
        <f t="shared" ca="1" si="35"/>
        <v/>
      </c>
    </row>
    <row r="767" spans="6:8" ht="16.5" x14ac:dyDescent="0.3">
      <c r="F767" s="225" t="str">
        <f t="shared" ca="1" si="33"/>
        <v/>
      </c>
      <c r="G767" s="226" t="str">
        <f t="shared" ca="1" si="34"/>
        <v/>
      </c>
      <c r="H767" s="226" t="str">
        <f t="shared" ca="1" si="35"/>
        <v/>
      </c>
    </row>
    <row r="768" spans="6:8" ht="16.5" x14ac:dyDescent="0.3">
      <c r="F768" s="225" t="str">
        <f t="shared" ca="1" si="33"/>
        <v/>
      </c>
      <c r="G768" s="226" t="str">
        <f t="shared" ca="1" si="34"/>
        <v/>
      </c>
      <c r="H768" s="226" t="str">
        <f t="shared" ca="1" si="35"/>
        <v/>
      </c>
    </row>
    <row r="769" spans="6:8" ht="16.5" x14ac:dyDescent="0.3">
      <c r="F769" s="225" t="str">
        <f t="shared" ca="1" si="33"/>
        <v/>
      </c>
      <c r="G769" s="226" t="str">
        <f t="shared" ca="1" si="34"/>
        <v/>
      </c>
      <c r="H769" s="226" t="str">
        <f t="shared" ca="1" si="35"/>
        <v/>
      </c>
    </row>
    <row r="770" spans="6:8" ht="16.5" x14ac:dyDescent="0.3">
      <c r="F770" s="225" t="str">
        <f t="shared" ca="1" si="33"/>
        <v/>
      </c>
      <c r="G770" s="226" t="str">
        <f t="shared" ca="1" si="34"/>
        <v/>
      </c>
      <c r="H770" s="226" t="str">
        <f t="shared" ca="1" si="35"/>
        <v/>
      </c>
    </row>
    <row r="771" spans="6:8" ht="16.5" x14ac:dyDescent="0.3">
      <c r="F771" s="225" t="str">
        <f t="shared" ca="1" si="33"/>
        <v/>
      </c>
      <c r="G771" s="226" t="str">
        <f t="shared" ca="1" si="34"/>
        <v/>
      </c>
      <c r="H771" s="226" t="str">
        <f t="shared" ca="1" si="35"/>
        <v/>
      </c>
    </row>
    <row r="772" spans="6:8" ht="16.5" x14ac:dyDescent="0.3">
      <c r="F772" s="225" t="str">
        <f t="shared" ref="F772:F835" ca="1" si="36">IFERROR(TRIM(LEFT(MID(INDIRECT("B"&amp;(9*ROW(F772)-16)),FIND("'",INDIRECT("B"&amp;(9*ROW(F772)-16)))+1,100),LEN(MID(INDIRECT("B"&amp;(9*ROW(F772)-16)),FIND("'",INDIRECT("B"&amp;(9*ROW(F772)-16)))+1,100))-2)),"")</f>
        <v/>
      </c>
      <c r="G772" s="226" t="str">
        <f t="shared" ref="G772:G835" ca="1" si="37">IFERROR(LEFT(MID(INDIRECT("B"&amp;(9*ROW(G772)-15)),FIND("'",INDIRECT("B"&amp;(9*ROW(G772)-15)))+1,100),LEN(MID(INDIRECT("B"&amp;(9*ROW(G772)-15)),FIND("'",INDIRECT("B"&amp;(9*ROW(G772)-15)))+1,100))-2),"")</f>
        <v/>
      </c>
      <c r="H772" s="226" t="str">
        <f t="shared" ref="H772:H835" ca="1" si="38">IFERROR(LEFT(MID(INDIRECT("B"&amp;(9*ROW(H772)-14)),FIND("'",INDIRECT("B"&amp;(9*ROW(H772)-14)))+1,100),LEN(MID(INDIRECT("B"&amp;(9*ROW(H772)-14)),FIND("'",INDIRECT("B"&amp;(9*ROW(H772)-14)))+1,100))-2),"")</f>
        <v/>
      </c>
    </row>
    <row r="773" spans="6:8" ht="16.5" x14ac:dyDescent="0.3">
      <c r="F773" s="225" t="str">
        <f t="shared" ca="1" si="36"/>
        <v/>
      </c>
      <c r="G773" s="226" t="str">
        <f t="shared" ca="1" si="37"/>
        <v/>
      </c>
      <c r="H773" s="226" t="str">
        <f t="shared" ca="1" si="38"/>
        <v/>
      </c>
    </row>
    <row r="774" spans="6:8" ht="16.5" x14ac:dyDescent="0.3">
      <c r="F774" s="225" t="str">
        <f t="shared" ca="1" si="36"/>
        <v/>
      </c>
      <c r="G774" s="226" t="str">
        <f t="shared" ca="1" si="37"/>
        <v/>
      </c>
      <c r="H774" s="226" t="str">
        <f t="shared" ca="1" si="38"/>
        <v/>
      </c>
    </row>
    <row r="775" spans="6:8" ht="16.5" x14ac:dyDescent="0.3">
      <c r="F775" s="225" t="str">
        <f t="shared" ca="1" si="36"/>
        <v/>
      </c>
      <c r="G775" s="226" t="str">
        <f t="shared" ca="1" si="37"/>
        <v/>
      </c>
      <c r="H775" s="226" t="str">
        <f t="shared" ca="1" si="38"/>
        <v/>
      </c>
    </row>
    <row r="776" spans="6:8" ht="16.5" x14ac:dyDescent="0.3">
      <c r="F776" s="225" t="str">
        <f t="shared" ca="1" si="36"/>
        <v/>
      </c>
      <c r="G776" s="226" t="str">
        <f t="shared" ca="1" si="37"/>
        <v/>
      </c>
      <c r="H776" s="226" t="str">
        <f t="shared" ca="1" si="38"/>
        <v/>
      </c>
    </row>
    <row r="777" spans="6:8" ht="16.5" x14ac:dyDescent="0.3">
      <c r="F777" s="225" t="str">
        <f t="shared" ca="1" si="36"/>
        <v/>
      </c>
      <c r="G777" s="226" t="str">
        <f t="shared" ca="1" si="37"/>
        <v/>
      </c>
      <c r="H777" s="226" t="str">
        <f t="shared" ca="1" si="38"/>
        <v/>
      </c>
    </row>
    <row r="778" spans="6:8" ht="16.5" x14ac:dyDescent="0.3">
      <c r="F778" s="225" t="str">
        <f t="shared" ca="1" si="36"/>
        <v/>
      </c>
      <c r="G778" s="226" t="str">
        <f t="shared" ca="1" si="37"/>
        <v/>
      </c>
      <c r="H778" s="226" t="str">
        <f t="shared" ca="1" si="38"/>
        <v/>
      </c>
    </row>
    <row r="779" spans="6:8" ht="16.5" x14ac:dyDescent="0.3">
      <c r="F779" s="225" t="str">
        <f t="shared" ca="1" si="36"/>
        <v/>
      </c>
      <c r="G779" s="226" t="str">
        <f t="shared" ca="1" si="37"/>
        <v/>
      </c>
      <c r="H779" s="226" t="str">
        <f t="shared" ca="1" si="38"/>
        <v/>
      </c>
    </row>
    <row r="780" spans="6:8" ht="16.5" x14ac:dyDescent="0.3">
      <c r="F780" s="225" t="str">
        <f t="shared" ca="1" si="36"/>
        <v/>
      </c>
      <c r="G780" s="226" t="str">
        <f t="shared" ca="1" si="37"/>
        <v/>
      </c>
      <c r="H780" s="226" t="str">
        <f t="shared" ca="1" si="38"/>
        <v/>
      </c>
    </row>
    <row r="781" spans="6:8" ht="16.5" x14ac:dyDescent="0.3">
      <c r="F781" s="225" t="str">
        <f t="shared" ca="1" si="36"/>
        <v/>
      </c>
      <c r="G781" s="226" t="str">
        <f t="shared" ca="1" si="37"/>
        <v/>
      </c>
      <c r="H781" s="226" t="str">
        <f t="shared" ca="1" si="38"/>
        <v/>
      </c>
    </row>
    <row r="782" spans="6:8" ht="16.5" x14ac:dyDescent="0.3">
      <c r="F782" s="225" t="str">
        <f t="shared" ca="1" si="36"/>
        <v/>
      </c>
      <c r="G782" s="226" t="str">
        <f t="shared" ca="1" si="37"/>
        <v/>
      </c>
      <c r="H782" s="226" t="str">
        <f t="shared" ca="1" si="38"/>
        <v/>
      </c>
    </row>
    <row r="783" spans="6:8" ht="16.5" x14ac:dyDescent="0.3">
      <c r="F783" s="225" t="str">
        <f t="shared" ca="1" si="36"/>
        <v/>
      </c>
      <c r="G783" s="226" t="str">
        <f t="shared" ca="1" si="37"/>
        <v/>
      </c>
      <c r="H783" s="226" t="str">
        <f t="shared" ca="1" si="38"/>
        <v/>
      </c>
    </row>
    <row r="784" spans="6:8" ht="16.5" x14ac:dyDescent="0.3">
      <c r="F784" s="225" t="str">
        <f t="shared" ca="1" si="36"/>
        <v/>
      </c>
      <c r="G784" s="226" t="str">
        <f t="shared" ca="1" si="37"/>
        <v/>
      </c>
      <c r="H784" s="226" t="str">
        <f t="shared" ca="1" si="38"/>
        <v/>
      </c>
    </row>
    <row r="785" spans="6:8" ht="16.5" x14ac:dyDescent="0.3">
      <c r="F785" s="225" t="str">
        <f t="shared" ca="1" si="36"/>
        <v/>
      </c>
      <c r="G785" s="226" t="str">
        <f t="shared" ca="1" si="37"/>
        <v/>
      </c>
      <c r="H785" s="226" t="str">
        <f t="shared" ca="1" si="38"/>
        <v/>
      </c>
    </row>
    <row r="786" spans="6:8" ht="16.5" x14ac:dyDescent="0.3">
      <c r="F786" s="225" t="str">
        <f t="shared" ca="1" si="36"/>
        <v/>
      </c>
      <c r="G786" s="226" t="str">
        <f t="shared" ca="1" si="37"/>
        <v/>
      </c>
      <c r="H786" s="226" t="str">
        <f t="shared" ca="1" si="38"/>
        <v/>
      </c>
    </row>
    <row r="787" spans="6:8" ht="16.5" x14ac:dyDescent="0.3">
      <c r="F787" s="225" t="str">
        <f t="shared" ca="1" si="36"/>
        <v/>
      </c>
      <c r="G787" s="226" t="str">
        <f t="shared" ca="1" si="37"/>
        <v/>
      </c>
      <c r="H787" s="226" t="str">
        <f t="shared" ca="1" si="38"/>
        <v/>
      </c>
    </row>
    <row r="788" spans="6:8" ht="16.5" x14ac:dyDescent="0.3">
      <c r="F788" s="225" t="str">
        <f t="shared" ca="1" si="36"/>
        <v/>
      </c>
      <c r="G788" s="226" t="str">
        <f t="shared" ca="1" si="37"/>
        <v/>
      </c>
      <c r="H788" s="226" t="str">
        <f t="shared" ca="1" si="38"/>
        <v/>
      </c>
    </row>
    <row r="789" spans="6:8" ht="16.5" x14ac:dyDescent="0.3">
      <c r="F789" s="225" t="str">
        <f t="shared" ca="1" si="36"/>
        <v/>
      </c>
      <c r="G789" s="226" t="str">
        <f t="shared" ca="1" si="37"/>
        <v/>
      </c>
      <c r="H789" s="226" t="str">
        <f t="shared" ca="1" si="38"/>
        <v/>
      </c>
    </row>
    <row r="790" spans="6:8" ht="16.5" x14ac:dyDescent="0.3">
      <c r="F790" s="225" t="str">
        <f t="shared" ca="1" si="36"/>
        <v/>
      </c>
      <c r="G790" s="226" t="str">
        <f t="shared" ca="1" si="37"/>
        <v/>
      </c>
      <c r="H790" s="226" t="str">
        <f t="shared" ca="1" si="38"/>
        <v/>
      </c>
    </row>
    <row r="791" spans="6:8" ht="16.5" x14ac:dyDescent="0.3">
      <c r="F791" s="225" t="str">
        <f t="shared" ca="1" si="36"/>
        <v/>
      </c>
      <c r="G791" s="226" t="str">
        <f t="shared" ca="1" si="37"/>
        <v/>
      </c>
      <c r="H791" s="226" t="str">
        <f t="shared" ca="1" si="38"/>
        <v/>
      </c>
    </row>
    <row r="792" spans="6:8" ht="16.5" x14ac:dyDescent="0.3">
      <c r="F792" s="225" t="str">
        <f t="shared" ca="1" si="36"/>
        <v/>
      </c>
      <c r="G792" s="226" t="str">
        <f t="shared" ca="1" si="37"/>
        <v/>
      </c>
      <c r="H792" s="226" t="str">
        <f t="shared" ca="1" si="38"/>
        <v/>
      </c>
    </row>
    <row r="793" spans="6:8" ht="16.5" x14ac:dyDescent="0.3">
      <c r="F793" s="225" t="str">
        <f t="shared" ca="1" si="36"/>
        <v/>
      </c>
      <c r="G793" s="226" t="str">
        <f t="shared" ca="1" si="37"/>
        <v/>
      </c>
      <c r="H793" s="226" t="str">
        <f t="shared" ca="1" si="38"/>
        <v/>
      </c>
    </row>
    <row r="794" spans="6:8" ht="16.5" x14ac:dyDescent="0.3">
      <c r="F794" s="225" t="str">
        <f t="shared" ca="1" si="36"/>
        <v/>
      </c>
      <c r="G794" s="226" t="str">
        <f t="shared" ca="1" si="37"/>
        <v/>
      </c>
      <c r="H794" s="226" t="str">
        <f t="shared" ca="1" si="38"/>
        <v/>
      </c>
    </row>
    <row r="795" spans="6:8" ht="16.5" x14ac:dyDescent="0.3">
      <c r="F795" s="225" t="str">
        <f t="shared" ca="1" si="36"/>
        <v/>
      </c>
      <c r="G795" s="226" t="str">
        <f t="shared" ca="1" si="37"/>
        <v/>
      </c>
      <c r="H795" s="226" t="str">
        <f t="shared" ca="1" si="38"/>
        <v/>
      </c>
    </row>
    <row r="796" spans="6:8" ht="16.5" x14ac:dyDescent="0.3">
      <c r="F796" s="225" t="str">
        <f t="shared" ca="1" si="36"/>
        <v/>
      </c>
      <c r="G796" s="226" t="str">
        <f t="shared" ca="1" si="37"/>
        <v/>
      </c>
      <c r="H796" s="226" t="str">
        <f t="shared" ca="1" si="38"/>
        <v/>
      </c>
    </row>
    <row r="797" spans="6:8" ht="16.5" x14ac:dyDescent="0.3">
      <c r="F797" s="225" t="str">
        <f t="shared" ca="1" si="36"/>
        <v/>
      </c>
      <c r="G797" s="226" t="str">
        <f t="shared" ca="1" si="37"/>
        <v/>
      </c>
      <c r="H797" s="226" t="str">
        <f t="shared" ca="1" si="38"/>
        <v/>
      </c>
    </row>
    <row r="798" spans="6:8" ht="16.5" x14ac:dyDescent="0.3">
      <c r="F798" s="225" t="str">
        <f t="shared" ca="1" si="36"/>
        <v/>
      </c>
      <c r="G798" s="226" t="str">
        <f t="shared" ca="1" si="37"/>
        <v/>
      </c>
      <c r="H798" s="226" t="str">
        <f t="shared" ca="1" si="38"/>
        <v/>
      </c>
    </row>
    <row r="799" spans="6:8" ht="16.5" x14ac:dyDescent="0.3">
      <c r="F799" s="225" t="str">
        <f t="shared" ca="1" si="36"/>
        <v/>
      </c>
      <c r="G799" s="226" t="str">
        <f t="shared" ca="1" si="37"/>
        <v/>
      </c>
      <c r="H799" s="226" t="str">
        <f t="shared" ca="1" si="38"/>
        <v/>
      </c>
    </row>
    <row r="800" spans="6:8" ht="16.5" x14ac:dyDescent="0.3">
      <c r="F800" s="225" t="str">
        <f t="shared" ca="1" si="36"/>
        <v/>
      </c>
      <c r="G800" s="226" t="str">
        <f t="shared" ca="1" si="37"/>
        <v/>
      </c>
      <c r="H800" s="226" t="str">
        <f t="shared" ca="1" si="38"/>
        <v/>
      </c>
    </row>
    <row r="801" spans="6:8" ht="16.5" x14ac:dyDescent="0.3">
      <c r="F801" s="225" t="str">
        <f t="shared" ca="1" si="36"/>
        <v/>
      </c>
      <c r="G801" s="226" t="str">
        <f t="shared" ca="1" si="37"/>
        <v/>
      </c>
      <c r="H801" s="226" t="str">
        <f t="shared" ca="1" si="38"/>
        <v/>
      </c>
    </row>
    <row r="802" spans="6:8" ht="16.5" x14ac:dyDescent="0.3">
      <c r="F802" s="225" t="str">
        <f t="shared" ca="1" si="36"/>
        <v/>
      </c>
      <c r="G802" s="226" t="str">
        <f t="shared" ca="1" si="37"/>
        <v/>
      </c>
      <c r="H802" s="226" t="str">
        <f t="shared" ca="1" si="38"/>
        <v/>
      </c>
    </row>
    <row r="803" spans="6:8" ht="16.5" x14ac:dyDescent="0.3">
      <c r="F803" s="225" t="str">
        <f t="shared" ca="1" si="36"/>
        <v/>
      </c>
      <c r="G803" s="226" t="str">
        <f t="shared" ca="1" si="37"/>
        <v/>
      </c>
      <c r="H803" s="226" t="str">
        <f t="shared" ca="1" si="38"/>
        <v/>
      </c>
    </row>
    <row r="804" spans="6:8" ht="16.5" x14ac:dyDescent="0.3">
      <c r="F804" s="225" t="str">
        <f t="shared" ca="1" si="36"/>
        <v/>
      </c>
      <c r="G804" s="226" t="str">
        <f t="shared" ca="1" si="37"/>
        <v/>
      </c>
      <c r="H804" s="226" t="str">
        <f t="shared" ca="1" si="38"/>
        <v/>
      </c>
    </row>
    <row r="805" spans="6:8" ht="16.5" x14ac:dyDescent="0.3">
      <c r="F805" s="225" t="str">
        <f t="shared" ca="1" si="36"/>
        <v/>
      </c>
      <c r="G805" s="226" t="str">
        <f t="shared" ca="1" si="37"/>
        <v/>
      </c>
      <c r="H805" s="226" t="str">
        <f t="shared" ca="1" si="38"/>
        <v/>
      </c>
    </row>
    <row r="806" spans="6:8" ht="16.5" x14ac:dyDescent="0.3">
      <c r="F806" s="225" t="str">
        <f t="shared" ca="1" si="36"/>
        <v/>
      </c>
      <c r="G806" s="226" t="str">
        <f t="shared" ca="1" si="37"/>
        <v/>
      </c>
      <c r="H806" s="226" t="str">
        <f t="shared" ca="1" si="38"/>
        <v/>
      </c>
    </row>
    <row r="807" spans="6:8" ht="16.5" x14ac:dyDescent="0.3">
      <c r="F807" s="225" t="str">
        <f t="shared" ca="1" si="36"/>
        <v/>
      </c>
      <c r="G807" s="226" t="str">
        <f t="shared" ca="1" si="37"/>
        <v/>
      </c>
      <c r="H807" s="226" t="str">
        <f t="shared" ca="1" si="38"/>
        <v/>
      </c>
    </row>
    <row r="808" spans="6:8" ht="16.5" x14ac:dyDescent="0.3">
      <c r="F808" s="225" t="str">
        <f t="shared" ca="1" si="36"/>
        <v/>
      </c>
      <c r="G808" s="226" t="str">
        <f t="shared" ca="1" si="37"/>
        <v/>
      </c>
      <c r="H808" s="226" t="str">
        <f t="shared" ca="1" si="38"/>
        <v/>
      </c>
    </row>
    <row r="809" spans="6:8" ht="16.5" x14ac:dyDescent="0.3">
      <c r="F809" s="225" t="str">
        <f t="shared" ca="1" si="36"/>
        <v/>
      </c>
      <c r="G809" s="226" t="str">
        <f t="shared" ca="1" si="37"/>
        <v/>
      </c>
      <c r="H809" s="226" t="str">
        <f t="shared" ca="1" si="38"/>
        <v/>
      </c>
    </row>
    <row r="810" spans="6:8" ht="16.5" x14ac:dyDescent="0.3">
      <c r="F810" s="225" t="str">
        <f t="shared" ca="1" si="36"/>
        <v/>
      </c>
      <c r="G810" s="226" t="str">
        <f t="shared" ca="1" si="37"/>
        <v/>
      </c>
      <c r="H810" s="226" t="str">
        <f t="shared" ca="1" si="38"/>
        <v/>
      </c>
    </row>
    <row r="811" spans="6:8" ht="16.5" x14ac:dyDescent="0.3">
      <c r="F811" s="225" t="str">
        <f t="shared" ca="1" si="36"/>
        <v/>
      </c>
      <c r="G811" s="226" t="str">
        <f t="shared" ca="1" si="37"/>
        <v/>
      </c>
      <c r="H811" s="226" t="str">
        <f t="shared" ca="1" si="38"/>
        <v/>
      </c>
    </row>
    <row r="812" spans="6:8" ht="16.5" x14ac:dyDescent="0.3">
      <c r="F812" s="225" t="str">
        <f t="shared" ca="1" si="36"/>
        <v/>
      </c>
      <c r="G812" s="226" t="str">
        <f t="shared" ca="1" si="37"/>
        <v/>
      </c>
      <c r="H812" s="226" t="str">
        <f t="shared" ca="1" si="38"/>
        <v/>
      </c>
    </row>
    <row r="813" spans="6:8" ht="16.5" x14ac:dyDescent="0.3">
      <c r="F813" s="225" t="str">
        <f t="shared" ca="1" si="36"/>
        <v/>
      </c>
      <c r="G813" s="226" t="str">
        <f t="shared" ca="1" si="37"/>
        <v/>
      </c>
      <c r="H813" s="226" t="str">
        <f t="shared" ca="1" si="38"/>
        <v/>
      </c>
    </row>
    <row r="814" spans="6:8" ht="16.5" x14ac:dyDescent="0.3">
      <c r="F814" s="225" t="str">
        <f t="shared" ca="1" si="36"/>
        <v/>
      </c>
      <c r="G814" s="226" t="str">
        <f t="shared" ca="1" si="37"/>
        <v/>
      </c>
      <c r="H814" s="226" t="str">
        <f t="shared" ca="1" si="38"/>
        <v/>
      </c>
    </row>
    <row r="815" spans="6:8" ht="16.5" x14ac:dyDescent="0.3">
      <c r="F815" s="225" t="str">
        <f t="shared" ca="1" si="36"/>
        <v/>
      </c>
      <c r="G815" s="226" t="str">
        <f t="shared" ca="1" si="37"/>
        <v/>
      </c>
      <c r="H815" s="226" t="str">
        <f t="shared" ca="1" si="38"/>
        <v/>
      </c>
    </row>
    <row r="816" spans="6:8" ht="16.5" x14ac:dyDescent="0.3">
      <c r="F816" s="225" t="str">
        <f t="shared" ca="1" si="36"/>
        <v/>
      </c>
      <c r="G816" s="226" t="str">
        <f t="shared" ca="1" si="37"/>
        <v/>
      </c>
      <c r="H816" s="226" t="str">
        <f t="shared" ca="1" si="38"/>
        <v/>
      </c>
    </row>
    <row r="817" spans="6:8" ht="16.5" x14ac:dyDescent="0.3">
      <c r="F817" s="225" t="str">
        <f t="shared" ca="1" si="36"/>
        <v/>
      </c>
      <c r="G817" s="226" t="str">
        <f t="shared" ca="1" si="37"/>
        <v/>
      </c>
      <c r="H817" s="226" t="str">
        <f t="shared" ca="1" si="38"/>
        <v/>
      </c>
    </row>
    <row r="818" spans="6:8" ht="16.5" x14ac:dyDescent="0.3">
      <c r="F818" s="225" t="str">
        <f t="shared" ca="1" si="36"/>
        <v/>
      </c>
      <c r="G818" s="226" t="str">
        <f t="shared" ca="1" si="37"/>
        <v/>
      </c>
      <c r="H818" s="226" t="str">
        <f t="shared" ca="1" si="38"/>
        <v/>
      </c>
    </row>
    <row r="819" spans="6:8" ht="16.5" x14ac:dyDescent="0.3">
      <c r="F819" s="225" t="str">
        <f t="shared" ca="1" si="36"/>
        <v/>
      </c>
      <c r="G819" s="226" t="str">
        <f t="shared" ca="1" si="37"/>
        <v/>
      </c>
      <c r="H819" s="226" t="str">
        <f t="shared" ca="1" si="38"/>
        <v/>
      </c>
    </row>
    <row r="820" spans="6:8" ht="16.5" x14ac:dyDescent="0.3">
      <c r="F820" s="225" t="str">
        <f t="shared" ca="1" si="36"/>
        <v/>
      </c>
      <c r="G820" s="226" t="str">
        <f t="shared" ca="1" si="37"/>
        <v/>
      </c>
      <c r="H820" s="226" t="str">
        <f t="shared" ca="1" si="38"/>
        <v/>
      </c>
    </row>
    <row r="821" spans="6:8" ht="16.5" x14ac:dyDescent="0.3">
      <c r="F821" s="225" t="str">
        <f t="shared" ca="1" si="36"/>
        <v/>
      </c>
      <c r="G821" s="226" t="str">
        <f t="shared" ca="1" si="37"/>
        <v/>
      </c>
      <c r="H821" s="226" t="str">
        <f t="shared" ca="1" si="38"/>
        <v/>
      </c>
    </row>
    <row r="822" spans="6:8" ht="16.5" x14ac:dyDescent="0.3">
      <c r="F822" s="225" t="str">
        <f t="shared" ca="1" si="36"/>
        <v/>
      </c>
      <c r="G822" s="226" t="str">
        <f t="shared" ca="1" si="37"/>
        <v/>
      </c>
      <c r="H822" s="226" t="str">
        <f t="shared" ca="1" si="38"/>
        <v/>
      </c>
    </row>
    <row r="823" spans="6:8" ht="16.5" x14ac:dyDescent="0.3">
      <c r="F823" s="225" t="str">
        <f t="shared" ca="1" si="36"/>
        <v/>
      </c>
      <c r="G823" s="226" t="str">
        <f t="shared" ca="1" si="37"/>
        <v/>
      </c>
      <c r="H823" s="226" t="str">
        <f t="shared" ca="1" si="38"/>
        <v/>
      </c>
    </row>
    <row r="824" spans="6:8" ht="16.5" x14ac:dyDescent="0.3">
      <c r="F824" s="225" t="str">
        <f t="shared" ca="1" si="36"/>
        <v/>
      </c>
      <c r="G824" s="226" t="str">
        <f t="shared" ca="1" si="37"/>
        <v/>
      </c>
      <c r="H824" s="226" t="str">
        <f t="shared" ca="1" si="38"/>
        <v/>
      </c>
    </row>
    <row r="825" spans="6:8" ht="16.5" x14ac:dyDescent="0.3">
      <c r="F825" s="225" t="str">
        <f t="shared" ca="1" si="36"/>
        <v/>
      </c>
      <c r="G825" s="226" t="str">
        <f t="shared" ca="1" si="37"/>
        <v/>
      </c>
      <c r="H825" s="226" t="str">
        <f t="shared" ca="1" si="38"/>
        <v/>
      </c>
    </row>
    <row r="826" spans="6:8" ht="16.5" x14ac:dyDescent="0.3">
      <c r="F826" s="225" t="str">
        <f t="shared" ca="1" si="36"/>
        <v/>
      </c>
      <c r="G826" s="226" t="str">
        <f t="shared" ca="1" si="37"/>
        <v/>
      </c>
      <c r="H826" s="226" t="str">
        <f t="shared" ca="1" si="38"/>
        <v/>
      </c>
    </row>
    <row r="827" spans="6:8" ht="16.5" x14ac:dyDescent="0.3">
      <c r="F827" s="225" t="str">
        <f t="shared" ca="1" si="36"/>
        <v/>
      </c>
      <c r="G827" s="226" t="str">
        <f t="shared" ca="1" si="37"/>
        <v/>
      </c>
      <c r="H827" s="226" t="str">
        <f t="shared" ca="1" si="38"/>
        <v/>
      </c>
    </row>
    <row r="828" spans="6:8" ht="16.5" x14ac:dyDescent="0.3">
      <c r="F828" s="225" t="str">
        <f t="shared" ca="1" si="36"/>
        <v/>
      </c>
      <c r="G828" s="226" t="str">
        <f t="shared" ca="1" si="37"/>
        <v/>
      </c>
      <c r="H828" s="226" t="str">
        <f t="shared" ca="1" si="38"/>
        <v/>
      </c>
    </row>
    <row r="829" spans="6:8" ht="16.5" x14ac:dyDescent="0.3">
      <c r="F829" s="225" t="str">
        <f t="shared" ca="1" si="36"/>
        <v/>
      </c>
      <c r="G829" s="226" t="str">
        <f t="shared" ca="1" si="37"/>
        <v/>
      </c>
      <c r="H829" s="226" t="str">
        <f t="shared" ca="1" si="38"/>
        <v/>
      </c>
    </row>
    <row r="830" spans="6:8" ht="16.5" x14ac:dyDescent="0.3">
      <c r="F830" s="225" t="str">
        <f t="shared" ca="1" si="36"/>
        <v/>
      </c>
      <c r="G830" s="226" t="str">
        <f t="shared" ca="1" si="37"/>
        <v/>
      </c>
      <c r="H830" s="226" t="str">
        <f t="shared" ca="1" si="38"/>
        <v/>
      </c>
    </row>
    <row r="831" spans="6:8" ht="16.5" x14ac:dyDescent="0.3">
      <c r="F831" s="225" t="str">
        <f t="shared" ca="1" si="36"/>
        <v/>
      </c>
      <c r="G831" s="226" t="str">
        <f t="shared" ca="1" si="37"/>
        <v/>
      </c>
      <c r="H831" s="226" t="str">
        <f t="shared" ca="1" si="38"/>
        <v/>
      </c>
    </row>
    <row r="832" spans="6:8" ht="16.5" x14ac:dyDescent="0.3">
      <c r="F832" s="225" t="str">
        <f t="shared" ca="1" si="36"/>
        <v/>
      </c>
      <c r="G832" s="226" t="str">
        <f t="shared" ca="1" si="37"/>
        <v/>
      </c>
      <c r="H832" s="226" t="str">
        <f t="shared" ca="1" si="38"/>
        <v/>
      </c>
    </row>
    <row r="833" spans="6:8" ht="16.5" x14ac:dyDescent="0.3">
      <c r="F833" s="225" t="str">
        <f t="shared" ca="1" si="36"/>
        <v/>
      </c>
      <c r="G833" s="226" t="str">
        <f t="shared" ca="1" si="37"/>
        <v/>
      </c>
      <c r="H833" s="226" t="str">
        <f t="shared" ca="1" si="38"/>
        <v/>
      </c>
    </row>
    <row r="834" spans="6:8" ht="16.5" x14ac:dyDescent="0.3">
      <c r="F834" s="225" t="str">
        <f t="shared" ca="1" si="36"/>
        <v/>
      </c>
      <c r="G834" s="226" t="str">
        <f t="shared" ca="1" si="37"/>
        <v/>
      </c>
      <c r="H834" s="226" t="str">
        <f t="shared" ca="1" si="38"/>
        <v/>
      </c>
    </row>
    <row r="835" spans="6:8" ht="16.5" x14ac:dyDescent="0.3">
      <c r="F835" s="225" t="str">
        <f t="shared" ca="1" si="36"/>
        <v/>
      </c>
      <c r="G835" s="226" t="str">
        <f t="shared" ca="1" si="37"/>
        <v/>
      </c>
      <c r="H835" s="226" t="str">
        <f t="shared" ca="1" si="38"/>
        <v/>
      </c>
    </row>
    <row r="836" spans="6:8" ht="16.5" x14ac:dyDescent="0.3">
      <c r="F836" s="225" t="str">
        <f t="shared" ref="F836:F899" ca="1" si="39">IFERROR(TRIM(LEFT(MID(INDIRECT("B"&amp;(9*ROW(F836)-16)),FIND("'",INDIRECT("B"&amp;(9*ROW(F836)-16)))+1,100),LEN(MID(INDIRECT("B"&amp;(9*ROW(F836)-16)),FIND("'",INDIRECT("B"&amp;(9*ROW(F836)-16)))+1,100))-2)),"")</f>
        <v/>
      </c>
      <c r="G836" s="226" t="str">
        <f t="shared" ref="G836:G899" ca="1" si="40">IFERROR(LEFT(MID(INDIRECT("B"&amp;(9*ROW(G836)-15)),FIND("'",INDIRECT("B"&amp;(9*ROW(G836)-15)))+1,100),LEN(MID(INDIRECT("B"&amp;(9*ROW(G836)-15)),FIND("'",INDIRECT("B"&amp;(9*ROW(G836)-15)))+1,100))-2),"")</f>
        <v/>
      </c>
      <c r="H836" s="226" t="str">
        <f t="shared" ref="H836:H899" ca="1" si="41">IFERROR(LEFT(MID(INDIRECT("B"&amp;(9*ROW(H836)-14)),FIND("'",INDIRECT("B"&amp;(9*ROW(H836)-14)))+1,100),LEN(MID(INDIRECT("B"&amp;(9*ROW(H836)-14)),FIND("'",INDIRECT("B"&amp;(9*ROW(H836)-14)))+1,100))-2),"")</f>
        <v/>
      </c>
    </row>
    <row r="837" spans="6:8" ht="16.5" x14ac:dyDescent="0.3">
      <c r="F837" s="225" t="str">
        <f t="shared" ca="1" si="39"/>
        <v/>
      </c>
      <c r="G837" s="226" t="str">
        <f t="shared" ca="1" si="40"/>
        <v/>
      </c>
      <c r="H837" s="226" t="str">
        <f t="shared" ca="1" si="41"/>
        <v/>
      </c>
    </row>
    <row r="838" spans="6:8" ht="16.5" x14ac:dyDescent="0.3">
      <c r="F838" s="225" t="str">
        <f t="shared" ca="1" si="39"/>
        <v/>
      </c>
      <c r="G838" s="226" t="str">
        <f t="shared" ca="1" si="40"/>
        <v/>
      </c>
      <c r="H838" s="226" t="str">
        <f t="shared" ca="1" si="41"/>
        <v/>
      </c>
    </row>
    <row r="839" spans="6:8" ht="16.5" x14ac:dyDescent="0.3">
      <c r="F839" s="225" t="str">
        <f t="shared" ca="1" si="39"/>
        <v/>
      </c>
      <c r="G839" s="226" t="str">
        <f t="shared" ca="1" si="40"/>
        <v/>
      </c>
      <c r="H839" s="226" t="str">
        <f t="shared" ca="1" si="41"/>
        <v/>
      </c>
    </row>
    <row r="840" spans="6:8" ht="16.5" x14ac:dyDescent="0.3">
      <c r="F840" s="225" t="str">
        <f t="shared" ca="1" si="39"/>
        <v/>
      </c>
      <c r="G840" s="226" t="str">
        <f t="shared" ca="1" si="40"/>
        <v/>
      </c>
      <c r="H840" s="226" t="str">
        <f t="shared" ca="1" si="41"/>
        <v/>
      </c>
    </row>
    <row r="841" spans="6:8" ht="16.5" x14ac:dyDescent="0.3">
      <c r="F841" s="225" t="str">
        <f t="shared" ca="1" si="39"/>
        <v/>
      </c>
      <c r="G841" s="226" t="str">
        <f t="shared" ca="1" si="40"/>
        <v/>
      </c>
      <c r="H841" s="226" t="str">
        <f t="shared" ca="1" si="41"/>
        <v/>
      </c>
    </row>
    <row r="842" spans="6:8" ht="16.5" x14ac:dyDescent="0.3">
      <c r="F842" s="225" t="str">
        <f t="shared" ca="1" si="39"/>
        <v/>
      </c>
      <c r="G842" s="226" t="str">
        <f t="shared" ca="1" si="40"/>
        <v/>
      </c>
      <c r="H842" s="226" t="str">
        <f t="shared" ca="1" si="41"/>
        <v/>
      </c>
    </row>
    <row r="843" spans="6:8" ht="16.5" x14ac:dyDescent="0.3">
      <c r="F843" s="225" t="str">
        <f t="shared" ca="1" si="39"/>
        <v/>
      </c>
      <c r="G843" s="226" t="str">
        <f t="shared" ca="1" si="40"/>
        <v/>
      </c>
      <c r="H843" s="226" t="str">
        <f t="shared" ca="1" si="41"/>
        <v/>
      </c>
    </row>
    <row r="844" spans="6:8" ht="16.5" x14ac:dyDescent="0.3">
      <c r="F844" s="225" t="str">
        <f t="shared" ca="1" si="39"/>
        <v/>
      </c>
      <c r="G844" s="226" t="str">
        <f t="shared" ca="1" si="40"/>
        <v/>
      </c>
      <c r="H844" s="226" t="str">
        <f t="shared" ca="1" si="41"/>
        <v/>
      </c>
    </row>
    <row r="845" spans="6:8" ht="16.5" x14ac:dyDescent="0.3">
      <c r="F845" s="225" t="str">
        <f t="shared" ca="1" si="39"/>
        <v/>
      </c>
      <c r="G845" s="226" t="str">
        <f t="shared" ca="1" si="40"/>
        <v/>
      </c>
      <c r="H845" s="226" t="str">
        <f t="shared" ca="1" si="41"/>
        <v/>
      </c>
    </row>
    <row r="846" spans="6:8" ht="16.5" x14ac:dyDescent="0.3">
      <c r="F846" s="225" t="str">
        <f t="shared" ca="1" si="39"/>
        <v/>
      </c>
      <c r="G846" s="226" t="str">
        <f t="shared" ca="1" si="40"/>
        <v/>
      </c>
      <c r="H846" s="226" t="str">
        <f t="shared" ca="1" si="41"/>
        <v/>
      </c>
    </row>
    <row r="847" spans="6:8" ht="16.5" x14ac:dyDescent="0.3">
      <c r="F847" s="225" t="str">
        <f t="shared" ca="1" si="39"/>
        <v/>
      </c>
      <c r="G847" s="226" t="str">
        <f t="shared" ca="1" si="40"/>
        <v/>
      </c>
      <c r="H847" s="226" t="str">
        <f t="shared" ca="1" si="41"/>
        <v/>
      </c>
    </row>
    <row r="848" spans="6:8" ht="16.5" x14ac:dyDescent="0.3">
      <c r="F848" s="225" t="str">
        <f t="shared" ca="1" si="39"/>
        <v/>
      </c>
      <c r="G848" s="226" t="str">
        <f t="shared" ca="1" si="40"/>
        <v/>
      </c>
      <c r="H848" s="226" t="str">
        <f t="shared" ca="1" si="41"/>
        <v/>
      </c>
    </row>
    <row r="849" spans="6:8" ht="16.5" x14ac:dyDescent="0.3">
      <c r="F849" s="225" t="str">
        <f t="shared" ca="1" si="39"/>
        <v/>
      </c>
      <c r="G849" s="226" t="str">
        <f t="shared" ca="1" si="40"/>
        <v/>
      </c>
      <c r="H849" s="226" t="str">
        <f t="shared" ca="1" si="41"/>
        <v/>
      </c>
    </row>
    <row r="850" spans="6:8" ht="16.5" x14ac:dyDescent="0.3">
      <c r="F850" s="225" t="str">
        <f t="shared" ca="1" si="39"/>
        <v/>
      </c>
      <c r="G850" s="226" t="str">
        <f t="shared" ca="1" si="40"/>
        <v/>
      </c>
      <c r="H850" s="226" t="str">
        <f t="shared" ca="1" si="41"/>
        <v/>
      </c>
    </row>
    <row r="851" spans="6:8" ht="16.5" x14ac:dyDescent="0.3">
      <c r="F851" s="225" t="str">
        <f t="shared" ca="1" si="39"/>
        <v/>
      </c>
      <c r="G851" s="226" t="str">
        <f t="shared" ca="1" si="40"/>
        <v/>
      </c>
      <c r="H851" s="226" t="str">
        <f t="shared" ca="1" si="41"/>
        <v/>
      </c>
    </row>
    <row r="852" spans="6:8" ht="16.5" x14ac:dyDescent="0.3">
      <c r="F852" s="225" t="str">
        <f t="shared" ca="1" si="39"/>
        <v/>
      </c>
      <c r="G852" s="226" t="str">
        <f t="shared" ca="1" si="40"/>
        <v/>
      </c>
      <c r="H852" s="226" t="str">
        <f t="shared" ca="1" si="41"/>
        <v/>
      </c>
    </row>
    <row r="853" spans="6:8" ht="16.5" x14ac:dyDescent="0.3">
      <c r="F853" s="225" t="str">
        <f t="shared" ca="1" si="39"/>
        <v/>
      </c>
      <c r="G853" s="226" t="str">
        <f t="shared" ca="1" si="40"/>
        <v/>
      </c>
      <c r="H853" s="226" t="str">
        <f t="shared" ca="1" si="41"/>
        <v/>
      </c>
    </row>
    <row r="854" spans="6:8" ht="16.5" x14ac:dyDescent="0.3">
      <c r="F854" s="225" t="str">
        <f t="shared" ca="1" si="39"/>
        <v/>
      </c>
      <c r="G854" s="226" t="str">
        <f t="shared" ca="1" si="40"/>
        <v/>
      </c>
      <c r="H854" s="226" t="str">
        <f t="shared" ca="1" si="41"/>
        <v/>
      </c>
    </row>
    <row r="855" spans="6:8" ht="16.5" x14ac:dyDescent="0.3">
      <c r="F855" s="225" t="str">
        <f t="shared" ca="1" si="39"/>
        <v/>
      </c>
      <c r="G855" s="226" t="str">
        <f t="shared" ca="1" si="40"/>
        <v/>
      </c>
      <c r="H855" s="226" t="str">
        <f t="shared" ca="1" si="41"/>
        <v/>
      </c>
    </row>
    <row r="856" spans="6:8" ht="16.5" x14ac:dyDescent="0.3">
      <c r="F856" s="225" t="str">
        <f t="shared" ca="1" si="39"/>
        <v/>
      </c>
      <c r="G856" s="226" t="str">
        <f t="shared" ca="1" si="40"/>
        <v/>
      </c>
      <c r="H856" s="226" t="str">
        <f t="shared" ca="1" si="41"/>
        <v/>
      </c>
    </row>
    <row r="857" spans="6:8" ht="16.5" x14ac:dyDescent="0.3">
      <c r="F857" s="225" t="str">
        <f t="shared" ca="1" si="39"/>
        <v/>
      </c>
      <c r="G857" s="226" t="str">
        <f t="shared" ca="1" si="40"/>
        <v/>
      </c>
      <c r="H857" s="226" t="str">
        <f t="shared" ca="1" si="41"/>
        <v/>
      </c>
    </row>
    <row r="858" spans="6:8" ht="16.5" x14ac:dyDescent="0.3">
      <c r="F858" s="225" t="str">
        <f t="shared" ca="1" si="39"/>
        <v/>
      </c>
      <c r="G858" s="226" t="str">
        <f t="shared" ca="1" si="40"/>
        <v/>
      </c>
      <c r="H858" s="226" t="str">
        <f t="shared" ca="1" si="41"/>
        <v/>
      </c>
    </row>
    <row r="859" spans="6:8" ht="16.5" x14ac:dyDescent="0.3">
      <c r="F859" s="225" t="str">
        <f t="shared" ca="1" si="39"/>
        <v/>
      </c>
      <c r="G859" s="226" t="str">
        <f t="shared" ca="1" si="40"/>
        <v/>
      </c>
      <c r="H859" s="226" t="str">
        <f t="shared" ca="1" si="41"/>
        <v/>
      </c>
    </row>
    <row r="860" spans="6:8" ht="16.5" x14ac:dyDescent="0.3">
      <c r="F860" s="225" t="str">
        <f t="shared" ca="1" si="39"/>
        <v/>
      </c>
      <c r="G860" s="226" t="str">
        <f t="shared" ca="1" si="40"/>
        <v/>
      </c>
      <c r="H860" s="226" t="str">
        <f t="shared" ca="1" si="41"/>
        <v/>
      </c>
    </row>
    <row r="861" spans="6:8" ht="16.5" x14ac:dyDescent="0.3">
      <c r="F861" s="225" t="str">
        <f t="shared" ca="1" si="39"/>
        <v/>
      </c>
      <c r="G861" s="226" t="str">
        <f t="shared" ca="1" si="40"/>
        <v/>
      </c>
      <c r="H861" s="226" t="str">
        <f t="shared" ca="1" si="41"/>
        <v/>
      </c>
    </row>
    <row r="862" spans="6:8" ht="16.5" x14ac:dyDescent="0.3">
      <c r="F862" s="225" t="str">
        <f t="shared" ca="1" si="39"/>
        <v/>
      </c>
      <c r="G862" s="226" t="str">
        <f t="shared" ca="1" si="40"/>
        <v/>
      </c>
      <c r="H862" s="226" t="str">
        <f t="shared" ca="1" si="41"/>
        <v/>
      </c>
    </row>
    <row r="863" spans="6:8" ht="16.5" x14ac:dyDescent="0.3">
      <c r="F863" s="225" t="str">
        <f t="shared" ca="1" si="39"/>
        <v/>
      </c>
      <c r="G863" s="226" t="str">
        <f t="shared" ca="1" si="40"/>
        <v/>
      </c>
      <c r="H863" s="226" t="str">
        <f t="shared" ca="1" si="41"/>
        <v/>
      </c>
    </row>
    <row r="864" spans="6:8" ht="16.5" x14ac:dyDescent="0.3">
      <c r="F864" s="225" t="str">
        <f t="shared" ca="1" si="39"/>
        <v/>
      </c>
      <c r="G864" s="226" t="str">
        <f t="shared" ca="1" si="40"/>
        <v/>
      </c>
      <c r="H864" s="226" t="str">
        <f t="shared" ca="1" si="41"/>
        <v/>
      </c>
    </row>
    <row r="865" spans="6:8" ht="16.5" x14ac:dyDescent="0.3">
      <c r="F865" s="225" t="str">
        <f t="shared" ca="1" si="39"/>
        <v/>
      </c>
      <c r="G865" s="226" t="str">
        <f t="shared" ca="1" si="40"/>
        <v/>
      </c>
      <c r="H865" s="226" t="str">
        <f t="shared" ca="1" si="41"/>
        <v/>
      </c>
    </row>
    <row r="866" spans="6:8" ht="16.5" x14ac:dyDescent="0.3">
      <c r="F866" s="225" t="str">
        <f t="shared" ca="1" si="39"/>
        <v/>
      </c>
      <c r="G866" s="226" t="str">
        <f t="shared" ca="1" si="40"/>
        <v/>
      </c>
      <c r="H866" s="226" t="str">
        <f t="shared" ca="1" si="41"/>
        <v/>
      </c>
    </row>
    <row r="867" spans="6:8" ht="16.5" x14ac:dyDescent="0.3">
      <c r="F867" s="225" t="str">
        <f t="shared" ca="1" si="39"/>
        <v/>
      </c>
      <c r="G867" s="226" t="str">
        <f t="shared" ca="1" si="40"/>
        <v/>
      </c>
      <c r="H867" s="226" t="str">
        <f t="shared" ca="1" si="41"/>
        <v/>
      </c>
    </row>
    <row r="868" spans="6:8" ht="16.5" x14ac:dyDescent="0.3">
      <c r="F868" s="225" t="str">
        <f t="shared" ca="1" si="39"/>
        <v/>
      </c>
      <c r="G868" s="226" t="str">
        <f t="shared" ca="1" si="40"/>
        <v/>
      </c>
      <c r="H868" s="226" t="str">
        <f t="shared" ca="1" si="41"/>
        <v/>
      </c>
    </row>
    <row r="869" spans="6:8" ht="16.5" x14ac:dyDescent="0.3">
      <c r="F869" s="225" t="str">
        <f t="shared" ca="1" si="39"/>
        <v/>
      </c>
      <c r="G869" s="226" t="str">
        <f t="shared" ca="1" si="40"/>
        <v/>
      </c>
      <c r="H869" s="226" t="str">
        <f t="shared" ca="1" si="41"/>
        <v/>
      </c>
    </row>
    <row r="870" spans="6:8" ht="16.5" x14ac:dyDescent="0.3">
      <c r="F870" s="225" t="str">
        <f t="shared" ca="1" si="39"/>
        <v/>
      </c>
      <c r="G870" s="226" t="str">
        <f t="shared" ca="1" si="40"/>
        <v/>
      </c>
      <c r="H870" s="226" t="str">
        <f t="shared" ca="1" si="41"/>
        <v/>
      </c>
    </row>
    <row r="871" spans="6:8" ht="16.5" x14ac:dyDescent="0.3">
      <c r="F871" s="225" t="str">
        <f t="shared" ca="1" si="39"/>
        <v/>
      </c>
      <c r="G871" s="226" t="str">
        <f t="shared" ca="1" si="40"/>
        <v/>
      </c>
      <c r="H871" s="226" t="str">
        <f t="shared" ca="1" si="41"/>
        <v/>
      </c>
    </row>
    <row r="872" spans="6:8" ht="16.5" x14ac:dyDescent="0.3">
      <c r="F872" s="225" t="str">
        <f t="shared" ca="1" si="39"/>
        <v/>
      </c>
      <c r="G872" s="226" t="str">
        <f t="shared" ca="1" si="40"/>
        <v/>
      </c>
      <c r="H872" s="226" t="str">
        <f t="shared" ca="1" si="41"/>
        <v/>
      </c>
    </row>
    <row r="873" spans="6:8" ht="16.5" x14ac:dyDescent="0.3">
      <c r="F873" s="225" t="str">
        <f t="shared" ca="1" si="39"/>
        <v/>
      </c>
      <c r="G873" s="226" t="str">
        <f t="shared" ca="1" si="40"/>
        <v/>
      </c>
      <c r="H873" s="226" t="str">
        <f t="shared" ca="1" si="41"/>
        <v/>
      </c>
    </row>
    <row r="874" spans="6:8" ht="16.5" x14ac:dyDescent="0.3">
      <c r="F874" s="225" t="str">
        <f t="shared" ca="1" si="39"/>
        <v/>
      </c>
      <c r="G874" s="226" t="str">
        <f t="shared" ca="1" si="40"/>
        <v/>
      </c>
      <c r="H874" s="226" t="str">
        <f t="shared" ca="1" si="41"/>
        <v/>
      </c>
    </row>
    <row r="875" spans="6:8" ht="16.5" x14ac:dyDescent="0.3">
      <c r="F875" s="225" t="str">
        <f t="shared" ca="1" si="39"/>
        <v/>
      </c>
      <c r="G875" s="226" t="str">
        <f t="shared" ca="1" si="40"/>
        <v/>
      </c>
      <c r="H875" s="226" t="str">
        <f t="shared" ca="1" si="41"/>
        <v/>
      </c>
    </row>
    <row r="876" spans="6:8" ht="16.5" x14ac:dyDescent="0.3">
      <c r="F876" s="225" t="str">
        <f t="shared" ca="1" si="39"/>
        <v/>
      </c>
      <c r="G876" s="226" t="str">
        <f t="shared" ca="1" si="40"/>
        <v/>
      </c>
      <c r="H876" s="226" t="str">
        <f t="shared" ca="1" si="41"/>
        <v/>
      </c>
    </row>
    <row r="877" spans="6:8" ht="16.5" x14ac:dyDescent="0.3">
      <c r="F877" s="225" t="str">
        <f t="shared" ca="1" si="39"/>
        <v/>
      </c>
      <c r="G877" s="226" t="str">
        <f t="shared" ca="1" si="40"/>
        <v/>
      </c>
      <c r="H877" s="226" t="str">
        <f t="shared" ca="1" si="41"/>
        <v/>
      </c>
    </row>
    <row r="878" spans="6:8" ht="16.5" x14ac:dyDescent="0.3">
      <c r="F878" s="225" t="str">
        <f t="shared" ca="1" si="39"/>
        <v/>
      </c>
      <c r="G878" s="226" t="str">
        <f t="shared" ca="1" si="40"/>
        <v/>
      </c>
      <c r="H878" s="226" t="str">
        <f t="shared" ca="1" si="41"/>
        <v/>
      </c>
    </row>
    <row r="879" spans="6:8" ht="16.5" x14ac:dyDescent="0.3">
      <c r="F879" s="225" t="str">
        <f t="shared" ca="1" si="39"/>
        <v/>
      </c>
      <c r="G879" s="226" t="str">
        <f t="shared" ca="1" si="40"/>
        <v/>
      </c>
      <c r="H879" s="226" t="str">
        <f t="shared" ca="1" si="41"/>
        <v/>
      </c>
    </row>
    <row r="880" spans="6:8" ht="16.5" x14ac:dyDescent="0.3">
      <c r="F880" s="225" t="str">
        <f t="shared" ca="1" si="39"/>
        <v/>
      </c>
      <c r="G880" s="226" t="str">
        <f t="shared" ca="1" si="40"/>
        <v/>
      </c>
      <c r="H880" s="226" t="str">
        <f t="shared" ca="1" si="41"/>
        <v/>
      </c>
    </row>
    <row r="881" spans="6:8" ht="16.5" x14ac:dyDescent="0.3">
      <c r="F881" s="225" t="str">
        <f t="shared" ca="1" si="39"/>
        <v/>
      </c>
      <c r="G881" s="226" t="str">
        <f t="shared" ca="1" si="40"/>
        <v/>
      </c>
      <c r="H881" s="226" t="str">
        <f t="shared" ca="1" si="41"/>
        <v/>
      </c>
    </row>
    <row r="882" spans="6:8" ht="16.5" x14ac:dyDescent="0.3">
      <c r="F882" s="225" t="str">
        <f t="shared" ca="1" si="39"/>
        <v/>
      </c>
      <c r="G882" s="226" t="str">
        <f t="shared" ca="1" si="40"/>
        <v/>
      </c>
      <c r="H882" s="226" t="str">
        <f t="shared" ca="1" si="41"/>
        <v/>
      </c>
    </row>
    <row r="883" spans="6:8" ht="16.5" x14ac:dyDescent="0.3">
      <c r="F883" s="225" t="str">
        <f t="shared" ca="1" si="39"/>
        <v/>
      </c>
      <c r="G883" s="226" t="str">
        <f t="shared" ca="1" si="40"/>
        <v/>
      </c>
      <c r="H883" s="226" t="str">
        <f t="shared" ca="1" si="41"/>
        <v/>
      </c>
    </row>
    <row r="884" spans="6:8" ht="16.5" x14ac:dyDescent="0.3">
      <c r="F884" s="225" t="str">
        <f t="shared" ca="1" si="39"/>
        <v/>
      </c>
      <c r="G884" s="226" t="str">
        <f t="shared" ca="1" si="40"/>
        <v/>
      </c>
      <c r="H884" s="226" t="str">
        <f t="shared" ca="1" si="41"/>
        <v/>
      </c>
    </row>
    <row r="885" spans="6:8" ht="16.5" x14ac:dyDescent="0.3">
      <c r="F885" s="225" t="str">
        <f t="shared" ca="1" si="39"/>
        <v/>
      </c>
      <c r="G885" s="226" t="str">
        <f t="shared" ca="1" si="40"/>
        <v/>
      </c>
      <c r="H885" s="226" t="str">
        <f t="shared" ca="1" si="41"/>
        <v/>
      </c>
    </row>
    <row r="886" spans="6:8" ht="16.5" x14ac:dyDescent="0.3">
      <c r="F886" s="225" t="str">
        <f t="shared" ca="1" si="39"/>
        <v/>
      </c>
      <c r="G886" s="226" t="str">
        <f t="shared" ca="1" si="40"/>
        <v/>
      </c>
      <c r="H886" s="226" t="str">
        <f t="shared" ca="1" si="41"/>
        <v/>
      </c>
    </row>
    <row r="887" spans="6:8" ht="16.5" x14ac:dyDescent="0.3">
      <c r="F887" s="225" t="str">
        <f t="shared" ca="1" si="39"/>
        <v/>
      </c>
      <c r="G887" s="226" t="str">
        <f t="shared" ca="1" si="40"/>
        <v/>
      </c>
      <c r="H887" s="226" t="str">
        <f t="shared" ca="1" si="41"/>
        <v/>
      </c>
    </row>
    <row r="888" spans="6:8" ht="16.5" x14ac:dyDescent="0.3">
      <c r="F888" s="225" t="str">
        <f t="shared" ca="1" si="39"/>
        <v/>
      </c>
      <c r="G888" s="226" t="str">
        <f t="shared" ca="1" si="40"/>
        <v/>
      </c>
      <c r="H888" s="226" t="str">
        <f t="shared" ca="1" si="41"/>
        <v/>
      </c>
    </row>
    <row r="889" spans="6:8" ht="16.5" x14ac:dyDescent="0.3">
      <c r="F889" s="225" t="str">
        <f t="shared" ca="1" si="39"/>
        <v/>
      </c>
      <c r="G889" s="226" t="str">
        <f t="shared" ca="1" si="40"/>
        <v/>
      </c>
      <c r="H889" s="226" t="str">
        <f t="shared" ca="1" si="41"/>
        <v/>
      </c>
    </row>
    <row r="890" spans="6:8" ht="16.5" x14ac:dyDescent="0.3">
      <c r="F890" s="225" t="str">
        <f t="shared" ca="1" si="39"/>
        <v/>
      </c>
      <c r="G890" s="226" t="str">
        <f t="shared" ca="1" si="40"/>
        <v/>
      </c>
      <c r="H890" s="226" t="str">
        <f t="shared" ca="1" si="41"/>
        <v/>
      </c>
    </row>
    <row r="891" spans="6:8" ht="16.5" x14ac:dyDescent="0.3">
      <c r="F891" s="225" t="str">
        <f t="shared" ca="1" si="39"/>
        <v/>
      </c>
      <c r="G891" s="226" t="str">
        <f t="shared" ca="1" si="40"/>
        <v/>
      </c>
      <c r="H891" s="226" t="str">
        <f t="shared" ca="1" si="41"/>
        <v/>
      </c>
    </row>
    <row r="892" spans="6:8" ht="16.5" x14ac:dyDescent="0.3">
      <c r="F892" s="225" t="str">
        <f t="shared" ca="1" si="39"/>
        <v/>
      </c>
      <c r="G892" s="226" t="str">
        <f t="shared" ca="1" si="40"/>
        <v/>
      </c>
      <c r="H892" s="226" t="str">
        <f t="shared" ca="1" si="41"/>
        <v/>
      </c>
    </row>
    <row r="893" spans="6:8" ht="16.5" x14ac:dyDescent="0.3">
      <c r="F893" s="225" t="str">
        <f t="shared" ca="1" si="39"/>
        <v/>
      </c>
      <c r="G893" s="226" t="str">
        <f t="shared" ca="1" si="40"/>
        <v/>
      </c>
      <c r="H893" s="226" t="str">
        <f t="shared" ca="1" si="41"/>
        <v/>
      </c>
    </row>
    <row r="894" spans="6:8" ht="16.5" x14ac:dyDescent="0.3">
      <c r="F894" s="225" t="str">
        <f t="shared" ca="1" si="39"/>
        <v/>
      </c>
      <c r="G894" s="226" t="str">
        <f t="shared" ca="1" si="40"/>
        <v/>
      </c>
      <c r="H894" s="226" t="str">
        <f t="shared" ca="1" si="41"/>
        <v/>
      </c>
    </row>
    <row r="895" spans="6:8" ht="16.5" x14ac:dyDescent="0.3">
      <c r="F895" s="225" t="str">
        <f t="shared" ca="1" si="39"/>
        <v/>
      </c>
      <c r="G895" s="226" t="str">
        <f t="shared" ca="1" si="40"/>
        <v/>
      </c>
      <c r="H895" s="226" t="str">
        <f t="shared" ca="1" si="41"/>
        <v/>
      </c>
    </row>
    <row r="896" spans="6:8" ht="16.5" x14ac:dyDescent="0.3">
      <c r="F896" s="225" t="str">
        <f t="shared" ca="1" si="39"/>
        <v/>
      </c>
      <c r="G896" s="226" t="str">
        <f t="shared" ca="1" si="40"/>
        <v/>
      </c>
      <c r="H896" s="226" t="str">
        <f t="shared" ca="1" si="41"/>
        <v/>
      </c>
    </row>
    <row r="897" spans="6:8" ht="16.5" x14ac:dyDescent="0.3">
      <c r="F897" s="225" t="str">
        <f t="shared" ca="1" si="39"/>
        <v/>
      </c>
      <c r="G897" s="226" t="str">
        <f t="shared" ca="1" si="40"/>
        <v/>
      </c>
      <c r="H897" s="226" t="str">
        <f t="shared" ca="1" si="41"/>
        <v/>
      </c>
    </row>
    <row r="898" spans="6:8" ht="16.5" x14ac:dyDescent="0.3">
      <c r="F898" s="225" t="str">
        <f t="shared" ca="1" si="39"/>
        <v/>
      </c>
      <c r="G898" s="226" t="str">
        <f t="shared" ca="1" si="40"/>
        <v/>
      </c>
      <c r="H898" s="226" t="str">
        <f t="shared" ca="1" si="41"/>
        <v/>
      </c>
    </row>
    <row r="899" spans="6:8" ht="16.5" x14ac:dyDescent="0.3">
      <c r="F899" s="225" t="str">
        <f t="shared" ca="1" si="39"/>
        <v/>
      </c>
      <c r="G899" s="226" t="str">
        <f t="shared" ca="1" si="40"/>
        <v/>
      </c>
      <c r="H899" s="226" t="str">
        <f t="shared" ca="1" si="41"/>
        <v/>
      </c>
    </row>
    <row r="900" spans="6:8" ht="16.5" x14ac:dyDescent="0.3">
      <c r="F900" s="225" t="str">
        <f t="shared" ref="F900:F963" ca="1" si="42">IFERROR(TRIM(LEFT(MID(INDIRECT("B"&amp;(9*ROW(F900)-16)),FIND("'",INDIRECT("B"&amp;(9*ROW(F900)-16)))+1,100),LEN(MID(INDIRECT("B"&amp;(9*ROW(F900)-16)),FIND("'",INDIRECT("B"&amp;(9*ROW(F900)-16)))+1,100))-2)),"")</f>
        <v/>
      </c>
      <c r="G900" s="226" t="str">
        <f t="shared" ref="G900:G963" ca="1" si="43">IFERROR(LEFT(MID(INDIRECT("B"&amp;(9*ROW(G900)-15)),FIND("'",INDIRECT("B"&amp;(9*ROW(G900)-15)))+1,100),LEN(MID(INDIRECT("B"&amp;(9*ROW(G900)-15)),FIND("'",INDIRECT("B"&amp;(9*ROW(G900)-15)))+1,100))-2),"")</f>
        <v/>
      </c>
      <c r="H900" s="226" t="str">
        <f t="shared" ref="H900:H963" ca="1" si="44">IFERROR(LEFT(MID(INDIRECT("B"&amp;(9*ROW(H900)-14)),FIND("'",INDIRECT("B"&amp;(9*ROW(H900)-14)))+1,100),LEN(MID(INDIRECT("B"&amp;(9*ROW(H900)-14)),FIND("'",INDIRECT("B"&amp;(9*ROW(H900)-14)))+1,100))-2),"")</f>
        <v/>
      </c>
    </row>
    <row r="901" spans="6:8" ht="16.5" x14ac:dyDescent="0.3">
      <c r="F901" s="225" t="str">
        <f t="shared" ca="1" si="42"/>
        <v/>
      </c>
      <c r="G901" s="226" t="str">
        <f t="shared" ca="1" si="43"/>
        <v/>
      </c>
      <c r="H901" s="226" t="str">
        <f t="shared" ca="1" si="44"/>
        <v/>
      </c>
    </row>
    <row r="902" spans="6:8" ht="16.5" x14ac:dyDescent="0.3">
      <c r="F902" s="225" t="str">
        <f t="shared" ca="1" si="42"/>
        <v/>
      </c>
      <c r="G902" s="226" t="str">
        <f t="shared" ca="1" si="43"/>
        <v/>
      </c>
      <c r="H902" s="226" t="str">
        <f t="shared" ca="1" si="44"/>
        <v/>
      </c>
    </row>
    <row r="903" spans="6:8" ht="16.5" x14ac:dyDescent="0.3">
      <c r="F903" s="225" t="str">
        <f t="shared" ca="1" si="42"/>
        <v/>
      </c>
      <c r="G903" s="226" t="str">
        <f t="shared" ca="1" si="43"/>
        <v/>
      </c>
      <c r="H903" s="226" t="str">
        <f t="shared" ca="1" si="44"/>
        <v/>
      </c>
    </row>
    <row r="904" spans="6:8" ht="16.5" x14ac:dyDescent="0.3">
      <c r="F904" s="225" t="str">
        <f t="shared" ca="1" si="42"/>
        <v/>
      </c>
      <c r="G904" s="226" t="str">
        <f t="shared" ca="1" si="43"/>
        <v/>
      </c>
      <c r="H904" s="226" t="str">
        <f t="shared" ca="1" si="44"/>
        <v/>
      </c>
    </row>
    <row r="905" spans="6:8" ht="16.5" x14ac:dyDescent="0.3">
      <c r="F905" s="225" t="str">
        <f t="shared" ca="1" si="42"/>
        <v/>
      </c>
      <c r="G905" s="226" t="str">
        <f t="shared" ca="1" si="43"/>
        <v/>
      </c>
      <c r="H905" s="226" t="str">
        <f t="shared" ca="1" si="44"/>
        <v/>
      </c>
    </row>
    <row r="906" spans="6:8" ht="16.5" x14ac:dyDescent="0.3">
      <c r="F906" s="225" t="str">
        <f t="shared" ca="1" si="42"/>
        <v/>
      </c>
      <c r="G906" s="226" t="str">
        <f t="shared" ca="1" si="43"/>
        <v/>
      </c>
      <c r="H906" s="226" t="str">
        <f t="shared" ca="1" si="44"/>
        <v/>
      </c>
    </row>
    <row r="907" spans="6:8" ht="16.5" x14ac:dyDescent="0.3">
      <c r="F907" s="225" t="str">
        <f t="shared" ca="1" si="42"/>
        <v/>
      </c>
      <c r="G907" s="226" t="str">
        <f t="shared" ca="1" si="43"/>
        <v/>
      </c>
      <c r="H907" s="226" t="str">
        <f t="shared" ca="1" si="44"/>
        <v/>
      </c>
    </row>
    <row r="908" spans="6:8" ht="16.5" x14ac:dyDescent="0.3">
      <c r="F908" s="225" t="str">
        <f t="shared" ca="1" si="42"/>
        <v/>
      </c>
      <c r="G908" s="226" t="str">
        <f t="shared" ca="1" si="43"/>
        <v/>
      </c>
      <c r="H908" s="226" t="str">
        <f t="shared" ca="1" si="44"/>
        <v/>
      </c>
    </row>
    <row r="909" spans="6:8" ht="16.5" x14ac:dyDescent="0.3">
      <c r="F909" s="225" t="str">
        <f t="shared" ca="1" si="42"/>
        <v/>
      </c>
      <c r="G909" s="226" t="str">
        <f t="shared" ca="1" si="43"/>
        <v/>
      </c>
      <c r="H909" s="226" t="str">
        <f t="shared" ca="1" si="44"/>
        <v/>
      </c>
    </row>
    <row r="910" spans="6:8" ht="16.5" x14ac:dyDescent="0.3">
      <c r="F910" s="225" t="str">
        <f t="shared" ca="1" si="42"/>
        <v/>
      </c>
      <c r="G910" s="226" t="str">
        <f t="shared" ca="1" si="43"/>
        <v/>
      </c>
      <c r="H910" s="226" t="str">
        <f t="shared" ca="1" si="44"/>
        <v/>
      </c>
    </row>
    <row r="911" spans="6:8" ht="16.5" x14ac:dyDescent="0.3">
      <c r="F911" s="225" t="str">
        <f t="shared" ca="1" si="42"/>
        <v/>
      </c>
      <c r="G911" s="226" t="str">
        <f t="shared" ca="1" si="43"/>
        <v/>
      </c>
      <c r="H911" s="226" t="str">
        <f t="shared" ca="1" si="44"/>
        <v/>
      </c>
    </row>
    <row r="912" spans="6:8" ht="16.5" x14ac:dyDescent="0.3">
      <c r="F912" s="225" t="str">
        <f t="shared" ca="1" si="42"/>
        <v/>
      </c>
      <c r="G912" s="226" t="str">
        <f t="shared" ca="1" si="43"/>
        <v/>
      </c>
      <c r="H912" s="226" t="str">
        <f t="shared" ca="1" si="44"/>
        <v/>
      </c>
    </row>
    <row r="913" spans="6:8" ht="16.5" x14ac:dyDescent="0.3">
      <c r="F913" s="225" t="str">
        <f t="shared" ca="1" si="42"/>
        <v/>
      </c>
      <c r="G913" s="226" t="str">
        <f t="shared" ca="1" si="43"/>
        <v/>
      </c>
      <c r="H913" s="226" t="str">
        <f t="shared" ca="1" si="44"/>
        <v/>
      </c>
    </row>
    <row r="914" spans="6:8" ht="16.5" x14ac:dyDescent="0.3">
      <c r="F914" s="225" t="str">
        <f t="shared" ca="1" si="42"/>
        <v/>
      </c>
      <c r="G914" s="226" t="str">
        <f t="shared" ca="1" si="43"/>
        <v/>
      </c>
      <c r="H914" s="226" t="str">
        <f t="shared" ca="1" si="44"/>
        <v/>
      </c>
    </row>
    <row r="915" spans="6:8" ht="16.5" x14ac:dyDescent="0.3">
      <c r="F915" s="225" t="str">
        <f t="shared" ca="1" si="42"/>
        <v/>
      </c>
      <c r="G915" s="226" t="str">
        <f t="shared" ca="1" si="43"/>
        <v/>
      </c>
      <c r="H915" s="226" t="str">
        <f t="shared" ca="1" si="44"/>
        <v/>
      </c>
    </row>
    <row r="916" spans="6:8" ht="16.5" x14ac:dyDescent="0.3">
      <c r="F916" s="225" t="str">
        <f t="shared" ca="1" si="42"/>
        <v/>
      </c>
      <c r="G916" s="226" t="str">
        <f t="shared" ca="1" si="43"/>
        <v/>
      </c>
      <c r="H916" s="226" t="str">
        <f t="shared" ca="1" si="44"/>
        <v/>
      </c>
    </row>
    <row r="917" spans="6:8" ht="16.5" x14ac:dyDescent="0.3">
      <c r="F917" s="225" t="str">
        <f t="shared" ca="1" si="42"/>
        <v/>
      </c>
      <c r="G917" s="226" t="str">
        <f t="shared" ca="1" si="43"/>
        <v/>
      </c>
      <c r="H917" s="226" t="str">
        <f t="shared" ca="1" si="44"/>
        <v/>
      </c>
    </row>
    <row r="918" spans="6:8" ht="16.5" x14ac:dyDescent="0.3">
      <c r="F918" s="225" t="str">
        <f t="shared" ca="1" si="42"/>
        <v/>
      </c>
      <c r="G918" s="226" t="str">
        <f t="shared" ca="1" si="43"/>
        <v/>
      </c>
      <c r="H918" s="226" t="str">
        <f t="shared" ca="1" si="44"/>
        <v/>
      </c>
    </row>
    <row r="919" spans="6:8" ht="16.5" x14ac:dyDescent="0.3">
      <c r="F919" s="225" t="str">
        <f t="shared" ca="1" si="42"/>
        <v/>
      </c>
      <c r="G919" s="226" t="str">
        <f t="shared" ca="1" si="43"/>
        <v/>
      </c>
      <c r="H919" s="226" t="str">
        <f t="shared" ca="1" si="44"/>
        <v/>
      </c>
    </row>
    <row r="920" spans="6:8" ht="16.5" x14ac:dyDescent="0.3">
      <c r="F920" s="225" t="str">
        <f t="shared" ca="1" si="42"/>
        <v/>
      </c>
      <c r="G920" s="226" t="str">
        <f t="shared" ca="1" si="43"/>
        <v/>
      </c>
      <c r="H920" s="226" t="str">
        <f t="shared" ca="1" si="44"/>
        <v/>
      </c>
    </row>
    <row r="921" spans="6:8" ht="16.5" x14ac:dyDescent="0.3">
      <c r="F921" s="225" t="str">
        <f t="shared" ca="1" si="42"/>
        <v/>
      </c>
      <c r="G921" s="226" t="str">
        <f t="shared" ca="1" si="43"/>
        <v/>
      </c>
      <c r="H921" s="226" t="str">
        <f t="shared" ca="1" si="44"/>
        <v/>
      </c>
    </row>
    <row r="922" spans="6:8" ht="16.5" x14ac:dyDescent="0.3">
      <c r="F922" s="225" t="str">
        <f t="shared" ca="1" si="42"/>
        <v/>
      </c>
      <c r="G922" s="226" t="str">
        <f t="shared" ca="1" si="43"/>
        <v/>
      </c>
      <c r="H922" s="226" t="str">
        <f t="shared" ca="1" si="44"/>
        <v/>
      </c>
    </row>
    <row r="923" spans="6:8" ht="16.5" x14ac:dyDescent="0.3">
      <c r="F923" s="225" t="str">
        <f t="shared" ca="1" si="42"/>
        <v/>
      </c>
      <c r="G923" s="226" t="str">
        <f t="shared" ca="1" si="43"/>
        <v/>
      </c>
      <c r="H923" s="226" t="str">
        <f t="shared" ca="1" si="44"/>
        <v/>
      </c>
    </row>
    <row r="924" spans="6:8" ht="16.5" x14ac:dyDescent="0.3">
      <c r="F924" s="225" t="str">
        <f t="shared" ca="1" si="42"/>
        <v/>
      </c>
      <c r="G924" s="226" t="str">
        <f t="shared" ca="1" si="43"/>
        <v/>
      </c>
      <c r="H924" s="226" t="str">
        <f t="shared" ca="1" si="44"/>
        <v/>
      </c>
    </row>
    <row r="925" spans="6:8" ht="16.5" x14ac:dyDescent="0.3">
      <c r="F925" s="225" t="str">
        <f t="shared" ca="1" si="42"/>
        <v/>
      </c>
      <c r="G925" s="226" t="str">
        <f t="shared" ca="1" si="43"/>
        <v/>
      </c>
      <c r="H925" s="226" t="str">
        <f t="shared" ca="1" si="44"/>
        <v/>
      </c>
    </row>
    <row r="926" spans="6:8" ht="16.5" x14ac:dyDescent="0.3">
      <c r="F926" s="225" t="str">
        <f t="shared" ca="1" si="42"/>
        <v/>
      </c>
      <c r="G926" s="226" t="str">
        <f t="shared" ca="1" si="43"/>
        <v/>
      </c>
      <c r="H926" s="226" t="str">
        <f t="shared" ca="1" si="44"/>
        <v/>
      </c>
    </row>
    <row r="927" spans="6:8" ht="16.5" x14ac:dyDescent="0.3">
      <c r="F927" s="225" t="str">
        <f t="shared" ca="1" si="42"/>
        <v/>
      </c>
      <c r="G927" s="226" t="str">
        <f t="shared" ca="1" si="43"/>
        <v/>
      </c>
      <c r="H927" s="226" t="str">
        <f t="shared" ca="1" si="44"/>
        <v/>
      </c>
    </row>
    <row r="928" spans="6:8" ht="16.5" x14ac:dyDescent="0.3">
      <c r="F928" s="225" t="str">
        <f t="shared" ca="1" si="42"/>
        <v/>
      </c>
      <c r="G928" s="226" t="str">
        <f t="shared" ca="1" si="43"/>
        <v/>
      </c>
      <c r="H928" s="226" t="str">
        <f t="shared" ca="1" si="44"/>
        <v/>
      </c>
    </row>
    <row r="929" spans="6:8" ht="16.5" x14ac:dyDescent="0.3">
      <c r="F929" s="225" t="str">
        <f t="shared" ca="1" si="42"/>
        <v/>
      </c>
      <c r="G929" s="226" t="str">
        <f t="shared" ca="1" si="43"/>
        <v/>
      </c>
      <c r="H929" s="226" t="str">
        <f t="shared" ca="1" si="44"/>
        <v/>
      </c>
    </row>
    <row r="930" spans="6:8" ht="16.5" x14ac:dyDescent="0.3">
      <c r="F930" s="225" t="str">
        <f t="shared" ca="1" si="42"/>
        <v/>
      </c>
      <c r="G930" s="226" t="str">
        <f t="shared" ca="1" si="43"/>
        <v/>
      </c>
      <c r="H930" s="226" t="str">
        <f t="shared" ca="1" si="44"/>
        <v/>
      </c>
    </row>
    <row r="931" spans="6:8" ht="16.5" x14ac:dyDescent="0.3">
      <c r="F931" s="225" t="str">
        <f t="shared" ca="1" si="42"/>
        <v/>
      </c>
      <c r="G931" s="226" t="str">
        <f t="shared" ca="1" si="43"/>
        <v/>
      </c>
      <c r="H931" s="226" t="str">
        <f t="shared" ca="1" si="44"/>
        <v/>
      </c>
    </row>
    <row r="932" spans="6:8" ht="16.5" x14ac:dyDescent="0.3">
      <c r="F932" s="225" t="str">
        <f t="shared" ca="1" si="42"/>
        <v/>
      </c>
      <c r="G932" s="226" t="str">
        <f t="shared" ca="1" si="43"/>
        <v/>
      </c>
      <c r="H932" s="226" t="str">
        <f t="shared" ca="1" si="44"/>
        <v/>
      </c>
    </row>
    <row r="933" spans="6:8" ht="16.5" x14ac:dyDescent="0.3">
      <c r="F933" s="225" t="str">
        <f t="shared" ca="1" si="42"/>
        <v/>
      </c>
      <c r="G933" s="226" t="str">
        <f t="shared" ca="1" si="43"/>
        <v/>
      </c>
      <c r="H933" s="226" t="str">
        <f t="shared" ca="1" si="44"/>
        <v/>
      </c>
    </row>
    <row r="934" spans="6:8" ht="16.5" x14ac:dyDescent="0.3">
      <c r="F934" s="225" t="str">
        <f t="shared" ca="1" si="42"/>
        <v/>
      </c>
      <c r="G934" s="226" t="str">
        <f t="shared" ca="1" si="43"/>
        <v/>
      </c>
      <c r="H934" s="226" t="str">
        <f t="shared" ca="1" si="44"/>
        <v/>
      </c>
    </row>
    <row r="935" spans="6:8" ht="16.5" x14ac:dyDescent="0.3">
      <c r="F935" s="225" t="str">
        <f t="shared" ca="1" si="42"/>
        <v/>
      </c>
      <c r="G935" s="226" t="str">
        <f t="shared" ca="1" si="43"/>
        <v/>
      </c>
      <c r="H935" s="226" t="str">
        <f t="shared" ca="1" si="44"/>
        <v/>
      </c>
    </row>
    <row r="936" spans="6:8" ht="16.5" x14ac:dyDescent="0.3">
      <c r="F936" s="225" t="str">
        <f t="shared" ca="1" si="42"/>
        <v/>
      </c>
      <c r="G936" s="226" t="str">
        <f t="shared" ca="1" si="43"/>
        <v/>
      </c>
      <c r="H936" s="226" t="str">
        <f t="shared" ca="1" si="44"/>
        <v/>
      </c>
    </row>
    <row r="937" spans="6:8" ht="16.5" x14ac:dyDescent="0.3">
      <c r="F937" s="225" t="str">
        <f t="shared" ca="1" si="42"/>
        <v/>
      </c>
      <c r="G937" s="226" t="str">
        <f t="shared" ca="1" si="43"/>
        <v/>
      </c>
      <c r="H937" s="226" t="str">
        <f t="shared" ca="1" si="44"/>
        <v/>
      </c>
    </row>
    <row r="938" spans="6:8" ht="16.5" x14ac:dyDescent="0.3">
      <c r="F938" s="225" t="str">
        <f t="shared" ca="1" si="42"/>
        <v/>
      </c>
      <c r="G938" s="226" t="str">
        <f t="shared" ca="1" si="43"/>
        <v/>
      </c>
      <c r="H938" s="226" t="str">
        <f t="shared" ca="1" si="44"/>
        <v/>
      </c>
    </row>
    <row r="939" spans="6:8" ht="16.5" x14ac:dyDescent="0.3">
      <c r="F939" s="225" t="str">
        <f t="shared" ca="1" si="42"/>
        <v/>
      </c>
      <c r="G939" s="226" t="str">
        <f t="shared" ca="1" si="43"/>
        <v/>
      </c>
      <c r="H939" s="226" t="str">
        <f t="shared" ca="1" si="44"/>
        <v/>
      </c>
    </row>
    <row r="940" spans="6:8" ht="16.5" x14ac:dyDescent="0.3">
      <c r="F940" s="225" t="str">
        <f t="shared" ca="1" si="42"/>
        <v/>
      </c>
      <c r="G940" s="226" t="str">
        <f t="shared" ca="1" si="43"/>
        <v/>
      </c>
      <c r="H940" s="226" t="str">
        <f t="shared" ca="1" si="44"/>
        <v/>
      </c>
    </row>
    <row r="941" spans="6:8" ht="16.5" x14ac:dyDescent="0.3">
      <c r="F941" s="225" t="str">
        <f t="shared" ca="1" si="42"/>
        <v/>
      </c>
      <c r="G941" s="226" t="str">
        <f t="shared" ca="1" si="43"/>
        <v/>
      </c>
      <c r="H941" s="226" t="str">
        <f t="shared" ca="1" si="44"/>
        <v/>
      </c>
    </row>
    <row r="942" spans="6:8" ht="16.5" x14ac:dyDescent="0.3">
      <c r="F942" s="225" t="str">
        <f t="shared" ca="1" si="42"/>
        <v/>
      </c>
      <c r="G942" s="226" t="str">
        <f t="shared" ca="1" si="43"/>
        <v/>
      </c>
      <c r="H942" s="226" t="str">
        <f t="shared" ca="1" si="44"/>
        <v/>
      </c>
    </row>
    <row r="943" spans="6:8" ht="16.5" x14ac:dyDescent="0.3">
      <c r="F943" s="225" t="str">
        <f t="shared" ca="1" si="42"/>
        <v/>
      </c>
      <c r="G943" s="226" t="str">
        <f t="shared" ca="1" si="43"/>
        <v/>
      </c>
      <c r="H943" s="226" t="str">
        <f t="shared" ca="1" si="44"/>
        <v/>
      </c>
    </row>
    <row r="944" spans="6:8" ht="16.5" x14ac:dyDescent="0.3">
      <c r="F944" s="225" t="str">
        <f t="shared" ca="1" si="42"/>
        <v/>
      </c>
      <c r="G944" s="226" t="str">
        <f t="shared" ca="1" si="43"/>
        <v/>
      </c>
      <c r="H944" s="226" t="str">
        <f t="shared" ca="1" si="44"/>
        <v/>
      </c>
    </row>
    <row r="945" spans="6:8" ht="16.5" x14ac:dyDescent="0.3">
      <c r="F945" s="225" t="str">
        <f t="shared" ca="1" si="42"/>
        <v/>
      </c>
      <c r="G945" s="226" t="str">
        <f t="shared" ca="1" si="43"/>
        <v/>
      </c>
      <c r="H945" s="226" t="str">
        <f t="shared" ca="1" si="44"/>
        <v/>
      </c>
    </row>
    <row r="946" spans="6:8" ht="16.5" x14ac:dyDescent="0.3">
      <c r="F946" s="225" t="str">
        <f t="shared" ca="1" si="42"/>
        <v/>
      </c>
      <c r="G946" s="226" t="str">
        <f t="shared" ca="1" si="43"/>
        <v/>
      </c>
      <c r="H946" s="226" t="str">
        <f t="shared" ca="1" si="44"/>
        <v/>
      </c>
    </row>
    <row r="947" spans="6:8" ht="16.5" x14ac:dyDescent="0.3">
      <c r="F947" s="225" t="str">
        <f t="shared" ca="1" si="42"/>
        <v/>
      </c>
      <c r="G947" s="226" t="str">
        <f t="shared" ca="1" si="43"/>
        <v/>
      </c>
      <c r="H947" s="226" t="str">
        <f t="shared" ca="1" si="44"/>
        <v/>
      </c>
    </row>
    <row r="948" spans="6:8" ht="16.5" x14ac:dyDescent="0.3">
      <c r="F948" s="225" t="str">
        <f t="shared" ca="1" si="42"/>
        <v/>
      </c>
      <c r="G948" s="226" t="str">
        <f t="shared" ca="1" si="43"/>
        <v/>
      </c>
      <c r="H948" s="226" t="str">
        <f t="shared" ca="1" si="44"/>
        <v/>
      </c>
    </row>
    <row r="949" spans="6:8" ht="16.5" x14ac:dyDescent="0.3">
      <c r="F949" s="225" t="str">
        <f t="shared" ca="1" si="42"/>
        <v/>
      </c>
      <c r="G949" s="226" t="str">
        <f t="shared" ca="1" si="43"/>
        <v/>
      </c>
      <c r="H949" s="226" t="str">
        <f t="shared" ca="1" si="44"/>
        <v/>
      </c>
    </row>
    <row r="950" spans="6:8" ht="16.5" x14ac:dyDescent="0.3">
      <c r="F950" s="225" t="str">
        <f t="shared" ca="1" si="42"/>
        <v/>
      </c>
      <c r="G950" s="226" t="str">
        <f t="shared" ca="1" si="43"/>
        <v/>
      </c>
      <c r="H950" s="226" t="str">
        <f t="shared" ca="1" si="44"/>
        <v/>
      </c>
    </row>
    <row r="951" spans="6:8" ht="16.5" x14ac:dyDescent="0.3">
      <c r="F951" s="225" t="str">
        <f t="shared" ca="1" si="42"/>
        <v/>
      </c>
      <c r="G951" s="226" t="str">
        <f t="shared" ca="1" si="43"/>
        <v/>
      </c>
      <c r="H951" s="226" t="str">
        <f t="shared" ca="1" si="44"/>
        <v/>
      </c>
    </row>
    <row r="952" spans="6:8" ht="16.5" x14ac:dyDescent="0.3">
      <c r="F952" s="225" t="str">
        <f t="shared" ca="1" si="42"/>
        <v/>
      </c>
      <c r="G952" s="226" t="str">
        <f t="shared" ca="1" si="43"/>
        <v/>
      </c>
      <c r="H952" s="226" t="str">
        <f t="shared" ca="1" si="44"/>
        <v/>
      </c>
    </row>
    <row r="953" spans="6:8" ht="16.5" x14ac:dyDescent="0.3">
      <c r="F953" s="225" t="str">
        <f t="shared" ca="1" si="42"/>
        <v/>
      </c>
      <c r="G953" s="226" t="str">
        <f t="shared" ca="1" si="43"/>
        <v/>
      </c>
      <c r="H953" s="226" t="str">
        <f t="shared" ca="1" si="44"/>
        <v/>
      </c>
    </row>
    <row r="954" spans="6:8" ht="16.5" x14ac:dyDescent="0.3">
      <c r="F954" s="225" t="str">
        <f t="shared" ca="1" si="42"/>
        <v/>
      </c>
      <c r="G954" s="226" t="str">
        <f t="shared" ca="1" si="43"/>
        <v/>
      </c>
      <c r="H954" s="226" t="str">
        <f t="shared" ca="1" si="44"/>
        <v/>
      </c>
    </row>
    <row r="955" spans="6:8" ht="16.5" x14ac:dyDescent="0.3">
      <c r="F955" s="225" t="str">
        <f t="shared" ca="1" si="42"/>
        <v/>
      </c>
      <c r="G955" s="226" t="str">
        <f t="shared" ca="1" si="43"/>
        <v/>
      </c>
      <c r="H955" s="226" t="str">
        <f t="shared" ca="1" si="44"/>
        <v/>
      </c>
    </row>
    <row r="956" spans="6:8" ht="16.5" x14ac:dyDescent="0.3">
      <c r="F956" s="225" t="str">
        <f t="shared" ca="1" si="42"/>
        <v/>
      </c>
      <c r="G956" s="226" t="str">
        <f t="shared" ca="1" si="43"/>
        <v/>
      </c>
      <c r="H956" s="226" t="str">
        <f t="shared" ca="1" si="44"/>
        <v/>
      </c>
    </row>
    <row r="957" spans="6:8" ht="16.5" x14ac:dyDescent="0.3">
      <c r="F957" s="225" t="str">
        <f t="shared" ca="1" si="42"/>
        <v/>
      </c>
      <c r="G957" s="226" t="str">
        <f t="shared" ca="1" si="43"/>
        <v/>
      </c>
      <c r="H957" s="226" t="str">
        <f t="shared" ca="1" si="44"/>
        <v/>
      </c>
    </row>
    <row r="958" spans="6:8" ht="16.5" x14ac:dyDescent="0.3">
      <c r="F958" s="225" t="str">
        <f t="shared" ca="1" si="42"/>
        <v/>
      </c>
      <c r="G958" s="226" t="str">
        <f t="shared" ca="1" si="43"/>
        <v/>
      </c>
      <c r="H958" s="226" t="str">
        <f t="shared" ca="1" si="44"/>
        <v/>
      </c>
    </row>
    <row r="959" spans="6:8" ht="16.5" x14ac:dyDescent="0.3">
      <c r="F959" s="225" t="str">
        <f t="shared" ca="1" si="42"/>
        <v/>
      </c>
      <c r="G959" s="226" t="str">
        <f t="shared" ca="1" si="43"/>
        <v/>
      </c>
      <c r="H959" s="226" t="str">
        <f t="shared" ca="1" si="44"/>
        <v/>
      </c>
    </row>
    <row r="960" spans="6:8" ht="16.5" x14ac:dyDescent="0.3">
      <c r="F960" s="225" t="str">
        <f t="shared" ca="1" si="42"/>
        <v/>
      </c>
      <c r="G960" s="226" t="str">
        <f t="shared" ca="1" si="43"/>
        <v/>
      </c>
      <c r="H960" s="226" t="str">
        <f t="shared" ca="1" si="44"/>
        <v/>
      </c>
    </row>
    <row r="961" spans="6:8" ht="16.5" x14ac:dyDescent="0.3">
      <c r="F961" s="225" t="str">
        <f t="shared" ca="1" si="42"/>
        <v/>
      </c>
      <c r="G961" s="226" t="str">
        <f t="shared" ca="1" si="43"/>
        <v/>
      </c>
      <c r="H961" s="226" t="str">
        <f t="shared" ca="1" si="44"/>
        <v/>
      </c>
    </row>
    <row r="962" spans="6:8" ht="16.5" x14ac:dyDescent="0.3">
      <c r="F962" s="225" t="str">
        <f t="shared" ca="1" si="42"/>
        <v/>
      </c>
      <c r="G962" s="226" t="str">
        <f t="shared" ca="1" si="43"/>
        <v/>
      </c>
      <c r="H962" s="226" t="str">
        <f t="shared" ca="1" si="44"/>
        <v/>
      </c>
    </row>
    <row r="963" spans="6:8" ht="16.5" x14ac:dyDescent="0.3">
      <c r="F963" s="225" t="str">
        <f t="shared" ca="1" si="42"/>
        <v/>
      </c>
      <c r="G963" s="226" t="str">
        <f t="shared" ca="1" si="43"/>
        <v/>
      </c>
      <c r="H963" s="226" t="str">
        <f t="shared" ca="1" si="44"/>
        <v/>
      </c>
    </row>
    <row r="964" spans="6:8" ht="16.5" x14ac:dyDescent="0.3">
      <c r="F964" s="225" t="str">
        <f t="shared" ref="F964:F1001" ca="1" si="45">IFERROR(TRIM(LEFT(MID(INDIRECT("B"&amp;(9*ROW(F964)-16)),FIND("'",INDIRECT("B"&amp;(9*ROW(F964)-16)))+1,100),LEN(MID(INDIRECT("B"&amp;(9*ROW(F964)-16)),FIND("'",INDIRECT("B"&amp;(9*ROW(F964)-16)))+1,100))-2)),"")</f>
        <v/>
      </c>
      <c r="G964" s="226" t="str">
        <f t="shared" ref="G964:G1001" ca="1" si="46">IFERROR(LEFT(MID(INDIRECT("B"&amp;(9*ROW(G964)-15)),FIND("'",INDIRECT("B"&amp;(9*ROW(G964)-15)))+1,100),LEN(MID(INDIRECT("B"&amp;(9*ROW(G964)-15)),FIND("'",INDIRECT("B"&amp;(9*ROW(G964)-15)))+1,100))-2),"")</f>
        <v/>
      </c>
      <c r="H964" s="226" t="str">
        <f t="shared" ref="H964:H1001" ca="1" si="47">IFERROR(LEFT(MID(INDIRECT("B"&amp;(9*ROW(H964)-14)),FIND("'",INDIRECT("B"&amp;(9*ROW(H964)-14)))+1,100),LEN(MID(INDIRECT("B"&amp;(9*ROW(H964)-14)),FIND("'",INDIRECT("B"&amp;(9*ROW(H964)-14)))+1,100))-2),"")</f>
        <v/>
      </c>
    </row>
    <row r="965" spans="6:8" ht="16.5" x14ac:dyDescent="0.3">
      <c r="F965" s="225" t="str">
        <f t="shared" ca="1" si="45"/>
        <v/>
      </c>
      <c r="G965" s="226" t="str">
        <f t="shared" ca="1" si="46"/>
        <v/>
      </c>
      <c r="H965" s="226" t="str">
        <f t="shared" ca="1" si="47"/>
        <v/>
      </c>
    </row>
    <row r="966" spans="6:8" ht="16.5" x14ac:dyDescent="0.3">
      <c r="F966" s="225" t="str">
        <f t="shared" ca="1" si="45"/>
        <v/>
      </c>
      <c r="G966" s="226" t="str">
        <f t="shared" ca="1" si="46"/>
        <v/>
      </c>
      <c r="H966" s="226" t="str">
        <f t="shared" ca="1" si="47"/>
        <v/>
      </c>
    </row>
    <row r="967" spans="6:8" ht="16.5" x14ac:dyDescent="0.3">
      <c r="F967" s="225" t="str">
        <f t="shared" ca="1" si="45"/>
        <v/>
      </c>
      <c r="G967" s="226" t="str">
        <f t="shared" ca="1" si="46"/>
        <v/>
      </c>
      <c r="H967" s="226" t="str">
        <f t="shared" ca="1" si="47"/>
        <v/>
      </c>
    </row>
    <row r="968" spans="6:8" ht="16.5" x14ac:dyDescent="0.3">
      <c r="F968" s="225" t="str">
        <f t="shared" ca="1" si="45"/>
        <v/>
      </c>
      <c r="G968" s="226" t="str">
        <f t="shared" ca="1" si="46"/>
        <v/>
      </c>
      <c r="H968" s="226" t="str">
        <f t="shared" ca="1" si="47"/>
        <v/>
      </c>
    </row>
    <row r="969" spans="6:8" ht="16.5" x14ac:dyDescent="0.3">
      <c r="F969" s="225" t="str">
        <f t="shared" ca="1" si="45"/>
        <v/>
      </c>
      <c r="G969" s="226" t="str">
        <f t="shared" ca="1" si="46"/>
        <v/>
      </c>
      <c r="H969" s="226" t="str">
        <f t="shared" ca="1" si="47"/>
        <v/>
      </c>
    </row>
    <row r="970" spans="6:8" ht="16.5" x14ac:dyDescent="0.3">
      <c r="F970" s="225" t="str">
        <f t="shared" ca="1" si="45"/>
        <v/>
      </c>
      <c r="G970" s="226" t="str">
        <f t="shared" ca="1" si="46"/>
        <v/>
      </c>
      <c r="H970" s="226" t="str">
        <f t="shared" ca="1" si="47"/>
        <v/>
      </c>
    </row>
    <row r="971" spans="6:8" ht="16.5" x14ac:dyDescent="0.3">
      <c r="F971" s="225" t="str">
        <f t="shared" ca="1" si="45"/>
        <v/>
      </c>
      <c r="G971" s="226" t="str">
        <f t="shared" ca="1" si="46"/>
        <v/>
      </c>
      <c r="H971" s="226" t="str">
        <f t="shared" ca="1" si="47"/>
        <v/>
      </c>
    </row>
    <row r="972" spans="6:8" ht="16.5" x14ac:dyDescent="0.3">
      <c r="F972" s="225" t="str">
        <f t="shared" ca="1" si="45"/>
        <v/>
      </c>
      <c r="G972" s="226" t="str">
        <f t="shared" ca="1" si="46"/>
        <v/>
      </c>
      <c r="H972" s="226" t="str">
        <f t="shared" ca="1" si="47"/>
        <v/>
      </c>
    </row>
    <row r="973" spans="6:8" ht="16.5" x14ac:dyDescent="0.3">
      <c r="F973" s="225" t="str">
        <f t="shared" ca="1" si="45"/>
        <v/>
      </c>
      <c r="G973" s="226" t="str">
        <f t="shared" ca="1" si="46"/>
        <v/>
      </c>
      <c r="H973" s="226" t="str">
        <f t="shared" ca="1" si="47"/>
        <v/>
      </c>
    </row>
    <row r="974" spans="6:8" ht="16.5" x14ac:dyDescent="0.3">
      <c r="F974" s="225" t="str">
        <f t="shared" ca="1" si="45"/>
        <v/>
      </c>
      <c r="G974" s="226" t="str">
        <f t="shared" ca="1" si="46"/>
        <v/>
      </c>
      <c r="H974" s="226" t="str">
        <f t="shared" ca="1" si="47"/>
        <v/>
      </c>
    </row>
    <row r="975" spans="6:8" ht="16.5" x14ac:dyDescent="0.3">
      <c r="F975" s="225" t="str">
        <f t="shared" ca="1" si="45"/>
        <v/>
      </c>
      <c r="G975" s="226" t="str">
        <f t="shared" ca="1" si="46"/>
        <v/>
      </c>
      <c r="H975" s="226" t="str">
        <f t="shared" ca="1" si="47"/>
        <v/>
      </c>
    </row>
    <row r="976" spans="6:8" ht="16.5" x14ac:dyDescent="0.3">
      <c r="F976" s="225" t="str">
        <f t="shared" ca="1" si="45"/>
        <v/>
      </c>
      <c r="G976" s="226" t="str">
        <f t="shared" ca="1" si="46"/>
        <v/>
      </c>
      <c r="H976" s="226" t="str">
        <f t="shared" ca="1" si="47"/>
        <v/>
      </c>
    </row>
    <row r="977" spans="6:8" ht="16.5" x14ac:dyDescent="0.3">
      <c r="F977" s="225" t="str">
        <f t="shared" ca="1" si="45"/>
        <v/>
      </c>
      <c r="G977" s="226" t="str">
        <f t="shared" ca="1" si="46"/>
        <v/>
      </c>
      <c r="H977" s="226" t="str">
        <f t="shared" ca="1" si="47"/>
        <v/>
      </c>
    </row>
    <row r="978" spans="6:8" ht="16.5" x14ac:dyDescent="0.3">
      <c r="F978" s="225" t="str">
        <f t="shared" ca="1" si="45"/>
        <v/>
      </c>
      <c r="G978" s="226" t="str">
        <f t="shared" ca="1" si="46"/>
        <v/>
      </c>
      <c r="H978" s="226" t="str">
        <f t="shared" ca="1" si="47"/>
        <v/>
      </c>
    </row>
    <row r="979" spans="6:8" ht="16.5" x14ac:dyDescent="0.3">
      <c r="F979" s="225" t="str">
        <f t="shared" ca="1" si="45"/>
        <v/>
      </c>
      <c r="G979" s="226" t="str">
        <f t="shared" ca="1" si="46"/>
        <v/>
      </c>
      <c r="H979" s="226" t="str">
        <f t="shared" ca="1" si="47"/>
        <v/>
      </c>
    </row>
    <row r="980" spans="6:8" ht="16.5" x14ac:dyDescent="0.3">
      <c r="F980" s="225" t="str">
        <f t="shared" ca="1" si="45"/>
        <v/>
      </c>
      <c r="G980" s="226" t="str">
        <f t="shared" ca="1" si="46"/>
        <v/>
      </c>
      <c r="H980" s="226" t="str">
        <f t="shared" ca="1" si="47"/>
        <v/>
      </c>
    </row>
    <row r="981" spans="6:8" ht="16.5" x14ac:dyDescent="0.3">
      <c r="F981" s="225" t="str">
        <f t="shared" ca="1" si="45"/>
        <v/>
      </c>
      <c r="G981" s="226" t="str">
        <f t="shared" ca="1" si="46"/>
        <v/>
      </c>
      <c r="H981" s="226" t="str">
        <f t="shared" ca="1" si="47"/>
        <v/>
      </c>
    </row>
    <row r="982" spans="6:8" ht="16.5" x14ac:dyDescent="0.3">
      <c r="F982" s="225" t="str">
        <f t="shared" ca="1" si="45"/>
        <v/>
      </c>
      <c r="G982" s="226" t="str">
        <f t="shared" ca="1" si="46"/>
        <v/>
      </c>
      <c r="H982" s="226" t="str">
        <f t="shared" ca="1" si="47"/>
        <v/>
      </c>
    </row>
    <row r="983" spans="6:8" ht="16.5" x14ac:dyDescent="0.3">
      <c r="F983" s="225" t="str">
        <f t="shared" ca="1" si="45"/>
        <v/>
      </c>
      <c r="G983" s="226" t="str">
        <f t="shared" ca="1" si="46"/>
        <v/>
      </c>
      <c r="H983" s="226" t="str">
        <f t="shared" ca="1" si="47"/>
        <v/>
      </c>
    </row>
    <row r="984" spans="6:8" ht="16.5" x14ac:dyDescent="0.3">
      <c r="F984" s="225" t="str">
        <f t="shared" ca="1" si="45"/>
        <v/>
      </c>
      <c r="G984" s="226" t="str">
        <f t="shared" ca="1" si="46"/>
        <v/>
      </c>
      <c r="H984" s="226" t="str">
        <f t="shared" ca="1" si="47"/>
        <v/>
      </c>
    </row>
    <row r="985" spans="6:8" ht="16.5" x14ac:dyDescent="0.3">
      <c r="F985" s="225" t="str">
        <f t="shared" ca="1" si="45"/>
        <v/>
      </c>
      <c r="G985" s="226" t="str">
        <f t="shared" ca="1" si="46"/>
        <v/>
      </c>
      <c r="H985" s="226" t="str">
        <f t="shared" ca="1" si="47"/>
        <v/>
      </c>
    </row>
    <row r="986" spans="6:8" ht="16.5" x14ac:dyDescent="0.3">
      <c r="F986" s="225" t="str">
        <f t="shared" ca="1" si="45"/>
        <v/>
      </c>
      <c r="G986" s="226" t="str">
        <f t="shared" ca="1" si="46"/>
        <v/>
      </c>
      <c r="H986" s="226" t="str">
        <f t="shared" ca="1" si="47"/>
        <v/>
      </c>
    </row>
    <row r="987" spans="6:8" ht="16.5" x14ac:dyDescent="0.3">
      <c r="F987" s="225" t="str">
        <f t="shared" ca="1" si="45"/>
        <v/>
      </c>
      <c r="G987" s="226" t="str">
        <f t="shared" ca="1" si="46"/>
        <v/>
      </c>
      <c r="H987" s="226" t="str">
        <f t="shared" ca="1" si="47"/>
        <v/>
      </c>
    </row>
    <row r="988" spans="6:8" ht="16.5" x14ac:dyDescent="0.3">
      <c r="F988" s="225" t="str">
        <f t="shared" ca="1" si="45"/>
        <v/>
      </c>
      <c r="G988" s="226" t="str">
        <f t="shared" ca="1" si="46"/>
        <v/>
      </c>
      <c r="H988" s="226" t="str">
        <f t="shared" ca="1" si="47"/>
        <v/>
      </c>
    </row>
    <row r="989" spans="6:8" ht="16.5" x14ac:dyDescent="0.3">
      <c r="F989" s="225" t="str">
        <f t="shared" ca="1" si="45"/>
        <v/>
      </c>
      <c r="G989" s="226" t="str">
        <f t="shared" ca="1" si="46"/>
        <v/>
      </c>
      <c r="H989" s="226" t="str">
        <f t="shared" ca="1" si="47"/>
        <v/>
      </c>
    </row>
    <row r="990" spans="6:8" ht="16.5" x14ac:dyDescent="0.3">
      <c r="F990" s="225" t="str">
        <f t="shared" ca="1" si="45"/>
        <v/>
      </c>
      <c r="G990" s="226" t="str">
        <f t="shared" ca="1" si="46"/>
        <v/>
      </c>
      <c r="H990" s="226" t="str">
        <f t="shared" ca="1" si="47"/>
        <v/>
      </c>
    </row>
    <row r="991" spans="6:8" ht="16.5" x14ac:dyDescent="0.3">
      <c r="F991" s="225" t="str">
        <f t="shared" ca="1" si="45"/>
        <v/>
      </c>
      <c r="G991" s="226" t="str">
        <f t="shared" ca="1" si="46"/>
        <v/>
      </c>
      <c r="H991" s="226" t="str">
        <f t="shared" ca="1" si="47"/>
        <v/>
      </c>
    </row>
    <row r="992" spans="6:8" ht="16.5" x14ac:dyDescent="0.3">
      <c r="F992" s="225" t="str">
        <f t="shared" ca="1" si="45"/>
        <v/>
      </c>
      <c r="G992" s="226" t="str">
        <f t="shared" ca="1" si="46"/>
        <v/>
      </c>
      <c r="H992" s="226" t="str">
        <f t="shared" ca="1" si="47"/>
        <v/>
      </c>
    </row>
    <row r="993" spans="6:8" ht="16.5" x14ac:dyDescent="0.3">
      <c r="F993" s="225" t="str">
        <f t="shared" ca="1" si="45"/>
        <v/>
      </c>
      <c r="G993" s="226" t="str">
        <f t="shared" ca="1" si="46"/>
        <v/>
      </c>
      <c r="H993" s="226" t="str">
        <f t="shared" ca="1" si="47"/>
        <v/>
      </c>
    </row>
    <row r="994" spans="6:8" ht="16.5" x14ac:dyDescent="0.3">
      <c r="F994" s="225" t="str">
        <f t="shared" ca="1" si="45"/>
        <v/>
      </c>
      <c r="G994" s="226" t="str">
        <f t="shared" ca="1" si="46"/>
        <v/>
      </c>
      <c r="H994" s="226" t="str">
        <f t="shared" ca="1" si="47"/>
        <v/>
      </c>
    </row>
    <row r="995" spans="6:8" ht="16.5" x14ac:dyDescent="0.3">
      <c r="F995" s="225" t="str">
        <f t="shared" ca="1" si="45"/>
        <v/>
      </c>
      <c r="G995" s="226" t="str">
        <f t="shared" ca="1" si="46"/>
        <v/>
      </c>
      <c r="H995" s="226" t="str">
        <f t="shared" ca="1" si="47"/>
        <v/>
      </c>
    </row>
    <row r="996" spans="6:8" ht="16.5" x14ac:dyDescent="0.3">
      <c r="F996" s="225" t="str">
        <f t="shared" ca="1" si="45"/>
        <v/>
      </c>
      <c r="G996" s="226" t="str">
        <f t="shared" ca="1" si="46"/>
        <v/>
      </c>
      <c r="H996" s="226" t="str">
        <f t="shared" ca="1" si="47"/>
        <v/>
      </c>
    </row>
    <row r="997" spans="6:8" ht="16.5" x14ac:dyDescent="0.3">
      <c r="F997" s="225" t="str">
        <f t="shared" ca="1" si="45"/>
        <v/>
      </c>
      <c r="G997" s="226" t="str">
        <f t="shared" ca="1" si="46"/>
        <v/>
      </c>
      <c r="H997" s="226" t="str">
        <f t="shared" ca="1" si="47"/>
        <v/>
      </c>
    </row>
    <row r="998" spans="6:8" ht="16.5" x14ac:dyDescent="0.3">
      <c r="F998" s="225" t="str">
        <f t="shared" ca="1" si="45"/>
        <v/>
      </c>
      <c r="G998" s="226" t="str">
        <f t="shared" ca="1" si="46"/>
        <v/>
      </c>
      <c r="H998" s="226" t="str">
        <f t="shared" ca="1" si="47"/>
        <v/>
      </c>
    </row>
    <row r="999" spans="6:8" ht="16.5" x14ac:dyDescent="0.3">
      <c r="F999" s="225" t="str">
        <f t="shared" ca="1" si="45"/>
        <v/>
      </c>
      <c r="G999" s="226" t="str">
        <f t="shared" ca="1" si="46"/>
        <v/>
      </c>
      <c r="H999" s="226" t="str">
        <f t="shared" ca="1" si="47"/>
        <v/>
      </c>
    </row>
    <row r="1000" spans="6:8" ht="16.5" x14ac:dyDescent="0.3">
      <c r="F1000" s="225" t="str">
        <f t="shared" ca="1" si="45"/>
        <v/>
      </c>
      <c r="G1000" s="226" t="str">
        <f t="shared" ca="1" si="46"/>
        <v/>
      </c>
      <c r="H1000" s="226" t="str">
        <f t="shared" ca="1" si="47"/>
        <v/>
      </c>
    </row>
    <row r="1001" spans="6:8" ht="16.5" x14ac:dyDescent="0.3">
      <c r="F1001" s="225" t="str">
        <f t="shared" ca="1" si="45"/>
        <v/>
      </c>
      <c r="G1001" s="226" t="str">
        <f t="shared" ca="1" si="46"/>
        <v/>
      </c>
      <c r="H1001" s="226" t="str">
        <f t="shared" ca="1" si="47"/>
        <v/>
      </c>
    </row>
  </sheetData>
  <mergeCells count="1">
    <mergeCell ref="B3:C3"/>
  </mergeCells>
  <phoneticPr fontId="2" type="noConversion"/>
  <conditionalFormatting sqref="F3:F1001">
    <cfRule type="duplicateValues" dxfId="4" priority="3"/>
  </conditionalFormatting>
  <conditionalFormatting sqref="G3:G1001">
    <cfRule type="duplicateValues" dxfId="3" priority="2"/>
  </conditionalFormatting>
  <hyperlinks>
    <hyperlink ref="C4" location="ECM!B66" display="'ECM' Sheet로 돌아가기" xr:uid="{00000000-0004-0000-1800-000000000000}"/>
  </hyperlinks>
  <pageMargins left="0.7" right="0.7" top="0.75" bottom="0.75" header="0.3" footer="0.3"/>
  <pageSetup paperSize="9" scale="67" orientation="portrait" r:id="rId1"/>
  <ignoredErrors>
    <ignoredError sqref="F2" evalError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 tint="0.39997558519241921"/>
  </sheetPr>
  <dimension ref="A1:J1001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36" customWidth="1"/>
    <col min="2" max="2" width="75.375" style="37" customWidth="1"/>
    <col min="3" max="3" width="28.875" style="37" customWidth="1"/>
    <col min="4" max="4" width="0.625" style="36" customWidth="1"/>
    <col min="5" max="5" width="9" style="36"/>
    <col min="6" max="6" width="12.625" style="36" customWidth="1"/>
    <col min="7" max="7" width="50.625" style="36" customWidth="1"/>
    <col min="8" max="16384" width="9" style="36"/>
  </cols>
  <sheetData>
    <row r="1" spans="1:10" s="1" customFormat="1" ht="16.5" x14ac:dyDescent="0.3">
      <c r="B1" s="1" t="s">
        <v>2280</v>
      </c>
      <c r="I1" s="9"/>
      <c r="J1" s="9"/>
    </row>
    <row r="2" spans="1:10" ht="12.75" customHeight="1" thickBot="1" x14ac:dyDescent="0.35">
      <c r="A2" s="36" t="s">
        <v>1711</v>
      </c>
      <c r="C2" s="67" t="s">
        <v>86</v>
      </c>
      <c r="F2" s="224" t="s">
        <v>2185</v>
      </c>
      <c r="G2" s="224" t="s">
        <v>2205</v>
      </c>
    </row>
    <row r="3" spans="1:10" ht="17.25" thickBot="1" x14ac:dyDescent="0.35">
      <c r="B3" s="397" t="s">
        <v>1722</v>
      </c>
      <c r="C3" s="357"/>
      <c r="F3" s="225" t="str">
        <f ca="1">IFERROR(TRIM(LEFT(MID(INDIRECT("B"&amp;(4*ROW(F3)-1)),FIND("'",INDIRECT("B"&amp;(4*ROW(F3)-1)))+1,100),LEN(MID(INDIRECT("B"&amp;(4*ROW(F3)-1)),FIND("'",INDIRECT("B"&amp;(4*ROW(F3)-1)))+1,100))-2)),"")</f>
        <v/>
      </c>
      <c r="G3" s="226" t="str">
        <f ca="1">IFERROR(LEFT(MID(INDIRECT("B"&amp;(4*ROW(G3))),FIND("'",INDIRECT("B"&amp;(4*ROW(G3))))+1,100),LEN(MID(INDIRECT("B"&amp;(4*ROW(G3))),FIND("'",INDIRECT("B"&amp;(4*ROW(G3))))+1,100))-2),"")</f>
        <v/>
      </c>
    </row>
    <row r="4" spans="1:10" ht="12.75" customHeight="1" thickBot="1" x14ac:dyDescent="0.35">
      <c r="C4" s="229" t="s">
        <v>2272</v>
      </c>
      <c r="F4" s="225" t="str">
        <f t="shared" ref="F4:F67" ca="1" si="0">IFERROR(TRIM(LEFT(MID(INDIRECT("B"&amp;(4*ROW(F4)-1)),FIND("'",INDIRECT("B"&amp;(4*ROW(F4)-1)))+1,100),LEN(MID(INDIRECT("B"&amp;(4*ROW(F4)-1)),FIND("'",INDIRECT("B"&amp;(4*ROW(F4)-1)))+1,100))-2)),"")</f>
        <v/>
      </c>
      <c r="G4" s="226" t="str">
        <f t="shared" ref="G4:G67" ca="1" si="1">IFERROR(LEFT(MID(INDIRECT("B"&amp;(4*ROW(G4))),FIND("'",INDIRECT("B"&amp;(4*ROW(G4))))+1,100),LEN(MID(INDIRECT("B"&amp;(4*ROW(G4))),FIND("'",INDIRECT("B"&amp;(4*ROW(G4))))+1,100))-2),"")</f>
        <v/>
      </c>
    </row>
    <row r="5" spans="1:10" ht="12.75" customHeight="1" thickBot="1" x14ac:dyDescent="0.35">
      <c r="A5" s="192"/>
      <c r="B5" s="111" t="s">
        <v>1723</v>
      </c>
      <c r="C5" s="128" t="s">
        <v>1652</v>
      </c>
      <c r="F5" s="225" t="str">
        <f t="shared" ca="1" si="0"/>
        <v/>
      </c>
      <c r="G5" s="226" t="str">
        <f t="shared" ca="1" si="1"/>
        <v/>
      </c>
    </row>
    <row r="6" spans="1:10" ht="16.5" x14ac:dyDescent="0.3">
      <c r="A6" s="192"/>
      <c r="B6" s="232" t="s">
        <v>2770</v>
      </c>
      <c r="C6" s="187"/>
      <c r="F6" s="225" t="str">
        <f t="shared" ca="1" si="0"/>
        <v/>
      </c>
      <c r="G6" s="226" t="str">
        <f t="shared" ca="1" si="1"/>
        <v/>
      </c>
    </row>
    <row r="7" spans="1:10" ht="16.5" x14ac:dyDescent="0.3">
      <c r="A7" s="192"/>
      <c r="B7" s="190"/>
      <c r="C7" s="187"/>
      <c r="F7" s="225" t="str">
        <f t="shared" ca="1" si="0"/>
        <v/>
      </c>
      <c r="G7" s="226" t="str">
        <f t="shared" ca="1" si="1"/>
        <v/>
      </c>
    </row>
    <row r="8" spans="1:10" ht="16.5" x14ac:dyDescent="0.3">
      <c r="A8" s="192"/>
      <c r="B8" s="190"/>
      <c r="C8" s="187"/>
      <c r="F8" s="225" t="str">
        <f t="shared" ca="1" si="0"/>
        <v/>
      </c>
      <c r="G8" s="226" t="str">
        <f t="shared" ca="1" si="1"/>
        <v/>
      </c>
    </row>
    <row r="9" spans="1:10" ht="16.5" x14ac:dyDescent="0.3">
      <c r="A9" s="192"/>
      <c r="B9" s="190"/>
      <c r="C9" s="187"/>
      <c r="F9" s="225" t="str">
        <f t="shared" ca="1" si="0"/>
        <v/>
      </c>
      <c r="G9" s="226" t="str">
        <f t="shared" ca="1" si="1"/>
        <v/>
      </c>
    </row>
    <row r="10" spans="1:10" ht="16.5" x14ac:dyDescent="0.3">
      <c r="A10" s="192"/>
      <c r="B10" s="190"/>
      <c r="C10" s="187"/>
      <c r="F10" s="225" t="str">
        <f t="shared" ca="1" si="0"/>
        <v/>
      </c>
      <c r="G10" s="226" t="str">
        <f t="shared" ca="1" si="1"/>
        <v/>
      </c>
    </row>
    <row r="11" spans="1:10" ht="16.5" x14ac:dyDescent="0.3">
      <c r="A11" s="192"/>
      <c r="B11" s="190"/>
      <c r="C11" s="187"/>
      <c r="F11" s="225" t="str">
        <f t="shared" ca="1" si="0"/>
        <v/>
      </c>
      <c r="G11" s="226" t="str">
        <f t="shared" ca="1" si="1"/>
        <v/>
      </c>
    </row>
    <row r="12" spans="1:10" ht="16.5" x14ac:dyDescent="0.3">
      <c r="A12" s="192"/>
      <c r="B12" s="190"/>
      <c r="C12" s="187"/>
      <c r="F12" s="225" t="str">
        <f t="shared" ca="1" si="0"/>
        <v/>
      </c>
      <c r="G12" s="226" t="str">
        <f t="shared" ca="1" si="1"/>
        <v/>
      </c>
    </row>
    <row r="13" spans="1:10" ht="16.5" x14ac:dyDescent="0.3">
      <c r="A13" s="192"/>
      <c r="B13" s="190"/>
      <c r="C13" s="187"/>
      <c r="F13" s="225" t="str">
        <f t="shared" ca="1" si="0"/>
        <v/>
      </c>
      <c r="G13" s="226" t="str">
        <f t="shared" ca="1" si="1"/>
        <v/>
      </c>
    </row>
    <row r="14" spans="1:10" ht="16.5" x14ac:dyDescent="0.3">
      <c r="A14" s="192"/>
      <c r="B14" s="190"/>
      <c r="C14" s="187"/>
      <c r="F14" s="225" t="str">
        <f t="shared" ca="1" si="0"/>
        <v/>
      </c>
      <c r="G14" s="226" t="str">
        <f t="shared" ca="1" si="1"/>
        <v/>
      </c>
    </row>
    <row r="15" spans="1:10" ht="16.5" x14ac:dyDescent="0.3">
      <c r="A15" s="192"/>
      <c r="B15" s="190"/>
      <c r="C15" s="187"/>
      <c r="F15" s="225" t="str">
        <f t="shared" ca="1" si="0"/>
        <v/>
      </c>
      <c r="G15" s="226" t="str">
        <f t="shared" ca="1" si="1"/>
        <v/>
      </c>
    </row>
    <row r="16" spans="1:10" ht="16.5" x14ac:dyDescent="0.3">
      <c r="A16" s="192"/>
      <c r="B16" s="190"/>
      <c r="C16" s="187"/>
      <c r="F16" s="225" t="str">
        <f t="shared" ca="1" si="0"/>
        <v/>
      </c>
      <c r="G16" s="226" t="str">
        <f t="shared" ca="1" si="1"/>
        <v/>
      </c>
    </row>
    <row r="17" spans="1:7" ht="16.5" x14ac:dyDescent="0.3">
      <c r="A17" s="192"/>
      <c r="B17" s="190"/>
      <c r="C17" s="187"/>
      <c r="F17" s="225" t="str">
        <f t="shared" ca="1" si="0"/>
        <v/>
      </c>
      <c r="G17" s="226" t="str">
        <f t="shared" ca="1" si="1"/>
        <v/>
      </c>
    </row>
    <row r="18" spans="1:7" ht="16.5" x14ac:dyDescent="0.3">
      <c r="A18" s="192"/>
      <c r="B18" s="190"/>
      <c r="C18" s="187"/>
      <c r="F18" s="225" t="str">
        <f t="shared" ca="1" si="0"/>
        <v/>
      </c>
      <c r="G18" s="226" t="str">
        <f t="shared" ca="1" si="1"/>
        <v/>
      </c>
    </row>
    <row r="19" spans="1:7" ht="16.5" x14ac:dyDescent="0.3">
      <c r="A19" s="192"/>
      <c r="B19" s="190"/>
      <c r="C19" s="187"/>
      <c r="F19" s="225" t="str">
        <f t="shared" ca="1" si="0"/>
        <v/>
      </c>
      <c r="G19" s="226" t="str">
        <f t="shared" ca="1" si="1"/>
        <v/>
      </c>
    </row>
    <row r="20" spans="1:7" ht="16.5" x14ac:dyDescent="0.3">
      <c r="A20" s="192"/>
      <c r="B20" s="190"/>
      <c r="C20" s="187"/>
      <c r="F20" s="225" t="str">
        <f t="shared" ca="1" si="0"/>
        <v/>
      </c>
      <c r="G20" s="226" t="str">
        <f t="shared" ca="1" si="1"/>
        <v/>
      </c>
    </row>
    <row r="21" spans="1:7" ht="16.5" x14ac:dyDescent="0.3">
      <c r="A21" s="192"/>
      <c r="B21" s="190"/>
      <c r="C21" s="187"/>
      <c r="F21" s="225" t="str">
        <f t="shared" ca="1" si="0"/>
        <v/>
      </c>
      <c r="G21" s="226" t="str">
        <f t="shared" ca="1" si="1"/>
        <v/>
      </c>
    </row>
    <row r="22" spans="1:7" ht="16.5" x14ac:dyDescent="0.3">
      <c r="A22" s="192"/>
      <c r="B22" s="190"/>
      <c r="C22" s="187"/>
      <c r="F22" s="225" t="str">
        <f t="shared" ca="1" si="0"/>
        <v/>
      </c>
      <c r="G22" s="226" t="str">
        <f t="shared" ca="1" si="1"/>
        <v/>
      </c>
    </row>
    <row r="23" spans="1:7" ht="16.5" x14ac:dyDescent="0.3">
      <c r="A23" s="192"/>
      <c r="B23" s="190"/>
      <c r="C23" s="187"/>
      <c r="F23" s="225" t="str">
        <f t="shared" ca="1" si="0"/>
        <v/>
      </c>
      <c r="G23" s="226" t="str">
        <f t="shared" ca="1" si="1"/>
        <v/>
      </c>
    </row>
    <row r="24" spans="1:7" ht="16.5" x14ac:dyDescent="0.3">
      <c r="A24" s="192"/>
      <c r="B24" s="190"/>
      <c r="C24" s="187"/>
      <c r="F24" s="225" t="str">
        <f t="shared" ca="1" si="0"/>
        <v/>
      </c>
      <c r="G24" s="226" t="str">
        <f t="shared" ca="1" si="1"/>
        <v/>
      </c>
    </row>
    <row r="25" spans="1:7" ht="16.5" x14ac:dyDescent="0.3">
      <c r="A25" s="192"/>
      <c r="B25" s="190"/>
      <c r="C25" s="187"/>
      <c r="F25" s="225" t="str">
        <f t="shared" ca="1" si="0"/>
        <v/>
      </c>
      <c r="G25" s="226" t="str">
        <f t="shared" ca="1" si="1"/>
        <v/>
      </c>
    </row>
    <row r="26" spans="1:7" ht="16.5" x14ac:dyDescent="0.3">
      <c r="A26" s="192"/>
      <c r="B26" s="190"/>
      <c r="C26" s="187"/>
      <c r="F26" s="225" t="str">
        <f t="shared" ca="1" si="0"/>
        <v/>
      </c>
      <c r="G26" s="226" t="str">
        <f t="shared" ca="1" si="1"/>
        <v/>
      </c>
    </row>
    <row r="27" spans="1:7" ht="16.5" x14ac:dyDescent="0.3">
      <c r="A27" s="192"/>
      <c r="B27" s="190"/>
      <c r="C27" s="187"/>
      <c r="F27" s="225" t="str">
        <f t="shared" ca="1" si="0"/>
        <v/>
      </c>
      <c r="G27" s="226" t="str">
        <f t="shared" ca="1" si="1"/>
        <v/>
      </c>
    </row>
    <row r="28" spans="1:7" ht="16.5" x14ac:dyDescent="0.3">
      <c r="A28" s="192"/>
      <c r="B28" s="190"/>
      <c r="C28" s="187"/>
      <c r="F28" s="225" t="str">
        <f t="shared" ca="1" si="0"/>
        <v/>
      </c>
      <c r="G28" s="226" t="str">
        <f t="shared" ca="1" si="1"/>
        <v/>
      </c>
    </row>
    <row r="29" spans="1:7" ht="16.5" x14ac:dyDescent="0.3">
      <c r="A29" s="192"/>
      <c r="B29" s="190"/>
      <c r="C29" s="187"/>
      <c r="F29" s="225" t="str">
        <f t="shared" ca="1" si="0"/>
        <v/>
      </c>
      <c r="G29" s="226" t="str">
        <f t="shared" ca="1" si="1"/>
        <v/>
      </c>
    </row>
    <row r="30" spans="1:7" ht="16.5" x14ac:dyDescent="0.3">
      <c r="A30" s="192"/>
      <c r="B30" s="190"/>
      <c r="C30" s="187"/>
      <c r="F30" s="225" t="str">
        <f t="shared" ca="1" si="0"/>
        <v/>
      </c>
      <c r="G30" s="226" t="str">
        <f t="shared" ca="1" si="1"/>
        <v/>
      </c>
    </row>
    <row r="31" spans="1:7" ht="16.5" x14ac:dyDescent="0.3">
      <c r="A31" s="192"/>
      <c r="B31" s="190"/>
      <c r="C31" s="187"/>
      <c r="F31" s="225" t="str">
        <f t="shared" ca="1" si="0"/>
        <v/>
      </c>
      <c r="G31" s="226" t="str">
        <f t="shared" ca="1" si="1"/>
        <v/>
      </c>
    </row>
    <row r="32" spans="1:7" ht="16.5" x14ac:dyDescent="0.3">
      <c r="A32" s="192"/>
      <c r="B32" s="190"/>
      <c r="C32" s="187"/>
      <c r="F32" s="225" t="str">
        <f t="shared" ca="1" si="0"/>
        <v/>
      </c>
      <c r="G32" s="226" t="str">
        <f t="shared" ca="1" si="1"/>
        <v/>
      </c>
    </row>
    <row r="33" spans="1:7" ht="16.5" x14ac:dyDescent="0.3">
      <c r="A33" s="192"/>
      <c r="B33" s="190"/>
      <c r="C33" s="187"/>
      <c r="F33" s="225" t="str">
        <f t="shared" ca="1" si="0"/>
        <v/>
      </c>
      <c r="G33" s="226" t="str">
        <f t="shared" ca="1" si="1"/>
        <v/>
      </c>
    </row>
    <row r="34" spans="1:7" ht="16.5" x14ac:dyDescent="0.3">
      <c r="A34" s="192"/>
      <c r="B34" s="190"/>
      <c r="C34" s="187"/>
      <c r="F34" s="225" t="str">
        <f t="shared" ca="1" si="0"/>
        <v/>
      </c>
      <c r="G34" s="226" t="str">
        <f t="shared" ca="1" si="1"/>
        <v/>
      </c>
    </row>
    <row r="35" spans="1:7" ht="16.5" x14ac:dyDescent="0.3">
      <c r="A35" s="192"/>
      <c r="B35" s="190"/>
      <c r="C35" s="187"/>
      <c r="F35" s="225" t="str">
        <f t="shared" ca="1" si="0"/>
        <v/>
      </c>
      <c r="G35" s="226" t="str">
        <f t="shared" ca="1" si="1"/>
        <v/>
      </c>
    </row>
    <row r="36" spans="1:7" ht="16.5" x14ac:dyDescent="0.3">
      <c r="A36" s="192"/>
      <c r="B36" s="190"/>
      <c r="C36" s="187"/>
      <c r="F36" s="225" t="str">
        <f t="shared" ca="1" si="0"/>
        <v/>
      </c>
      <c r="G36" s="226" t="str">
        <f t="shared" ca="1" si="1"/>
        <v/>
      </c>
    </row>
    <row r="37" spans="1:7" ht="16.5" x14ac:dyDescent="0.3">
      <c r="A37" s="192"/>
      <c r="B37" s="190"/>
      <c r="C37" s="187"/>
      <c r="F37" s="225" t="str">
        <f t="shared" ca="1" si="0"/>
        <v/>
      </c>
      <c r="G37" s="226" t="str">
        <f t="shared" ca="1" si="1"/>
        <v/>
      </c>
    </row>
    <row r="38" spans="1:7" ht="16.5" x14ac:dyDescent="0.3">
      <c r="A38" s="192"/>
      <c r="B38" s="190"/>
      <c r="C38" s="187"/>
      <c r="F38" s="225" t="str">
        <f t="shared" ca="1" si="0"/>
        <v/>
      </c>
      <c r="G38" s="226" t="str">
        <f t="shared" ca="1" si="1"/>
        <v/>
      </c>
    </row>
    <row r="39" spans="1:7" ht="16.5" x14ac:dyDescent="0.3">
      <c r="A39" s="192"/>
      <c r="B39" s="190"/>
      <c r="C39" s="187"/>
      <c r="F39" s="225" t="str">
        <f t="shared" ca="1" si="0"/>
        <v/>
      </c>
      <c r="G39" s="226" t="str">
        <f t="shared" ca="1" si="1"/>
        <v/>
      </c>
    </row>
    <row r="40" spans="1:7" ht="16.5" x14ac:dyDescent="0.3">
      <c r="A40" s="192"/>
      <c r="B40" s="190"/>
      <c r="C40" s="187"/>
      <c r="F40" s="225" t="str">
        <f t="shared" ca="1" si="0"/>
        <v/>
      </c>
      <c r="G40" s="226" t="str">
        <f t="shared" ca="1" si="1"/>
        <v/>
      </c>
    </row>
    <row r="41" spans="1:7" ht="16.5" x14ac:dyDescent="0.3">
      <c r="A41" s="192"/>
      <c r="B41" s="190"/>
      <c r="C41" s="187"/>
      <c r="F41" s="225" t="str">
        <f t="shared" ca="1" si="0"/>
        <v/>
      </c>
      <c r="G41" s="226" t="str">
        <f t="shared" ca="1" si="1"/>
        <v/>
      </c>
    </row>
    <row r="42" spans="1:7" ht="16.5" x14ac:dyDescent="0.3">
      <c r="A42" s="192"/>
      <c r="B42" s="190"/>
      <c r="C42" s="187"/>
      <c r="F42" s="225" t="str">
        <f t="shared" ca="1" si="0"/>
        <v/>
      </c>
      <c r="G42" s="226" t="str">
        <f t="shared" ca="1" si="1"/>
        <v/>
      </c>
    </row>
    <row r="43" spans="1:7" ht="16.5" x14ac:dyDescent="0.3">
      <c r="A43" s="192"/>
      <c r="B43" s="190"/>
      <c r="C43" s="187"/>
      <c r="F43" s="225" t="str">
        <f t="shared" ca="1" si="0"/>
        <v/>
      </c>
      <c r="G43" s="226" t="str">
        <f t="shared" ca="1" si="1"/>
        <v/>
      </c>
    </row>
    <row r="44" spans="1:7" ht="16.5" x14ac:dyDescent="0.3">
      <c r="A44" s="192"/>
      <c r="B44" s="190"/>
      <c r="C44" s="187"/>
      <c r="F44" s="225" t="str">
        <f t="shared" ca="1" si="0"/>
        <v/>
      </c>
      <c r="G44" s="226" t="str">
        <f t="shared" ca="1" si="1"/>
        <v/>
      </c>
    </row>
    <row r="45" spans="1:7" ht="16.5" x14ac:dyDescent="0.3">
      <c r="A45" s="192"/>
      <c r="B45" s="190"/>
      <c r="C45" s="187"/>
      <c r="F45" s="225" t="str">
        <f t="shared" ca="1" si="0"/>
        <v/>
      </c>
      <c r="G45" s="226" t="str">
        <f t="shared" ca="1" si="1"/>
        <v/>
      </c>
    </row>
    <row r="46" spans="1:7" ht="16.5" x14ac:dyDescent="0.3">
      <c r="A46" s="192"/>
      <c r="B46" s="190"/>
      <c r="C46" s="187"/>
      <c r="F46" s="225" t="str">
        <f t="shared" ca="1" si="0"/>
        <v/>
      </c>
      <c r="G46" s="226" t="str">
        <f t="shared" ca="1" si="1"/>
        <v/>
      </c>
    </row>
    <row r="47" spans="1:7" ht="16.5" x14ac:dyDescent="0.3">
      <c r="A47" s="192"/>
      <c r="B47" s="190"/>
      <c r="C47" s="187"/>
      <c r="F47" s="225" t="str">
        <f t="shared" ca="1" si="0"/>
        <v/>
      </c>
      <c r="G47" s="226" t="str">
        <f t="shared" ca="1" si="1"/>
        <v/>
      </c>
    </row>
    <row r="48" spans="1:7" ht="16.5" x14ac:dyDescent="0.3">
      <c r="A48" s="192"/>
      <c r="B48" s="190"/>
      <c r="C48" s="187"/>
      <c r="F48" s="225" t="str">
        <f t="shared" ca="1" si="0"/>
        <v/>
      </c>
      <c r="G48" s="226" t="str">
        <f t="shared" ca="1" si="1"/>
        <v/>
      </c>
    </row>
    <row r="49" spans="1:7" ht="16.5" x14ac:dyDescent="0.3">
      <c r="A49" s="192"/>
      <c r="B49" s="190"/>
      <c r="C49" s="187"/>
      <c r="F49" s="225" t="str">
        <f t="shared" ca="1" si="0"/>
        <v/>
      </c>
      <c r="G49" s="226" t="str">
        <f t="shared" ca="1" si="1"/>
        <v/>
      </c>
    </row>
    <row r="50" spans="1:7" ht="16.5" x14ac:dyDescent="0.3">
      <c r="A50" s="192"/>
      <c r="B50" s="190"/>
      <c r="C50" s="187"/>
      <c r="F50" s="225" t="str">
        <f t="shared" ca="1" si="0"/>
        <v/>
      </c>
      <c r="G50" s="226" t="str">
        <f t="shared" ca="1" si="1"/>
        <v/>
      </c>
    </row>
    <row r="51" spans="1:7" ht="16.5" x14ac:dyDescent="0.3">
      <c r="A51" s="192"/>
      <c r="B51" s="190"/>
      <c r="C51" s="187"/>
      <c r="F51" s="225" t="str">
        <f t="shared" ca="1" si="0"/>
        <v/>
      </c>
      <c r="G51" s="226" t="str">
        <f t="shared" ca="1" si="1"/>
        <v/>
      </c>
    </row>
    <row r="52" spans="1:7" ht="16.5" x14ac:dyDescent="0.3">
      <c r="A52" s="192"/>
      <c r="B52" s="190"/>
      <c r="C52" s="187"/>
      <c r="F52" s="225" t="str">
        <f t="shared" ca="1" si="0"/>
        <v/>
      </c>
      <c r="G52" s="226" t="str">
        <f t="shared" ca="1" si="1"/>
        <v/>
      </c>
    </row>
    <row r="53" spans="1:7" ht="16.5" x14ac:dyDescent="0.3">
      <c r="A53" s="192"/>
      <c r="B53" s="190"/>
      <c r="C53" s="187"/>
      <c r="F53" s="225" t="str">
        <f t="shared" ca="1" si="0"/>
        <v/>
      </c>
      <c r="G53" s="226" t="str">
        <f t="shared" ca="1" si="1"/>
        <v/>
      </c>
    </row>
    <row r="54" spans="1:7" ht="16.5" x14ac:dyDescent="0.3">
      <c r="A54" s="192"/>
      <c r="B54" s="190"/>
      <c r="C54" s="187"/>
      <c r="F54" s="225" t="str">
        <f t="shared" ca="1" si="0"/>
        <v/>
      </c>
      <c r="G54" s="226" t="str">
        <f t="shared" ca="1" si="1"/>
        <v/>
      </c>
    </row>
    <row r="55" spans="1:7" ht="16.5" x14ac:dyDescent="0.3">
      <c r="A55" s="192"/>
      <c r="B55" s="190"/>
      <c r="C55" s="187"/>
      <c r="F55" s="225" t="str">
        <f t="shared" ca="1" si="0"/>
        <v/>
      </c>
      <c r="G55" s="226" t="str">
        <f t="shared" ca="1" si="1"/>
        <v/>
      </c>
    </row>
    <row r="56" spans="1:7" ht="16.5" x14ac:dyDescent="0.3">
      <c r="A56" s="192"/>
      <c r="B56" s="190"/>
      <c r="C56" s="187"/>
      <c r="F56" s="225" t="str">
        <f t="shared" ca="1" si="0"/>
        <v/>
      </c>
      <c r="G56" s="226" t="str">
        <f t="shared" ca="1" si="1"/>
        <v/>
      </c>
    </row>
    <row r="57" spans="1:7" ht="16.5" x14ac:dyDescent="0.3">
      <c r="A57" s="192"/>
      <c r="B57" s="190"/>
      <c r="C57" s="187"/>
      <c r="F57" s="225" t="str">
        <f t="shared" ca="1" si="0"/>
        <v/>
      </c>
      <c r="G57" s="226" t="str">
        <f t="shared" ca="1" si="1"/>
        <v/>
      </c>
    </row>
    <row r="58" spans="1:7" ht="16.5" x14ac:dyDescent="0.3">
      <c r="A58" s="192"/>
      <c r="B58" s="190"/>
      <c r="C58" s="187"/>
      <c r="F58" s="225" t="str">
        <f t="shared" ca="1" si="0"/>
        <v/>
      </c>
      <c r="G58" s="226" t="str">
        <f t="shared" ca="1" si="1"/>
        <v/>
      </c>
    </row>
    <row r="59" spans="1:7" ht="16.5" x14ac:dyDescent="0.3">
      <c r="A59" s="192"/>
      <c r="B59" s="190"/>
      <c r="C59" s="187"/>
      <c r="F59" s="225" t="str">
        <f t="shared" ca="1" si="0"/>
        <v/>
      </c>
      <c r="G59" s="226" t="str">
        <f t="shared" ca="1" si="1"/>
        <v/>
      </c>
    </row>
    <row r="60" spans="1:7" ht="16.5" x14ac:dyDescent="0.3">
      <c r="A60" s="192"/>
      <c r="B60" s="190"/>
      <c r="C60" s="187"/>
      <c r="F60" s="225" t="str">
        <f t="shared" ca="1" si="0"/>
        <v/>
      </c>
      <c r="G60" s="226" t="str">
        <f t="shared" ca="1" si="1"/>
        <v/>
      </c>
    </row>
    <row r="61" spans="1:7" ht="16.5" x14ac:dyDescent="0.3">
      <c r="A61" s="192"/>
      <c r="B61" s="190"/>
      <c r="C61" s="187"/>
      <c r="F61" s="225" t="str">
        <f t="shared" ca="1" si="0"/>
        <v/>
      </c>
      <c r="G61" s="226" t="str">
        <f t="shared" ca="1" si="1"/>
        <v/>
      </c>
    </row>
    <row r="62" spans="1:7" ht="16.5" x14ac:dyDescent="0.3">
      <c r="A62" s="192"/>
      <c r="B62" s="190"/>
      <c r="C62" s="187"/>
      <c r="F62" s="225" t="str">
        <f t="shared" ca="1" si="0"/>
        <v/>
      </c>
      <c r="G62" s="226" t="str">
        <f t="shared" ca="1" si="1"/>
        <v/>
      </c>
    </row>
    <row r="63" spans="1:7" ht="16.5" x14ac:dyDescent="0.3">
      <c r="A63" s="192"/>
      <c r="B63" s="190"/>
      <c r="C63" s="187"/>
      <c r="F63" s="225" t="str">
        <f t="shared" ca="1" si="0"/>
        <v/>
      </c>
      <c r="G63" s="226" t="str">
        <f t="shared" ca="1" si="1"/>
        <v/>
      </c>
    </row>
    <row r="64" spans="1:7" ht="16.5" x14ac:dyDescent="0.3">
      <c r="A64" s="192"/>
      <c r="B64" s="190"/>
      <c r="C64" s="187"/>
      <c r="F64" s="225" t="str">
        <f t="shared" ca="1" si="0"/>
        <v/>
      </c>
      <c r="G64" s="226" t="str">
        <f t="shared" ca="1" si="1"/>
        <v/>
      </c>
    </row>
    <row r="65" spans="1:7" ht="16.5" x14ac:dyDescent="0.3">
      <c r="A65" s="192"/>
      <c r="B65" s="190"/>
      <c r="C65" s="187"/>
      <c r="F65" s="225" t="str">
        <f t="shared" ca="1" si="0"/>
        <v/>
      </c>
      <c r="G65" s="226" t="str">
        <f t="shared" ca="1" si="1"/>
        <v/>
      </c>
    </row>
    <row r="66" spans="1:7" ht="16.5" x14ac:dyDescent="0.3">
      <c r="A66" s="192"/>
      <c r="B66" s="190"/>
      <c r="C66" s="187"/>
      <c r="F66" s="225" t="str">
        <f t="shared" ca="1" si="0"/>
        <v/>
      </c>
      <c r="G66" s="226" t="str">
        <f t="shared" ca="1" si="1"/>
        <v/>
      </c>
    </row>
    <row r="67" spans="1:7" ht="16.5" x14ac:dyDescent="0.3">
      <c r="A67" s="192"/>
      <c r="B67" s="190"/>
      <c r="C67" s="187"/>
      <c r="F67" s="225" t="str">
        <f t="shared" ca="1" si="0"/>
        <v/>
      </c>
      <c r="G67" s="226" t="str">
        <f t="shared" ca="1" si="1"/>
        <v/>
      </c>
    </row>
    <row r="68" spans="1:7" ht="16.5" x14ac:dyDescent="0.3">
      <c r="A68" s="192"/>
      <c r="B68" s="190"/>
      <c r="C68" s="187"/>
      <c r="F68" s="225" t="str">
        <f t="shared" ref="F68:F131" ca="1" si="2">IFERROR(TRIM(LEFT(MID(INDIRECT("B"&amp;(4*ROW(F68)-1)),FIND("'",INDIRECT("B"&amp;(4*ROW(F68)-1)))+1,100),LEN(MID(INDIRECT("B"&amp;(4*ROW(F68)-1)),FIND("'",INDIRECT("B"&amp;(4*ROW(F68)-1)))+1,100))-2)),"")</f>
        <v/>
      </c>
      <c r="G68" s="226" t="str">
        <f t="shared" ref="G68:G131" ca="1" si="3">IFERROR(LEFT(MID(INDIRECT("B"&amp;(4*ROW(G68))),FIND("'",INDIRECT("B"&amp;(4*ROW(G68))))+1,100),LEN(MID(INDIRECT("B"&amp;(4*ROW(G68))),FIND("'",INDIRECT("B"&amp;(4*ROW(G68))))+1,100))-2),"")</f>
        <v/>
      </c>
    </row>
    <row r="69" spans="1:7" ht="16.5" x14ac:dyDescent="0.3">
      <c r="A69" s="192"/>
      <c r="B69" s="190"/>
      <c r="C69" s="187"/>
      <c r="F69" s="225" t="str">
        <f t="shared" ca="1" si="2"/>
        <v/>
      </c>
      <c r="G69" s="226" t="str">
        <f t="shared" ca="1" si="3"/>
        <v/>
      </c>
    </row>
    <row r="70" spans="1:7" ht="16.5" x14ac:dyDescent="0.3">
      <c r="A70" s="192"/>
      <c r="B70" s="190"/>
      <c r="C70" s="187"/>
      <c r="F70" s="225" t="str">
        <f t="shared" ca="1" si="2"/>
        <v/>
      </c>
      <c r="G70" s="226" t="str">
        <f t="shared" ca="1" si="3"/>
        <v/>
      </c>
    </row>
    <row r="71" spans="1:7" ht="16.5" x14ac:dyDescent="0.3">
      <c r="A71" s="192"/>
      <c r="B71" s="190"/>
      <c r="C71" s="187"/>
      <c r="F71" s="225" t="str">
        <f t="shared" ca="1" si="2"/>
        <v/>
      </c>
      <c r="G71" s="226" t="str">
        <f t="shared" ca="1" si="3"/>
        <v/>
      </c>
    </row>
    <row r="72" spans="1:7" ht="16.5" x14ac:dyDescent="0.3">
      <c r="A72" s="192"/>
      <c r="B72" s="190"/>
      <c r="C72" s="187"/>
      <c r="F72" s="225" t="str">
        <f t="shared" ca="1" si="2"/>
        <v/>
      </c>
      <c r="G72" s="226" t="str">
        <f t="shared" ca="1" si="3"/>
        <v/>
      </c>
    </row>
    <row r="73" spans="1:7" ht="16.5" x14ac:dyDescent="0.3">
      <c r="A73" s="192"/>
      <c r="B73" s="190"/>
      <c r="C73" s="187"/>
      <c r="F73" s="225" t="str">
        <f t="shared" ca="1" si="2"/>
        <v/>
      </c>
      <c r="G73" s="226" t="str">
        <f t="shared" ca="1" si="3"/>
        <v/>
      </c>
    </row>
    <row r="74" spans="1:7" ht="16.5" x14ac:dyDescent="0.3">
      <c r="A74" s="192"/>
      <c r="B74" s="190"/>
      <c r="C74" s="187"/>
      <c r="F74" s="225" t="str">
        <f t="shared" ca="1" si="2"/>
        <v/>
      </c>
      <c r="G74" s="226" t="str">
        <f t="shared" ca="1" si="3"/>
        <v/>
      </c>
    </row>
    <row r="75" spans="1:7" ht="16.5" x14ac:dyDescent="0.3">
      <c r="A75" s="192"/>
      <c r="B75" s="190"/>
      <c r="C75" s="187"/>
      <c r="F75" s="225" t="str">
        <f t="shared" ca="1" si="2"/>
        <v/>
      </c>
      <c r="G75" s="226" t="str">
        <f t="shared" ca="1" si="3"/>
        <v/>
      </c>
    </row>
    <row r="76" spans="1:7" ht="16.5" x14ac:dyDescent="0.3">
      <c r="A76" s="192"/>
      <c r="B76" s="190"/>
      <c r="C76" s="187"/>
      <c r="F76" s="225" t="str">
        <f t="shared" ca="1" si="2"/>
        <v/>
      </c>
      <c r="G76" s="226" t="str">
        <f t="shared" ca="1" si="3"/>
        <v/>
      </c>
    </row>
    <row r="77" spans="1:7" ht="16.5" x14ac:dyDescent="0.3">
      <c r="A77" s="192"/>
      <c r="B77" s="190"/>
      <c r="C77" s="187"/>
      <c r="F77" s="225" t="str">
        <f t="shared" ca="1" si="2"/>
        <v/>
      </c>
      <c r="G77" s="226" t="str">
        <f t="shared" ca="1" si="3"/>
        <v/>
      </c>
    </row>
    <row r="78" spans="1:7" ht="16.5" x14ac:dyDescent="0.3">
      <c r="A78" s="192"/>
      <c r="B78" s="190"/>
      <c r="C78" s="187"/>
      <c r="F78" s="225" t="str">
        <f t="shared" ca="1" si="2"/>
        <v/>
      </c>
      <c r="G78" s="226" t="str">
        <f t="shared" ca="1" si="3"/>
        <v/>
      </c>
    </row>
    <row r="79" spans="1:7" ht="16.5" x14ac:dyDescent="0.3">
      <c r="A79" s="192"/>
      <c r="B79" s="190"/>
      <c r="C79" s="187"/>
      <c r="F79" s="225" t="str">
        <f t="shared" ca="1" si="2"/>
        <v/>
      </c>
      <c r="G79" s="226" t="str">
        <f t="shared" ca="1" si="3"/>
        <v/>
      </c>
    </row>
    <row r="80" spans="1:7" ht="16.5" x14ac:dyDescent="0.3">
      <c r="A80" s="192"/>
      <c r="B80" s="190"/>
      <c r="C80" s="187"/>
      <c r="F80" s="225" t="str">
        <f t="shared" ca="1" si="2"/>
        <v/>
      </c>
      <c r="G80" s="226" t="str">
        <f t="shared" ca="1" si="3"/>
        <v/>
      </c>
    </row>
    <row r="81" spans="1:7" ht="16.5" x14ac:dyDescent="0.3">
      <c r="A81" s="192"/>
      <c r="B81" s="190"/>
      <c r="C81" s="187"/>
      <c r="F81" s="225" t="str">
        <f t="shared" ca="1" si="2"/>
        <v/>
      </c>
      <c r="G81" s="226" t="str">
        <f t="shared" ca="1" si="3"/>
        <v/>
      </c>
    </row>
    <row r="82" spans="1:7" ht="16.5" x14ac:dyDescent="0.3">
      <c r="A82" s="192"/>
      <c r="B82" s="190"/>
      <c r="C82" s="187"/>
      <c r="F82" s="225" t="str">
        <f t="shared" ca="1" si="2"/>
        <v/>
      </c>
      <c r="G82" s="226" t="str">
        <f t="shared" ca="1" si="3"/>
        <v/>
      </c>
    </row>
    <row r="83" spans="1:7" ht="16.5" x14ac:dyDescent="0.3">
      <c r="A83" s="192"/>
      <c r="B83" s="190"/>
      <c r="C83" s="187"/>
      <c r="F83" s="225" t="str">
        <f t="shared" ca="1" si="2"/>
        <v/>
      </c>
      <c r="G83" s="226" t="str">
        <f t="shared" ca="1" si="3"/>
        <v/>
      </c>
    </row>
    <row r="84" spans="1:7" ht="16.5" x14ac:dyDescent="0.3">
      <c r="A84" s="192"/>
      <c r="B84" s="190"/>
      <c r="C84" s="187"/>
      <c r="F84" s="225" t="str">
        <f t="shared" ca="1" si="2"/>
        <v/>
      </c>
      <c r="G84" s="226" t="str">
        <f t="shared" ca="1" si="3"/>
        <v/>
      </c>
    </row>
    <row r="85" spans="1:7" ht="16.5" x14ac:dyDescent="0.3">
      <c r="A85" s="192"/>
      <c r="B85" s="190"/>
      <c r="C85" s="187"/>
      <c r="F85" s="225" t="str">
        <f t="shared" ca="1" si="2"/>
        <v/>
      </c>
      <c r="G85" s="226" t="str">
        <f t="shared" ca="1" si="3"/>
        <v/>
      </c>
    </row>
    <row r="86" spans="1:7" ht="16.5" x14ac:dyDescent="0.3">
      <c r="A86" s="192"/>
      <c r="B86" s="190"/>
      <c r="C86" s="187"/>
      <c r="F86" s="225" t="str">
        <f t="shared" ca="1" si="2"/>
        <v/>
      </c>
      <c r="G86" s="226" t="str">
        <f t="shared" ca="1" si="3"/>
        <v/>
      </c>
    </row>
    <row r="87" spans="1:7" ht="16.5" x14ac:dyDescent="0.3">
      <c r="A87" s="192"/>
      <c r="B87" s="190"/>
      <c r="C87" s="187"/>
      <c r="F87" s="225" t="str">
        <f t="shared" ca="1" si="2"/>
        <v/>
      </c>
      <c r="G87" s="226" t="str">
        <f t="shared" ca="1" si="3"/>
        <v/>
      </c>
    </row>
    <row r="88" spans="1:7" ht="16.5" x14ac:dyDescent="0.3">
      <c r="A88" s="192"/>
      <c r="B88" s="190"/>
      <c r="C88" s="187"/>
      <c r="F88" s="225" t="str">
        <f t="shared" ca="1" si="2"/>
        <v/>
      </c>
      <c r="G88" s="226" t="str">
        <f t="shared" ca="1" si="3"/>
        <v/>
      </c>
    </row>
    <row r="89" spans="1:7" ht="16.5" x14ac:dyDescent="0.3">
      <c r="A89" s="192"/>
      <c r="B89" s="190"/>
      <c r="C89" s="187"/>
      <c r="F89" s="225" t="str">
        <f t="shared" ca="1" si="2"/>
        <v/>
      </c>
      <c r="G89" s="226" t="str">
        <f t="shared" ca="1" si="3"/>
        <v/>
      </c>
    </row>
    <row r="90" spans="1:7" ht="16.5" x14ac:dyDescent="0.3">
      <c r="A90" s="192"/>
      <c r="B90" s="190"/>
      <c r="C90" s="187"/>
      <c r="F90" s="225" t="str">
        <f t="shared" ca="1" si="2"/>
        <v/>
      </c>
      <c r="G90" s="226" t="str">
        <f t="shared" ca="1" si="3"/>
        <v/>
      </c>
    </row>
    <row r="91" spans="1:7" ht="16.5" x14ac:dyDescent="0.3">
      <c r="A91" s="192"/>
      <c r="B91" s="190"/>
      <c r="C91" s="187"/>
      <c r="F91" s="225" t="str">
        <f t="shared" ca="1" si="2"/>
        <v/>
      </c>
      <c r="G91" s="226" t="str">
        <f t="shared" ca="1" si="3"/>
        <v/>
      </c>
    </row>
    <row r="92" spans="1:7" ht="16.5" x14ac:dyDescent="0.3">
      <c r="A92" s="192"/>
      <c r="B92" s="190"/>
      <c r="C92" s="187"/>
      <c r="F92" s="225" t="str">
        <f t="shared" ca="1" si="2"/>
        <v/>
      </c>
      <c r="G92" s="226" t="str">
        <f t="shared" ca="1" si="3"/>
        <v/>
      </c>
    </row>
    <row r="93" spans="1:7" ht="16.5" x14ac:dyDescent="0.3">
      <c r="A93" s="192"/>
      <c r="B93" s="190"/>
      <c r="C93" s="187"/>
      <c r="F93" s="225" t="str">
        <f t="shared" ca="1" si="2"/>
        <v/>
      </c>
      <c r="G93" s="226" t="str">
        <f t="shared" ca="1" si="3"/>
        <v/>
      </c>
    </row>
    <row r="94" spans="1:7" ht="16.5" x14ac:dyDescent="0.3">
      <c r="A94" s="192"/>
      <c r="B94" s="190"/>
      <c r="C94" s="187"/>
      <c r="F94" s="225" t="str">
        <f t="shared" ca="1" si="2"/>
        <v/>
      </c>
      <c r="G94" s="226" t="str">
        <f t="shared" ca="1" si="3"/>
        <v/>
      </c>
    </row>
    <row r="95" spans="1:7" ht="16.5" x14ac:dyDescent="0.3">
      <c r="A95" s="192"/>
      <c r="B95" s="190"/>
      <c r="C95" s="187"/>
      <c r="F95" s="225" t="str">
        <f t="shared" ca="1" si="2"/>
        <v/>
      </c>
      <c r="G95" s="226" t="str">
        <f t="shared" ca="1" si="3"/>
        <v/>
      </c>
    </row>
    <row r="96" spans="1:7" ht="16.5" x14ac:dyDescent="0.3">
      <c r="A96" s="192"/>
      <c r="B96" s="190"/>
      <c r="C96" s="187"/>
      <c r="F96" s="225" t="str">
        <f t="shared" ca="1" si="2"/>
        <v/>
      </c>
      <c r="G96" s="226" t="str">
        <f t="shared" ca="1" si="3"/>
        <v/>
      </c>
    </row>
    <row r="97" spans="1:7" ht="16.5" x14ac:dyDescent="0.3">
      <c r="A97" s="192"/>
      <c r="B97" s="190"/>
      <c r="C97" s="187"/>
      <c r="F97" s="225" t="str">
        <f t="shared" ca="1" si="2"/>
        <v/>
      </c>
      <c r="G97" s="226" t="str">
        <f t="shared" ca="1" si="3"/>
        <v/>
      </c>
    </row>
    <row r="98" spans="1:7" ht="16.5" x14ac:dyDescent="0.3">
      <c r="A98" s="192"/>
      <c r="B98" s="190"/>
      <c r="C98" s="187"/>
      <c r="F98" s="225" t="str">
        <f t="shared" ca="1" si="2"/>
        <v/>
      </c>
      <c r="G98" s="226" t="str">
        <f t="shared" ca="1" si="3"/>
        <v/>
      </c>
    </row>
    <row r="99" spans="1:7" ht="16.5" x14ac:dyDescent="0.3">
      <c r="A99" s="192"/>
      <c r="B99" s="190"/>
      <c r="C99" s="187"/>
      <c r="F99" s="225" t="str">
        <f t="shared" ca="1" si="2"/>
        <v/>
      </c>
      <c r="G99" s="226" t="str">
        <f t="shared" ca="1" si="3"/>
        <v/>
      </c>
    </row>
    <row r="100" spans="1:7" ht="16.5" x14ac:dyDescent="0.3">
      <c r="A100" s="192"/>
      <c r="B100" s="190"/>
      <c r="C100" s="187"/>
      <c r="F100" s="225" t="str">
        <f t="shared" ca="1" si="2"/>
        <v/>
      </c>
      <c r="G100" s="226" t="str">
        <f t="shared" ca="1" si="3"/>
        <v/>
      </c>
    </row>
    <row r="101" spans="1:7" ht="16.5" x14ac:dyDescent="0.3">
      <c r="A101" s="192"/>
      <c r="B101" s="190"/>
      <c r="C101" s="187"/>
      <c r="F101" s="225" t="str">
        <f t="shared" ca="1" si="2"/>
        <v/>
      </c>
      <c r="G101" s="226" t="str">
        <f t="shared" ca="1" si="3"/>
        <v/>
      </c>
    </row>
    <row r="102" spans="1:7" ht="16.5" x14ac:dyDescent="0.3">
      <c r="A102" s="192"/>
      <c r="B102" s="190"/>
      <c r="C102" s="187"/>
      <c r="F102" s="225" t="str">
        <f t="shared" ca="1" si="2"/>
        <v/>
      </c>
      <c r="G102" s="226" t="str">
        <f t="shared" ca="1" si="3"/>
        <v/>
      </c>
    </row>
    <row r="103" spans="1:7" ht="16.5" x14ac:dyDescent="0.3">
      <c r="A103" s="192"/>
      <c r="B103" s="190"/>
      <c r="C103" s="187"/>
      <c r="F103" s="225" t="str">
        <f t="shared" ca="1" si="2"/>
        <v/>
      </c>
      <c r="G103" s="226" t="str">
        <f t="shared" ca="1" si="3"/>
        <v/>
      </c>
    </row>
    <row r="104" spans="1:7" ht="16.5" x14ac:dyDescent="0.3">
      <c r="A104" s="192"/>
      <c r="B104" s="190"/>
      <c r="C104" s="187"/>
      <c r="F104" s="225" t="str">
        <f t="shared" ca="1" si="2"/>
        <v/>
      </c>
      <c r="G104" s="226" t="str">
        <f t="shared" ca="1" si="3"/>
        <v/>
      </c>
    </row>
    <row r="105" spans="1:7" ht="16.5" x14ac:dyDescent="0.3">
      <c r="A105" s="192"/>
      <c r="B105" s="190"/>
      <c r="C105" s="187"/>
      <c r="F105" s="225" t="str">
        <f t="shared" ca="1" si="2"/>
        <v/>
      </c>
      <c r="G105" s="226" t="str">
        <f t="shared" ca="1" si="3"/>
        <v/>
      </c>
    </row>
    <row r="106" spans="1:7" ht="16.5" x14ac:dyDescent="0.3">
      <c r="A106" s="192"/>
      <c r="B106" s="190"/>
      <c r="C106" s="187"/>
      <c r="F106" s="225" t="str">
        <f t="shared" ca="1" si="2"/>
        <v/>
      </c>
      <c r="G106" s="226" t="str">
        <f t="shared" ca="1" si="3"/>
        <v/>
      </c>
    </row>
    <row r="107" spans="1:7" ht="16.5" x14ac:dyDescent="0.3">
      <c r="A107" s="192"/>
      <c r="B107" s="190"/>
      <c r="C107" s="187"/>
      <c r="F107" s="225" t="str">
        <f t="shared" ca="1" si="2"/>
        <v/>
      </c>
      <c r="G107" s="226" t="str">
        <f t="shared" ca="1" si="3"/>
        <v/>
      </c>
    </row>
    <row r="108" spans="1:7" ht="16.5" x14ac:dyDescent="0.3">
      <c r="A108" s="192"/>
      <c r="B108" s="190"/>
      <c r="C108" s="187"/>
      <c r="F108" s="225" t="str">
        <f t="shared" ca="1" si="2"/>
        <v/>
      </c>
      <c r="G108" s="226" t="str">
        <f t="shared" ca="1" si="3"/>
        <v/>
      </c>
    </row>
    <row r="109" spans="1:7" ht="16.5" x14ac:dyDescent="0.3">
      <c r="A109" s="192"/>
      <c r="B109" s="190"/>
      <c r="C109" s="187"/>
      <c r="F109" s="225" t="str">
        <f t="shared" ca="1" si="2"/>
        <v/>
      </c>
      <c r="G109" s="226" t="str">
        <f t="shared" ca="1" si="3"/>
        <v/>
      </c>
    </row>
    <row r="110" spans="1:7" ht="16.5" x14ac:dyDescent="0.3">
      <c r="A110" s="192"/>
      <c r="B110" s="190"/>
      <c r="C110" s="187"/>
      <c r="F110" s="225" t="str">
        <f t="shared" ca="1" si="2"/>
        <v/>
      </c>
      <c r="G110" s="226" t="str">
        <f t="shared" ca="1" si="3"/>
        <v/>
      </c>
    </row>
    <row r="111" spans="1:7" ht="16.5" x14ac:dyDescent="0.3">
      <c r="A111" s="192"/>
      <c r="B111" s="190"/>
      <c r="C111" s="187"/>
      <c r="F111" s="225" t="str">
        <f t="shared" ca="1" si="2"/>
        <v/>
      </c>
      <c r="G111" s="226" t="str">
        <f t="shared" ca="1" si="3"/>
        <v/>
      </c>
    </row>
    <row r="112" spans="1:7" ht="16.5" x14ac:dyDescent="0.3">
      <c r="A112" s="192"/>
      <c r="B112" s="190"/>
      <c r="C112" s="187"/>
      <c r="F112" s="225" t="str">
        <f t="shared" ca="1" si="2"/>
        <v/>
      </c>
      <c r="G112" s="226" t="str">
        <f t="shared" ca="1" si="3"/>
        <v/>
      </c>
    </row>
    <row r="113" spans="1:7" ht="16.5" x14ac:dyDescent="0.3">
      <c r="A113" s="192"/>
      <c r="B113" s="190"/>
      <c r="C113" s="187"/>
      <c r="F113" s="225" t="str">
        <f t="shared" ca="1" si="2"/>
        <v/>
      </c>
      <c r="G113" s="226" t="str">
        <f t="shared" ca="1" si="3"/>
        <v/>
      </c>
    </row>
    <row r="114" spans="1:7" ht="16.5" x14ac:dyDescent="0.3">
      <c r="A114" s="192"/>
      <c r="B114" s="190"/>
      <c r="C114" s="187"/>
      <c r="F114" s="225" t="str">
        <f t="shared" ca="1" si="2"/>
        <v/>
      </c>
      <c r="G114" s="226" t="str">
        <f t="shared" ca="1" si="3"/>
        <v/>
      </c>
    </row>
    <row r="115" spans="1:7" ht="16.5" x14ac:dyDescent="0.3">
      <c r="A115" s="192"/>
      <c r="B115" s="190"/>
      <c r="C115" s="187"/>
      <c r="F115" s="225" t="str">
        <f t="shared" ca="1" si="2"/>
        <v/>
      </c>
      <c r="G115" s="226" t="str">
        <f t="shared" ca="1" si="3"/>
        <v/>
      </c>
    </row>
    <row r="116" spans="1:7" ht="16.5" x14ac:dyDescent="0.3">
      <c r="A116" s="192"/>
      <c r="B116" s="190"/>
      <c r="C116" s="187"/>
      <c r="F116" s="225" t="str">
        <f t="shared" ca="1" si="2"/>
        <v/>
      </c>
      <c r="G116" s="226" t="str">
        <f t="shared" ca="1" si="3"/>
        <v/>
      </c>
    </row>
    <row r="117" spans="1:7" ht="16.5" x14ac:dyDescent="0.3">
      <c r="A117" s="192"/>
      <c r="B117" s="190"/>
      <c r="C117" s="187"/>
      <c r="F117" s="225" t="str">
        <f t="shared" ca="1" si="2"/>
        <v/>
      </c>
      <c r="G117" s="226" t="str">
        <f t="shared" ca="1" si="3"/>
        <v/>
      </c>
    </row>
    <row r="118" spans="1:7" ht="16.5" x14ac:dyDescent="0.3">
      <c r="A118" s="192"/>
      <c r="B118" s="190"/>
      <c r="C118" s="187"/>
      <c r="F118" s="225" t="str">
        <f t="shared" ca="1" si="2"/>
        <v/>
      </c>
      <c r="G118" s="226" t="str">
        <f t="shared" ca="1" si="3"/>
        <v/>
      </c>
    </row>
    <row r="119" spans="1:7" ht="16.5" x14ac:dyDescent="0.3">
      <c r="A119" s="192"/>
      <c r="B119" s="190"/>
      <c r="C119" s="187"/>
      <c r="F119" s="225" t="str">
        <f t="shared" ca="1" si="2"/>
        <v/>
      </c>
      <c r="G119" s="226" t="str">
        <f t="shared" ca="1" si="3"/>
        <v/>
      </c>
    </row>
    <row r="120" spans="1:7" ht="16.5" x14ac:dyDescent="0.3">
      <c r="A120" s="192"/>
      <c r="B120" s="190"/>
      <c r="C120" s="187"/>
      <c r="F120" s="225" t="str">
        <f t="shared" ca="1" si="2"/>
        <v/>
      </c>
      <c r="G120" s="226" t="str">
        <f t="shared" ca="1" si="3"/>
        <v/>
      </c>
    </row>
    <row r="121" spans="1:7" ht="16.5" x14ac:dyDescent="0.3">
      <c r="A121" s="192"/>
      <c r="B121" s="190"/>
      <c r="C121" s="187"/>
      <c r="F121" s="225" t="str">
        <f t="shared" ca="1" si="2"/>
        <v/>
      </c>
      <c r="G121" s="226" t="str">
        <f t="shared" ca="1" si="3"/>
        <v/>
      </c>
    </row>
    <row r="122" spans="1:7" ht="16.5" x14ac:dyDescent="0.3">
      <c r="A122" s="192"/>
      <c r="B122" s="190"/>
      <c r="C122" s="187"/>
      <c r="F122" s="225" t="str">
        <f t="shared" ca="1" si="2"/>
        <v/>
      </c>
      <c r="G122" s="226" t="str">
        <f t="shared" ca="1" si="3"/>
        <v/>
      </c>
    </row>
    <row r="123" spans="1:7" ht="16.5" x14ac:dyDescent="0.3">
      <c r="A123" s="192"/>
      <c r="B123" s="190"/>
      <c r="C123" s="187"/>
      <c r="F123" s="225" t="str">
        <f t="shared" ca="1" si="2"/>
        <v/>
      </c>
      <c r="G123" s="226" t="str">
        <f t="shared" ca="1" si="3"/>
        <v/>
      </c>
    </row>
    <row r="124" spans="1:7" ht="16.5" x14ac:dyDescent="0.3">
      <c r="A124" s="192"/>
      <c r="B124" s="190"/>
      <c r="C124" s="187"/>
      <c r="F124" s="225" t="str">
        <f t="shared" ca="1" si="2"/>
        <v/>
      </c>
      <c r="G124" s="226" t="str">
        <f t="shared" ca="1" si="3"/>
        <v/>
      </c>
    </row>
    <row r="125" spans="1:7" ht="16.5" x14ac:dyDescent="0.3">
      <c r="A125" s="192"/>
      <c r="B125" s="190"/>
      <c r="C125" s="187"/>
      <c r="F125" s="225" t="str">
        <f t="shared" ca="1" si="2"/>
        <v/>
      </c>
      <c r="G125" s="226" t="str">
        <f t="shared" ca="1" si="3"/>
        <v/>
      </c>
    </row>
    <row r="126" spans="1:7" ht="16.5" x14ac:dyDescent="0.3">
      <c r="A126" s="192"/>
      <c r="B126" s="190"/>
      <c r="C126" s="187"/>
      <c r="F126" s="225" t="str">
        <f t="shared" ca="1" si="2"/>
        <v/>
      </c>
      <c r="G126" s="226" t="str">
        <f t="shared" ca="1" si="3"/>
        <v/>
      </c>
    </row>
    <row r="127" spans="1:7" ht="16.5" x14ac:dyDescent="0.3">
      <c r="A127" s="192"/>
      <c r="B127" s="190"/>
      <c r="C127" s="187"/>
      <c r="F127" s="225" t="str">
        <f t="shared" ca="1" si="2"/>
        <v/>
      </c>
      <c r="G127" s="226" t="str">
        <f t="shared" ca="1" si="3"/>
        <v/>
      </c>
    </row>
    <row r="128" spans="1:7" ht="16.5" x14ac:dyDescent="0.3">
      <c r="A128" s="192"/>
      <c r="B128" s="190"/>
      <c r="C128" s="187"/>
      <c r="F128" s="225" t="str">
        <f t="shared" ca="1" si="2"/>
        <v/>
      </c>
      <c r="G128" s="226" t="str">
        <f t="shared" ca="1" si="3"/>
        <v/>
      </c>
    </row>
    <row r="129" spans="1:7" ht="16.5" x14ac:dyDescent="0.3">
      <c r="A129" s="192"/>
      <c r="B129" s="190"/>
      <c r="C129" s="187"/>
      <c r="F129" s="225" t="str">
        <f t="shared" ca="1" si="2"/>
        <v/>
      </c>
      <c r="G129" s="226" t="str">
        <f t="shared" ca="1" si="3"/>
        <v/>
      </c>
    </row>
    <row r="130" spans="1:7" ht="16.5" x14ac:dyDescent="0.3">
      <c r="A130" s="192"/>
      <c r="B130" s="190"/>
      <c r="C130" s="187"/>
      <c r="F130" s="225" t="str">
        <f t="shared" ca="1" si="2"/>
        <v/>
      </c>
      <c r="G130" s="226" t="str">
        <f t="shared" ca="1" si="3"/>
        <v/>
      </c>
    </row>
    <row r="131" spans="1:7" ht="16.5" x14ac:dyDescent="0.3">
      <c r="A131" s="192"/>
      <c r="B131" s="190"/>
      <c r="C131" s="187"/>
      <c r="F131" s="225" t="str">
        <f t="shared" ca="1" si="2"/>
        <v/>
      </c>
      <c r="G131" s="226" t="str">
        <f t="shared" ca="1" si="3"/>
        <v/>
      </c>
    </row>
    <row r="132" spans="1:7" ht="16.5" x14ac:dyDescent="0.3">
      <c r="A132" s="192"/>
      <c r="B132" s="190"/>
      <c r="C132" s="187"/>
      <c r="F132" s="225" t="str">
        <f t="shared" ref="F132:F195" ca="1" si="4">IFERROR(TRIM(LEFT(MID(INDIRECT("B"&amp;(4*ROW(F132)-1)),FIND("'",INDIRECT("B"&amp;(4*ROW(F132)-1)))+1,100),LEN(MID(INDIRECT("B"&amp;(4*ROW(F132)-1)),FIND("'",INDIRECT("B"&amp;(4*ROW(F132)-1)))+1,100))-2)),"")</f>
        <v/>
      </c>
      <c r="G132" s="226" t="str">
        <f t="shared" ref="G132:G195" ca="1" si="5">IFERROR(LEFT(MID(INDIRECT("B"&amp;(4*ROW(G132))),FIND("'",INDIRECT("B"&amp;(4*ROW(G132))))+1,100),LEN(MID(INDIRECT("B"&amp;(4*ROW(G132))),FIND("'",INDIRECT("B"&amp;(4*ROW(G132))))+1,100))-2),"")</f>
        <v/>
      </c>
    </row>
    <row r="133" spans="1:7" ht="16.5" x14ac:dyDescent="0.3">
      <c r="A133" s="192"/>
      <c r="B133" s="190"/>
      <c r="C133" s="187"/>
      <c r="F133" s="225" t="str">
        <f t="shared" ca="1" si="4"/>
        <v/>
      </c>
      <c r="G133" s="226" t="str">
        <f t="shared" ca="1" si="5"/>
        <v/>
      </c>
    </row>
    <row r="134" spans="1:7" ht="16.5" x14ac:dyDescent="0.3">
      <c r="A134" s="192"/>
      <c r="B134" s="190"/>
      <c r="C134" s="187"/>
      <c r="F134" s="225" t="str">
        <f t="shared" ca="1" si="4"/>
        <v/>
      </c>
      <c r="G134" s="226" t="str">
        <f t="shared" ca="1" si="5"/>
        <v/>
      </c>
    </row>
    <row r="135" spans="1:7" ht="16.5" x14ac:dyDescent="0.3">
      <c r="A135" s="192"/>
      <c r="B135" s="190"/>
      <c r="C135" s="187"/>
      <c r="F135" s="225" t="str">
        <f t="shared" ca="1" si="4"/>
        <v/>
      </c>
      <c r="G135" s="226" t="str">
        <f t="shared" ca="1" si="5"/>
        <v/>
      </c>
    </row>
    <row r="136" spans="1:7" ht="16.5" x14ac:dyDescent="0.3">
      <c r="A136" s="192"/>
      <c r="B136" s="190"/>
      <c r="C136" s="187"/>
      <c r="F136" s="225" t="str">
        <f t="shared" ca="1" si="4"/>
        <v/>
      </c>
      <c r="G136" s="226" t="str">
        <f t="shared" ca="1" si="5"/>
        <v/>
      </c>
    </row>
    <row r="137" spans="1:7" ht="16.5" x14ac:dyDescent="0.3">
      <c r="A137" s="192"/>
      <c r="B137" s="190"/>
      <c r="C137" s="187"/>
      <c r="F137" s="225" t="str">
        <f t="shared" ca="1" si="4"/>
        <v/>
      </c>
      <c r="G137" s="226" t="str">
        <f t="shared" ca="1" si="5"/>
        <v/>
      </c>
    </row>
    <row r="138" spans="1:7" ht="16.5" x14ac:dyDescent="0.3">
      <c r="A138" s="192"/>
      <c r="B138" s="190"/>
      <c r="C138" s="187"/>
      <c r="F138" s="225" t="str">
        <f t="shared" ca="1" si="4"/>
        <v/>
      </c>
      <c r="G138" s="226" t="str">
        <f t="shared" ca="1" si="5"/>
        <v/>
      </c>
    </row>
    <row r="139" spans="1:7" ht="16.5" x14ac:dyDescent="0.3">
      <c r="A139" s="192"/>
      <c r="B139" s="190"/>
      <c r="C139" s="187"/>
      <c r="F139" s="225" t="str">
        <f t="shared" ca="1" si="4"/>
        <v/>
      </c>
      <c r="G139" s="226" t="str">
        <f t="shared" ca="1" si="5"/>
        <v/>
      </c>
    </row>
    <row r="140" spans="1:7" ht="16.5" x14ac:dyDescent="0.3">
      <c r="A140" s="192"/>
      <c r="B140" s="190"/>
      <c r="C140" s="187"/>
      <c r="F140" s="225" t="str">
        <f t="shared" ca="1" si="4"/>
        <v/>
      </c>
      <c r="G140" s="226" t="str">
        <f t="shared" ca="1" si="5"/>
        <v/>
      </c>
    </row>
    <row r="141" spans="1:7" ht="16.5" x14ac:dyDescent="0.3">
      <c r="A141" s="192"/>
      <c r="B141" s="190"/>
      <c r="C141" s="187"/>
      <c r="F141" s="225" t="str">
        <f t="shared" ca="1" si="4"/>
        <v/>
      </c>
      <c r="G141" s="226" t="str">
        <f t="shared" ca="1" si="5"/>
        <v/>
      </c>
    </row>
    <row r="142" spans="1:7" ht="16.5" x14ac:dyDescent="0.3">
      <c r="A142" s="192"/>
      <c r="B142" s="190"/>
      <c r="C142" s="187"/>
      <c r="F142" s="225" t="str">
        <f t="shared" ca="1" si="4"/>
        <v/>
      </c>
      <c r="G142" s="226" t="str">
        <f t="shared" ca="1" si="5"/>
        <v/>
      </c>
    </row>
    <row r="143" spans="1:7" ht="16.5" x14ac:dyDescent="0.3">
      <c r="A143" s="192"/>
      <c r="B143" s="190"/>
      <c r="C143" s="187"/>
      <c r="F143" s="225" t="str">
        <f t="shared" ca="1" si="4"/>
        <v/>
      </c>
      <c r="G143" s="226" t="str">
        <f t="shared" ca="1" si="5"/>
        <v/>
      </c>
    </row>
    <row r="144" spans="1:7" ht="16.5" x14ac:dyDescent="0.3">
      <c r="A144" s="192"/>
      <c r="B144" s="190"/>
      <c r="C144" s="187"/>
      <c r="F144" s="225" t="str">
        <f t="shared" ca="1" si="4"/>
        <v/>
      </c>
      <c r="G144" s="226" t="str">
        <f t="shared" ca="1" si="5"/>
        <v/>
      </c>
    </row>
    <row r="145" spans="1:7" ht="16.5" x14ac:dyDescent="0.3">
      <c r="A145" s="192"/>
      <c r="B145" s="190"/>
      <c r="C145" s="187"/>
      <c r="F145" s="225" t="str">
        <f t="shared" ca="1" si="4"/>
        <v/>
      </c>
      <c r="G145" s="226" t="str">
        <f t="shared" ca="1" si="5"/>
        <v/>
      </c>
    </row>
    <row r="146" spans="1:7" ht="16.5" x14ac:dyDescent="0.3">
      <c r="A146" s="192"/>
      <c r="B146" s="190"/>
      <c r="C146" s="187"/>
      <c r="F146" s="225" t="str">
        <f t="shared" ca="1" si="4"/>
        <v/>
      </c>
      <c r="G146" s="226" t="str">
        <f t="shared" ca="1" si="5"/>
        <v/>
      </c>
    </row>
    <row r="147" spans="1:7" ht="16.5" x14ac:dyDescent="0.3">
      <c r="A147" s="192"/>
      <c r="B147" s="190"/>
      <c r="C147" s="187"/>
      <c r="F147" s="225" t="str">
        <f t="shared" ca="1" si="4"/>
        <v/>
      </c>
      <c r="G147" s="226" t="str">
        <f t="shared" ca="1" si="5"/>
        <v/>
      </c>
    </row>
    <row r="148" spans="1:7" ht="16.5" x14ac:dyDescent="0.3">
      <c r="A148" s="192"/>
      <c r="B148" s="190"/>
      <c r="C148" s="187"/>
      <c r="F148" s="225" t="str">
        <f t="shared" ca="1" si="4"/>
        <v/>
      </c>
      <c r="G148" s="226" t="str">
        <f t="shared" ca="1" si="5"/>
        <v/>
      </c>
    </row>
    <row r="149" spans="1:7" ht="16.5" x14ac:dyDescent="0.3">
      <c r="A149" s="192"/>
      <c r="B149" s="190"/>
      <c r="C149" s="187"/>
      <c r="F149" s="225" t="str">
        <f t="shared" ca="1" si="4"/>
        <v/>
      </c>
      <c r="G149" s="226" t="str">
        <f t="shared" ca="1" si="5"/>
        <v/>
      </c>
    </row>
    <row r="150" spans="1:7" ht="16.5" x14ac:dyDescent="0.3">
      <c r="A150" s="192"/>
      <c r="B150" s="190"/>
      <c r="C150" s="187"/>
      <c r="F150" s="225" t="str">
        <f t="shared" ca="1" si="4"/>
        <v/>
      </c>
      <c r="G150" s="226" t="str">
        <f t="shared" ca="1" si="5"/>
        <v/>
      </c>
    </row>
    <row r="151" spans="1:7" ht="16.5" x14ac:dyDescent="0.3">
      <c r="A151" s="192"/>
      <c r="B151" s="190"/>
      <c r="C151" s="187"/>
      <c r="F151" s="225" t="str">
        <f t="shared" ca="1" si="4"/>
        <v/>
      </c>
      <c r="G151" s="226" t="str">
        <f t="shared" ca="1" si="5"/>
        <v/>
      </c>
    </row>
    <row r="152" spans="1:7" ht="16.5" x14ac:dyDescent="0.3">
      <c r="A152" s="192"/>
      <c r="B152" s="190"/>
      <c r="C152" s="187"/>
      <c r="F152" s="225" t="str">
        <f t="shared" ca="1" si="4"/>
        <v/>
      </c>
      <c r="G152" s="226" t="str">
        <f t="shared" ca="1" si="5"/>
        <v/>
      </c>
    </row>
    <row r="153" spans="1:7" ht="16.5" x14ac:dyDescent="0.3">
      <c r="A153" s="192"/>
      <c r="B153" s="190"/>
      <c r="C153" s="187"/>
      <c r="F153" s="225" t="str">
        <f t="shared" ca="1" si="4"/>
        <v/>
      </c>
      <c r="G153" s="226" t="str">
        <f t="shared" ca="1" si="5"/>
        <v/>
      </c>
    </row>
    <row r="154" spans="1:7" ht="16.5" x14ac:dyDescent="0.3">
      <c r="A154" s="192"/>
      <c r="B154" s="190"/>
      <c r="C154" s="187"/>
      <c r="F154" s="225" t="str">
        <f t="shared" ca="1" si="4"/>
        <v/>
      </c>
      <c r="G154" s="226" t="str">
        <f t="shared" ca="1" si="5"/>
        <v/>
      </c>
    </row>
    <row r="155" spans="1:7" ht="16.5" x14ac:dyDescent="0.3">
      <c r="A155" s="192"/>
      <c r="B155" s="190"/>
      <c r="C155" s="187"/>
      <c r="F155" s="225" t="str">
        <f t="shared" ca="1" si="4"/>
        <v/>
      </c>
      <c r="G155" s="226" t="str">
        <f t="shared" ca="1" si="5"/>
        <v/>
      </c>
    </row>
    <row r="156" spans="1:7" ht="16.5" x14ac:dyDescent="0.3">
      <c r="A156" s="192"/>
      <c r="B156" s="190"/>
      <c r="C156" s="187"/>
      <c r="F156" s="225" t="str">
        <f t="shared" ca="1" si="4"/>
        <v/>
      </c>
      <c r="G156" s="226" t="str">
        <f t="shared" ca="1" si="5"/>
        <v/>
      </c>
    </row>
    <row r="157" spans="1:7" ht="16.5" x14ac:dyDescent="0.3">
      <c r="A157" s="192"/>
      <c r="B157" s="190"/>
      <c r="C157" s="187"/>
      <c r="F157" s="225" t="str">
        <f t="shared" ca="1" si="4"/>
        <v/>
      </c>
      <c r="G157" s="226" t="str">
        <f t="shared" ca="1" si="5"/>
        <v/>
      </c>
    </row>
    <row r="158" spans="1:7" ht="16.5" x14ac:dyDescent="0.3">
      <c r="A158" s="192"/>
      <c r="B158" s="190"/>
      <c r="C158" s="187"/>
      <c r="F158" s="225" t="str">
        <f t="shared" ca="1" si="4"/>
        <v/>
      </c>
      <c r="G158" s="226" t="str">
        <f t="shared" ca="1" si="5"/>
        <v/>
      </c>
    </row>
    <row r="159" spans="1:7" ht="16.5" x14ac:dyDescent="0.3">
      <c r="A159" s="192"/>
      <c r="B159" s="190"/>
      <c r="C159" s="187"/>
      <c r="F159" s="225" t="str">
        <f t="shared" ca="1" si="4"/>
        <v/>
      </c>
      <c r="G159" s="226" t="str">
        <f t="shared" ca="1" si="5"/>
        <v/>
      </c>
    </row>
    <row r="160" spans="1:7" ht="16.5" x14ac:dyDescent="0.3">
      <c r="A160" s="192"/>
      <c r="B160" s="190"/>
      <c r="C160" s="187"/>
      <c r="F160" s="225" t="str">
        <f t="shared" ca="1" si="4"/>
        <v/>
      </c>
      <c r="G160" s="226" t="str">
        <f t="shared" ca="1" si="5"/>
        <v/>
      </c>
    </row>
    <row r="161" spans="1:7" ht="16.5" x14ac:dyDescent="0.3">
      <c r="A161" s="192"/>
      <c r="B161" s="190"/>
      <c r="C161" s="187"/>
      <c r="F161" s="225" t="str">
        <f t="shared" ca="1" si="4"/>
        <v/>
      </c>
      <c r="G161" s="226" t="str">
        <f t="shared" ca="1" si="5"/>
        <v/>
      </c>
    </row>
    <row r="162" spans="1:7" ht="16.5" x14ac:dyDescent="0.3">
      <c r="A162" s="192"/>
      <c r="B162" s="190"/>
      <c r="C162" s="187"/>
      <c r="F162" s="225" t="str">
        <f t="shared" ca="1" si="4"/>
        <v/>
      </c>
      <c r="G162" s="226" t="str">
        <f t="shared" ca="1" si="5"/>
        <v/>
      </c>
    </row>
    <row r="163" spans="1:7" ht="16.5" x14ac:dyDescent="0.3">
      <c r="A163" s="192"/>
      <c r="B163" s="190"/>
      <c r="C163" s="187"/>
      <c r="F163" s="225" t="str">
        <f t="shared" ca="1" si="4"/>
        <v/>
      </c>
      <c r="G163" s="226" t="str">
        <f t="shared" ca="1" si="5"/>
        <v/>
      </c>
    </row>
    <row r="164" spans="1:7" ht="16.5" x14ac:dyDescent="0.3">
      <c r="A164" s="192"/>
      <c r="B164" s="190"/>
      <c r="C164" s="187"/>
      <c r="F164" s="225" t="str">
        <f t="shared" ca="1" si="4"/>
        <v/>
      </c>
      <c r="G164" s="226" t="str">
        <f t="shared" ca="1" si="5"/>
        <v/>
      </c>
    </row>
    <row r="165" spans="1:7" ht="16.5" x14ac:dyDescent="0.3">
      <c r="A165" s="192"/>
      <c r="B165" s="190"/>
      <c r="C165" s="187"/>
      <c r="F165" s="225" t="str">
        <f t="shared" ca="1" si="4"/>
        <v/>
      </c>
      <c r="G165" s="226" t="str">
        <f t="shared" ca="1" si="5"/>
        <v/>
      </c>
    </row>
    <row r="166" spans="1:7" ht="16.5" x14ac:dyDescent="0.3">
      <c r="A166" s="192"/>
      <c r="B166" s="190"/>
      <c r="C166" s="187"/>
      <c r="F166" s="225" t="str">
        <f t="shared" ca="1" si="4"/>
        <v/>
      </c>
      <c r="G166" s="226" t="str">
        <f t="shared" ca="1" si="5"/>
        <v/>
      </c>
    </row>
    <row r="167" spans="1:7" ht="16.5" x14ac:dyDescent="0.3">
      <c r="A167" s="192"/>
      <c r="B167" s="190"/>
      <c r="C167" s="187"/>
      <c r="F167" s="225" t="str">
        <f t="shared" ca="1" si="4"/>
        <v/>
      </c>
      <c r="G167" s="226" t="str">
        <f t="shared" ca="1" si="5"/>
        <v/>
      </c>
    </row>
    <row r="168" spans="1:7" ht="16.5" x14ac:dyDescent="0.3">
      <c r="A168" s="192"/>
      <c r="B168" s="190"/>
      <c r="C168" s="187"/>
      <c r="F168" s="225" t="str">
        <f t="shared" ca="1" si="4"/>
        <v/>
      </c>
      <c r="G168" s="226" t="str">
        <f t="shared" ca="1" si="5"/>
        <v/>
      </c>
    </row>
    <row r="169" spans="1:7" ht="16.5" x14ac:dyDescent="0.3">
      <c r="A169" s="192"/>
      <c r="B169" s="190"/>
      <c r="C169" s="187"/>
      <c r="F169" s="225" t="str">
        <f t="shared" ca="1" si="4"/>
        <v/>
      </c>
      <c r="G169" s="226" t="str">
        <f t="shared" ca="1" si="5"/>
        <v/>
      </c>
    </row>
    <row r="170" spans="1:7" ht="16.5" x14ac:dyDescent="0.3">
      <c r="A170" s="192"/>
      <c r="B170" s="190"/>
      <c r="C170" s="187"/>
      <c r="F170" s="225" t="str">
        <f t="shared" ca="1" si="4"/>
        <v/>
      </c>
      <c r="G170" s="226" t="str">
        <f t="shared" ca="1" si="5"/>
        <v/>
      </c>
    </row>
    <row r="171" spans="1:7" ht="16.5" x14ac:dyDescent="0.3">
      <c r="A171" s="192"/>
      <c r="B171" s="190"/>
      <c r="C171" s="187"/>
      <c r="F171" s="225" t="str">
        <f t="shared" ca="1" si="4"/>
        <v/>
      </c>
      <c r="G171" s="226" t="str">
        <f t="shared" ca="1" si="5"/>
        <v/>
      </c>
    </row>
    <row r="172" spans="1:7" ht="16.5" x14ac:dyDescent="0.3">
      <c r="A172" s="192"/>
      <c r="B172" s="190"/>
      <c r="C172" s="187"/>
      <c r="F172" s="225" t="str">
        <f t="shared" ca="1" si="4"/>
        <v/>
      </c>
      <c r="G172" s="226" t="str">
        <f t="shared" ca="1" si="5"/>
        <v/>
      </c>
    </row>
    <row r="173" spans="1:7" ht="16.5" x14ac:dyDescent="0.3">
      <c r="A173" s="192"/>
      <c r="B173" s="190"/>
      <c r="C173" s="187"/>
      <c r="F173" s="225" t="str">
        <f t="shared" ca="1" si="4"/>
        <v/>
      </c>
      <c r="G173" s="226" t="str">
        <f t="shared" ca="1" si="5"/>
        <v/>
      </c>
    </row>
    <row r="174" spans="1:7" ht="16.5" x14ac:dyDescent="0.3">
      <c r="A174" s="192"/>
      <c r="B174" s="190"/>
      <c r="C174" s="187"/>
      <c r="F174" s="225" t="str">
        <f t="shared" ca="1" si="4"/>
        <v/>
      </c>
      <c r="G174" s="226" t="str">
        <f t="shared" ca="1" si="5"/>
        <v/>
      </c>
    </row>
    <row r="175" spans="1:7" ht="16.5" x14ac:dyDescent="0.3">
      <c r="A175" s="192"/>
      <c r="B175" s="190"/>
      <c r="C175" s="187"/>
      <c r="F175" s="225" t="str">
        <f t="shared" ca="1" si="4"/>
        <v/>
      </c>
      <c r="G175" s="226" t="str">
        <f t="shared" ca="1" si="5"/>
        <v/>
      </c>
    </row>
    <row r="176" spans="1:7" ht="16.5" x14ac:dyDescent="0.3">
      <c r="A176" s="192"/>
      <c r="B176" s="190"/>
      <c r="C176" s="187"/>
      <c r="F176" s="225" t="str">
        <f t="shared" ca="1" si="4"/>
        <v/>
      </c>
      <c r="G176" s="226" t="str">
        <f t="shared" ca="1" si="5"/>
        <v/>
      </c>
    </row>
    <row r="177" spans="1:7" ht="16.5" x14ac:dyDescent="0.3">
      <c r="A177" s="192"/>
      <c r="B177" s="190"/>
      <c r="C177" s="187"/>
      <c r="F177" s="225" t="str">
        <f t="shared" ca="1" si="4"/>
        <v/>
      </c>
      <c r="G177" s="226" t="str">
        <f t="shared" ca="1" si="5"/>
        <v/>
      </c>
    </row>
    <row r="178" spans="1:7" ht="16.5" x14ac:dyDescent="0.3">
      <c r="A178" s="192"/>
      <c r="B178" s="190"/>
      <c r="C178" s="187"/>
      <c r="F178" s="225" t="str">
        <f t="shared" ca="1" si="4"/>
        <v/>
      </c>
      <c r="G178" s="226" t="str">
        <f t="shared" ca="1" si="5"/>
        <v/>
      </c>
    </row>
    <row r="179" spans="1:7" ht="16.5" x14ac:dyDescent="0.3">
      <c r="A179" s="192"/>
      <c r="B179" s="190"/>
      <c r="C179" s="187"/>
      <c r="F179" s="225" t="str">
        <f t="shared" ca="1" si="4"/>
        <v/>
      </c>
      <c r="G179" s="226" t="str">
        <f t="shared" ca="1" si="5"/>
        <v/>
      </c>
    </row>
    <row r="180" spans="1:7" ht="16.5" x14ac:dyDescent="0.3">
      <c r="A180" s="192"/>
      <c r="B180" s="190"/>
      <c r="C180" s="187"/>
      <c r="F180" s="225" t="str">
        <f t="shared" ca="1" si="4"/>
        <v/>
      </c>
      <c r="G180" s="226" t="str">
        <f t="shared" ca="1" si="5"/>
        <v/>
      </c>
    </row>
    <row r="181" spans="1:7" ht="16.5" x14ac:dyDescent="0.3">
      <c r="A181" s="192"/>
      <c r="B181" s="190"/>
      <c r="C181" s="187"/>
      <c r="F181" s="225" t="str">
        <f t="shared" ca="1" si="4"/>
        <v/>
      </c>
      <c r="G181" s="226" t="str">
        <f t="shared" ca="1" si="5"/>
        <v/>
      </c>
    </row>
    <row r="182" spans="1:7" ht="16.5" x14ac:dyDescent="0.3">
      <c r="A182" s="192"/>
      <c r="B182" s="190"/>
      <c r="C182" s="187"/>
      <c r="F182" s="225" t="str">
        <f t="shared" ca="1" si="4"/>
        <v/>
      </c>
      <c r="G182" s="226" t="str">
        <f t="shared" ca="1" si="5"/>
        <v/>
      </c>
    </row>
    <row r="183" spans="1:7" ht="16.5" x14ac:dyDescent="0.3">
      <c r="A183" s="192"/>
      <c r="B183" s="190"/>
      <c r="C183" s="187"/>
      <c r="F183" s="225" t="str">
        <f t="shared" ca="1" si="4"/>
        <v/>
      </c>
      <c r="G183" s="226" t="str">
        <f t="shared" ca="1" si="5"/>
        <v/>
      </c>
    </row>
    <row r="184" spans="1:7" ht="16.5" x14ac:dyDescent="0.3">
      <c r="A184" s="192"/>
      <c r="B184" s="190"/>
      <c r="C184" s="187"/>
      <c r="F184" s="225" t="str">
        <f t="shared" ca="1" si="4"/>
        <v/>
      </c>
      <c r="G184" s="226" t="str">
        <f t="shared" ca="1" si="5"/>
        <v/>
      </c>
    </row>
    <row r="185" spans="1:7" ht="16.5" x14ac:dyDescent="0.3">
      <c r="A185" s="192"/>
      <c r="B185" s="190"/>
      <c r="C185" s="187"/>
      <c r="F185" s="225" t="str">
        <f t="shared" ca="1" si="4"/>
        <v/>
      </c>
      <c r="G185" s="226" t="str">
        <f t="shared" ca="1" si="5"/>
        <v/>
      </c>
    </row>
    <row r="186" spans="1:7" ht="16.5" x14ac:dyDescent="0.3">
      <c r="A186" s="192"/>
      <c r="B186" s="190"/>
      <c r="C186" s="187"/>
      <c r="F186" s="225" t="str">
        <f t="shared" ca="1" si="4"/>
        <v/>
      </c>
      <c r="G186" s="226" t="str">
        <f t="shared" ca="1" si="5"/>
        <v/>
      </c>
    </row>
    <row r="187" spans="1:7" ht="16.5" x14ac:dyDescent="0.3">
      <c r="A187" s="192"/>
      <c r="B187" s="190"/>
      <c r="C187" s="187"/>
      <c r="F187" s="225" t="str">
        <f t="shared" ca="1" si="4"/>
        <v/>
      </c>
      <c r="G187" s="226" t="str">
        <f t="shared" ca="1" si="5"/>
        <v/>
      </c>
    </row>
    <row r="188" spans="1:7" ht="16.5" x14ac:dyDescent="0.3">
      <c r="A188" s="192"/>
      <c r="B188" s="190"/>
      <c r="C188" s="187"/>
      <c r="F188" s="225" t="str">
        <f t="shared" ca="1" si="4"/>
        <v/>
      </c>
      <c r="G188" s="226" t="str">
        <f t="shared" ca="1" si="5"/>
        <v/>
      </c>
    </row>
    <row r="189" spans="1:7" ht="16.5" x14ac:dyDescent="0.3">
      <c r="A189" s="192"/>
      <c r="B189" s="190"/>
      <c r="C189" s="187"/>
      <c r="F189" s="225" t="str">
        <f t="shared" ca="1" si="4"/>
        <v/>
      </c>
      <c r="G189" s="226" t="str">
        <f t="shared" ca="1" si="5"/>
        <v/>
      </c>
    </row>
    <row r="190" spans="1:7" ht="16.5" x14ac:dyDescent="0.3">
      <c r="A190" s="192"/>
      <c r="B190" s="190"/>
      <c r="C190" s="187"/>
      <c r="F190" s="225" t="str">
        <f t="shared" ca="1" si="4"/>
        <v/>
      </c>
      <c r="G190" s="226" t="str">
        <f t="shared" ca="1" si="5"/>
        <v/>
      </c>
    </row>
    <row r="191" spans="1:7" ht="16.5" x14ac:dyDescent="0.3">
      <c r="A191" s="192"/>
      <c r="B191" s="190"/>
      <c r="C191" s="187"/>
      <c r="F191" s="225" t="str">
        <f t="shared" ca="1" si="4"/>
        <v/>
      </c>
      <c r="G191" s="226" t="str">
        <f t="shared" ca="1" si="5"/>
        <v/>
      </c>
    </row>
    <row r="192" spans="1:7" ht="16.5" x14ac:dyDescent="0.3">
      <c r="A192" s="192"/>
      <c r="B192" s="190"/>
      <c r="C192" s="187"/>
      <c r="F192" s="225" t="str">
        <f t="shared" ca="1" si="4"/>
        <v/>
      </c>
      <c r="G192" s="226" t="str">
        <f t="shared" ca="1" si="5"/>
        <v/>
      </c>
    </row>
    <row r="193" spans="1:7" ht="16.5" x14ac:dyDescent="0.3">
      <c r="A193" s="192"/>
      <c r="B193" s="190"/>
      <c r="C193" s="187"/>
      <c r="F193" s="225" t="str">
        <f t="shared" ca="1" si="4"/>
        <v/>
      </c>
      <c r="G193" s="226" t="str">
        <f t="shared" ca="1" si="5"/>
        <v/>
      </c>
    </row>
    <row r="194" spans="1:7" ht="16.5" x14ac:dyDescent="0.3">
      <c r="A194" s="192"/>
      <c r="B194" s="190"/>
      <c r="C194" s="187"/>
      <c r="F194" s="225" t="str">
        <f t="shared" ca="1" si="4"/>
        <v/>
      </c>
      <c r="G194" s="226" t="str">
        <f t="shared" ca="1" si="5"/>
        <v/>
      </c>
    </row>
    <row r="195" spans="1:7" ht="16.5" x14ac:dyDescent="0.3">
      <c r="A195" s="192"/>
      <c r="B195" s="190"/>
      <c r="C195" s="187"/>
      <c r="F195" s="225" t="str">
        <f t="shared" ca="1" si="4"/>
        <v/>
      </c>
      <c r="G195" s="226" t="str">
        <f t="shared" ca="1" si="5"/>
        <v/>
      </c>
    </row>
    <row r="196" spans="1:7" ht="16.5" x14ac:dyDescent="0.3">
      <c r="A196" s="192"/>
      <c r="B196" s="190"/>
      <c r="C196" s="187"/>
      <c r="F196" s="225" t="str">
        <f t="shared" ref="F196:F259" ca="1" si="6">IFERROR(TRIM(LEFT(MID(INDIRECT("B"&amp;(4*ROW(F196)-1)),FIND("'",INDIRECT("B"&amp;(4*ROW(F196)-1)))+1,100),LEN(MID(INDIRECT("B"&amp;(4*ROW(F196)-1)),FIND("'",INDIRECT("B"&amp;(4*ROW(F196)-1)))+1,100))-2)),"")</f>
        <v/>
      </c>
      <c r="G196" s="226" t="str">
        <f t="shared" ref="G196:G259" ca="1" si="7">IFERROR(LEFT(MID(INDIRECT("B"&amp;(4*ROW(G196))),FIND("'",INDIRECT("B"&amp;(4*ROW(G196))))+1,100),LEN(MID(INDIRECT("B"&amp;(4*ROW(G196))),FIND("'",INDIRECT("B"&amp;(4*ROW(G196))))+1,100))-2),"")</f>
        <v/>
      </c>
    </row>
    <row r="197" spans="1:7" ht="16.5" x14ac:dyDescent="0.3">
      <c r="A197" s="192"/>
      <c r="B197" s="190"/>
      <c r="C197" s="187"/>
      <c r="F197" s="225" t="str">
        <f t="shared" ca="1" si="6"/>
        <v/>
      </c>
      <c r="G197" s="226" t="str">
        <f t="shared" ca="1" si="7"/>
        <v/>
      </c>
    </row>
    <row r="198" spans="1:7" ht="16.5" x14ac:dyDescent="0.3">
      <c r="A198" s="192"/>
      <c r="B198" s="190"/>
      <c r="C198" s="187"/>
      <c r="F198" s="225" t="str">
        <f t="shared" ca="1" si="6"/>
        <v/>
      </c>
      <c r="G198" s="226" t="str">
        <f t="shared" ca="1" si="7"/>
        <v/>
      </c>
    </row>
    <row r="199" spans="1:7" ht="16.5" x14ac:dyDescent="0.3">
      <c r="A199" s="192"/>
      <c r="B199" s="190"/>
      <c r="C199" s="187"/>
      <c r="F199" s="225" t="str">
        <f t="shared" ca="1" si="6"/>
        <v/>
      </c>
      <c r="G199" s="226" t="str">
        <f t="shared" ca="1" si="7"/>
        <v/>
      </c>
    </row>
    <row r="200" spans="1:7" ht="16.5" x14ac:dyDescent="0.3">
      <c r="A200" s="192"/>
      <c r="B200" s="190"/>
      <c r="C200" s="187"/>
      <c r="F200" s="225" t="str">
        <f t="shared" ca="1" si="6"/>
        <v/>
      </c>
      <c r="G200" s="226" t="str">
        <f t="shared" ca="1" si="7"/>
        <v/>
      </c>
    </row>
    <row r="201" spans="1:7" ht="16.5" x14ac:dyDescent="0.3">
      <c r="A201" s="192"/>
      <c r="B201" s="190"/>
      <c r="C201" s="187"/>
      <c r="F201" s="225" t="str">
        <f t="shared" ca="1" si="6"/>
        <v/>
      </c>
      <c r="G201" s="226" t="str">
        <f t="shared" ca="1" si="7"/>
        <v/>
      </c>
    </row>
    <row r="202" spans="1:7" ht="16.5" x14ac:dyDescent="0.3">
      <c r="A202" s="192"/>
      <c r="B202" s="190"/>
      <c r="C202" s="187"/>
      <c r="F202" s="225" t="str">
        <f t="shared" ca="1" si="6"/>
        <v/>
      </c>
      <c r="G202" s="226" t="str">
        <f t="shared" ca="1" si="7"/>
        <v/>
      </c>
    </row>
    <row r="203" spans="1:7" ht="16.5" x14ac:dyDescent="0.3">
      <c r="A203" s="192"/>
      <c r="B203" s="190"/>
      <c r="C203" s="187"/>
      <c r="F203" s="225" t="str">
        <f t="shared" ca="1" si="6"/>
        <v/>
      </c>
      <c r="G203" s="226" t="str">
        <f t="shared" ca="1" si="7"/>
        <v/>
      </c>
    </row>
    <row r="204" spans="1:7" ht="16.5" x14ac:dyDescent="0.3">
      <c r="A204" s="192"/>
      <c r="B204" s="190"/>
      <c r="C204" s="187"/>
      <c r="F204" s="225" t="str">
        <f t="shared" ca="1" si="6"/>
        <v/>
      </c>
      <c r="G204" s="226" t="str">
        <f t="shared" ca="1" si="7"/>
        <v/>
      </c>
    </row>
    <row r="205" spans="1:7" ht="16.5" x14ac:dyDescent="0.3">
      <c r="A205" s="192"/>
      <c r="B205" s="190"/>
      <c r="C205" s="187"/>
      <c r="F205" s="225" t="str">
        <f t="shared" ca="1" si="6"/>
        <v/>
      </c>
      <c r="G205" s="226" t="str">
        <f t="shared" ca="1" si="7"/>
        <v/>
      </c>
    </row>
    <row r="206" spans="1:7" ht="16.5" x14ac:dyDescent="0.3">
      <c r="A206" s="192"/>
      <c r="B206" s="190"/>
      <c r="C206" s="187"/>
      <c r="F206" s="225" t="str">
        <f t="shared" ca="1" si="6"/>
        <v/>
      </c>
      <c r="G206" s="226" t="str">
        <f t="shared" ca="1" si="7"/>
        <v/>
      </c>
    </row>
    <row r="207" spans="1:7" ht="16.5" x14ac:dyDescent="0.3">
      <c r="A207" s="192"/>
      <c r="B207" s="190"/>
      <c r="C207" s="187"/>
      <c r="F207" s="225" t="str">
        <f t="shared" ca="1" si="6"/>
        <v/>
      </c>
      <c r="G207" s="226" t="str">
        <f t="shared" ca="1" si="7"/>
        <v/>
      </c>
    </row>
    <row r="208" spans="1:7" ht="16.5" x14ac:dyDescent="0.3">
      <c r="A208" s="192"/>
      <c r="B208" s="190"/>
      <c r="C208" s="187"/>
      <c r="F208" s="225" t="str">
        <f t="shared" ca="1" si="6"/>
        <v/>
      </c>
      <c r="G208" s="226" t="str">
        <f t="shared" ca="1" si="7"/>
        <v/>
      </c>
    </row>
    <row r="209" spans="1:7" ht="16.5" x14ac:dyDescent="0.3">
      <c r="A209" s="192"/>
      <c r="B209" s="190"/>
      <c r="C209" s="187"/>
      <c r="F209" s="225" t="str">
        <f t="shared" ca="1" si="6"/>
        <v/>
      </c>
      <c r="G209" s="226" t="str">
        <f t="shared" ca="1" si="7"/>
        <v/>
      </c>
    </row>
    <row r="210" spans="1:7" ht="16.5" x14ac:dyDescent="0.3">
      <c r="A210" s="192"/>
      <c r="B210" s="190"/>
      <c r="C210" s="187"/>
      <c r="F210" s="225" t="str">
        <f t="shared" ca="1" si="6"/>
        <v/>
      </c>
      <c r="G210" s="226" t="str">
        <f t="shared" ca="1" si="7"/>
        <v/>
      </c>
    </row>
    <row r="211" spans="1:7" ht="16.5" x14ac:dyDescent="0.3">
      <c r="A211" s="192"/>
      <c r="B211" s="190"/>
      <c r="C211" s="187"/>
      <c r="F211" s="225" t="str">
        <f t="shared" ca="1" si="6"/>
        <v/>
      </c>
      <c r="G211" s="226" t="str">
        <f t="shared" ca="1" si="7"/>
        <v/>
      </c>
    </row>
    <row r="212" spans="1:7" ht="16.5" x14ac:dyDescent="0.3">
      <c r="A212" s="192"/>
      <c r="B212" s="190"/>
      <c r="C212" s="187"/>
      <c r="F212" s="225" t="str">
        <f t="shared" ca="1" si="6"/>
        <v/>
      </c>
      <c r="G212" s="226" t="str">
        <f t="shared" ca="1" si="7"/>
        <v/>
      </c>
    </row>
    <row r="213" spans="1:7" ht="16.5" x14ac:dyDescent="0.3">
      <c r="A213" s="192"/>
      <c r="B213" s="190"/>
      <c r="C213" s="187"/>
      <c r="F213" s="225" t="str">
        <f t="shared" ca="1" si="6"/>
        <v/>
      </c>
      <c r="G213" s="226" t="str">
        <f t="shared" ca="1" si="7"/>
        <v/>
      </c>
    </row>
    <row r="214" spans="1:7" ht="16.5" x14ac:dyDescent="0.3">
      <c r="A214" s="192"/>
      <c r="B214" s="190"/>
      <c r="C214" s="187"/>
      <c r="F214" s="225" t="str">
        <f t="shared" ca="1" si="6"/>
        <v/>
      </c>
      <c r="G214" s="226" t="str">
        <f t="shared" ca="1" si="7"/>
        <v/>
      </c>
    </row>
    <row r="215" spans="1:7" ht="16.5" x14ac:dyDescent="0.3">
      <c r="A215" s="192"/>
      <c r="B215" s="190"/>
      <c r="C215" s="187"/>
      <c r="F215" s="225" t="str">
        <f t="shared" ca="1" si="6"/>
        <v/>
      </c>
      <c r="G215" s="226" t="str">
        <f t="shared" ca="1" si="7"/>
        <v/>
      </c>
    </row>
    <row r="216" spans="1:7" ht="16.5" x14ac:dyDescent="0.3">
      <c r="A216" s="192"/>
      <c r="B216" s="190"/>
      <c r="C216" s="187"/>
      <c r="F216" s="225" t="str">
        <f t="shared" ca="1" si="6"/>
        <v/>
      </c>
      <c r="G216" s="226" t="str">
        <f t="shared" ca="1" si="7"/>
        <v/>
      </c>
    </row>
    <row r="217" spans="1:7" ht="16.5" x14ac:dyDescent="0.3">
      <c r="A217" s="192"/>
      <c r="B217" s="190"/>
      <c r="C217" s="187"/>
      <c r="F217" s="225" t="str">
        <f t="shared" ca="1" si="6"/>
        <v/>
      </c>
      <c r="G217" s="226" t="str">
        <f t="shared" ca="1" si="7"/>
        <v/>
      </c>
    </row>
    <row r="218" spans="1:7" ht="16.5" x14ac:dyDescent="0.3">
      <c r="A218" s="192"/>
      <c r="B218" s="190"/>
      <c r="C218" s="187"/>
      <c r="F218" s="225" t="str">
        <f t="shared" ca="1" si="6"/>
        <v/>
      </c>
      <c r="G218" s="226" t="str">
        <f t="shared" ca="1" si="7"/>
        <v/>
      </c>
    </row>
    <row r="219" spans="1:7" ht="16.5" x14ac:dyDescent="0.3">
      <c r="A219" s="192"/>
      <c r="B219" s="190"/>
      <c r="C219" s="187"/>
      <c r="F219" s="225" t="str">
        <f t="shared" ca="1" si="6"/>
        <v/>
      </c>
      <c r="G219" s="226" t="str">
        <f t="shared" ca="1" si="7"/>
        <v/>
      </c>
    </row>
    <row r="220" spans="1:7" ht="16.5" x14ac:dyDescent="0.3">
      <c r="A220" s="192"/>
      <c r="B220" s="190"/>
      <c r="C220" s="187"/>
      <c r="F220" s="225" t="str">
        <f t="shared" ca="1" si="6"/>
        <v/>
      </c>
      <c r="G220" s="226" t="str">
        <f t="shared" ca="1" si="7"/>
        <v/>
      </c>
    </row>
    <row r="221" spans="1:7" ht="16.5" x14ac:dyDescent="0.3">
      <c r="A221" s="192"/>
      <c r="B221" s="190"/>
      <c r="C221" s="187"/>
      <c r="F221" s="225" t="str">
        <f t="shared" ca="1" si="6"/>
        <v/>
      </c>
      <c r="G221" s="226" t="str">
        <f t="shared" ca="1" si="7"/>
        <v/>
      </c>
    </row>
    <row r="222" spans="1:7" ht="16.5" x14ac:dyDescent="0.3">
      <c r="A222" s="192"/>
      <c r="B222" s="190"/>
      <c r="C222" s="187"/>
      <c r="F222" s="225" t="str">
        <f t="shared" ca="1" si="6"/>
        <v/>
      </c>
      <c r="G222" s="226" t="str">
        <f t="shared" ca="1" si="7"/>
        <v/>
      </c>
    </row>
    <row r="223" spans="1:7" ht="16.5" x14ac:dyDescent="0.3">
      <c r="A223" s="192"/>
      <c r="B223" s="190"/>
      <c r="C223" s="187"/>
      <c r="F223" s="225" t="str">
        <f t="shared" ca="1" si="6"/>
        <v/>
      </c>
      <c r="G223" s="226" t="str">
        <f t="shared" ca="1" si="7"/>
        <v/>
      </c>
    </row>
    <row r="224" spans="1:7" ht="16.5" x14ac:dyDescent="0.3">
      <c r="A224" s="192"/>
      <c r="B224" s="190"/>
      <c r="C224" s="187"/>
      <c r="F224" s="225" t="str">
        <f t="shared" ca="1" si="6"/>
        <v/>
      </c>
      <c r="G224" s="226" t="str">
        <f t="shared" ca="1" si="7"/>
        <v/>
      </c>
    </row>
    <row r="225" spans="1:7" ht="16.5" x14ac:dyDescent="0.3">
      <c r="A225" s="192"/>
      <c r="B225" s="190"/>
      <c r="C225" s="187"/>
      <c r="F225" s="225" t="str">
        <f t="shared" ca="1" si="6"/>
        <v/>
      </c>
      <c r="G225" s="226" t="str">
        <f t="shared" ca="1" si="7"/>
        <v/>
      </c>
    </row>
    <row r="226" spans="1:7" ht="16.5" x14ac:dyDescent="0.3">
      <c r="A226" s="192"/>
      <c r="B226" s="190"/>
      <c r="C226" s="187"/>
      <c r="F226" s="225" t="str">
        <f t="shared" ca="1" si="6"/>
        <v/>
      </c>
      <c r="G226" s="226" t="str">
        <f t="shared" ca="1" si="7"/>
        <v/>
      </c>
    </row>
    <row r="227" spans="1:7" ht="16.5" x14ac:dyDescent="0.3">
      <c r="A227" s="192"/>
      <c r="B227" s="190"/>
      <c r="C227" s="187"/>
      <c r="F227" s="225" t="str">
        <f t="shared" ca="1" si="6"/>
        <v/>
      </c>
      <c r="G227" s="226" t="str">
        <f t="shared" ca="1" si="7"/>
        <v/>
      </c>
    </row>
    <row r="228" spans="1:7" ht="16.5" x14ac:dyDescent="0.3">
      <c r="A228" s="192"/>
      <c r="B228" s="190"/>
      <c r="C228" s="187"/>
      <c r="F228" s="225" t="str">
        <f t="shared" ca="1" si="6"/>
        <v/>
      </c>
      <c r="G228" s="226" t="str">
        <f t="shared" ca="1" si="7"/>
        <v/>
      </c>
    </row>
    <row r="229" spans="1:7" ht="16.5" x14ac:dyDescent="0.3">
      <c r="A229" s="192"/>
      <c r="B229" s="190"/>
      <c r="C229" s="187"/>
      <c r="F229" s="225" t="str">
        <f t="shared" ca="1" si="6"/>
        <v/>
      </c>
      <c r="G229" s="226" t="str">
        <f t="shared" ca="1" si="7"/>
        <v/>
      </c>
    </row>
    <row r="230" spans="1:7" ht="16.5" x14ac:dyDescent="0.3">
      <c r="A230" s="192"/>
      <c r="B230" s="190"/>
      <c r="C230" s="187"/>
      <c r="F230" s="225" t="str">
        <f t="shared" ca="1" si="6"/>
        <v/>
      </c>
      <c r="G230" s="226" t="str">
        <f t="shared" ca="1" si="7"/>
        <v/>
      </c>
    </row>
    <row r="231" spans="1:7" ht="16.5" x14ac:dyDescent="0.3">
      <c r="A231" s="192"/>
      <c r="B231" s="190"/>
      <c r="C231" s="187"/>
      <c r="F231" s="225" t="str">
        <f t="shared" ca="1" si="6"/>
        <v/>
      </c>
      <c r="G231" s="226" t="str">
        <f t="shared" ca="1" si="7"/>
        <v/>
      </c>
    </row>
    <row r="232" spans="1:7" ht="16.5" x14ac:dyDescent="0.3">
      <c r="A232" s="192"/>
      <c r="B232" s="190"/>
      <c r="C232" s="187"/>
      <c r="F232" s="225" t="str">
        <f t="shared" ca="1" si="6"/>
        <v/>
      </c>
      <c r="G232" s="226" t="str">
        <f t="shared" ca="1" si="7"/>
        <v/>
      </c>
    </row>
    <row r="233" spans="1:7" ht="16.5" x14ac:dyDescent="0.3">
      <c r="A233" s="192"/>
      <c r="B233" s="190"/>
      <c r="C233" s="187"/>
      <c r="F233" s="225" t="str">
        <f t="shared" ca="1" si="6"/>
        <v/>
      </c>
      <c r="G233" s="226" t="str">
        <f t="shared" ca="1" si="7"/>
        <v/>
      </c>
    </row>
    <row r="234" spans="1:7" ht="16.5" x14ac:dyDescent="0.3">
      <c r="A234" s="192"/>
      <c r="B234" s="190"/>
      <c r="C234" s="187"/>
      <c r="F234" s="225" t="str">
        <f t="shared" ca="1" si="6"/>
        <v/>
      </c>
      <c r="G234" s="226" t="str">
        <f t="shared" ca="1" si="7"/>
        <v/>
      </c>
    </row>
    <row r="235" spans="1:7" ht="16.5" x14ac:dyDescent="0.3">
      <c r="A235" s="192"/>
      <c r="B235" s="190"/>
      <c r="C235" s="187"/>
      <c r="F235" s="225" t="str">
        <f t="shared" ca="1" si="6"/>
        <v/>
      </c>
      <c r="G235" s="226" t="str">
        <f t="shared" ca="1" si="7"/>
        <v/>
      </c>
    </row>
    <row r="236" spans="1:7" ht="16.5" x14ac:dyDescent="0.3">
      <c r="A236" s="192"/>
      <c r="B236" s="190"/>
      <c r="C236" s="187"/>
      <c r="F236" s="225" t="str">
        <f t="shared" ca="1" si="6"/>
        <v/>
      </c>
      <c r="G236" s="226" t="str">
        <f t="shared" ca="1" si="7"/>
        <v/>
      </c>
    </row>
    <row r="237" spans="1:7" ht="16.5" x14ac:dyDescent="0.3">
      <c r="A237" s="192"/>
      <c r="B237" s="190"/>
      <c r="C237" s="187"/>
      <c r="F237" s="225" t="str">
        <f t="shared" ca="1" si="6"/>
        <v/>
      </c>
      <c r="G237" s="226" t="str">
        <f t="shared" ca="1" si="7"/>
        <v/>
      </c>
    </row>
    <row r="238" spans="1:7" ht="16.5" x14ac:dyDescent="0.3">
      <c r="A238" s="192"/>
      <c r="B238" s="190"/>
      <c r="C238" s="187"/>
      <c r="F238" s="225" t="str">
        <f t="shared" ca="1" si="6"/>
        <v/>
      </c>
      <c r="G238" s="226" t="str">
        <f t="shared" ca="1" si="7"/>
        <v/>
      </c>
    </row>
    <row r="239" spans="1:7" ht="16.5" x14ac:dyDescent="0.3">
      <c r="A239" s="192"/>
      <c r="B239" s="190"/>
      <c r="C239" s="187"/>
      <c r="F239" s="225" t="str">
        <f t="shared" ca="1" si="6"/>
        <v/>
      </c>
      <c r="G239" s="226" t="str">
        <f t="shared" ca="1" si="7"/>
        <v/>
      </c>
    </row>
    <row r="240" spans="1:7" ht="16.5" x14ac:dyDescent="0.3">
      <c r="A240" s="192"/>
      <c r="B240" s="190"/>
      <c r="C240" s="187"/>
      <c r="F240" s="225" t="str">
        <f t="shared" ca="1" si="6"/>
        <v/>
      </c>
      <c r="G240" s="226" t="str">
        <f t="shared" ca="1" si="7"/>
        <v/>
      </c>
    </row>
    <row r="241" spans="1:7" ht="16.5" x14ac:dyDescent="0.3">
      <c r="A241" s="192"/>
      <c r="B241" s="190"/>
      <c r="C241" s="187"/>
      <c r="F241" s="225" t="str">
        <f t="shared" ca="1" si="6"/>
        <v/>
      </c>
      <c r="G241" s="226" t="str">
        <f t="shared" ca="1" si="7"/>
        <v/>
      </c>
    </row>
    <row r="242" spans="1:7" ht="16.5" x14ac:dyDescent="0.3">
      <c r="A242" s="192"/>
      <c r="B242" s="190"/>
      <c r="C242" s="187"/>
      <c r="F242" s="225" t="str">
        <f t="shared" ca="1" si="6"/>
        <v/>
      </c>
      <c r="G242" s="226" t="str">
        <f t="shared" ca="1" si="7"/>
        <v/>
      </c>
    </row>
    <row r="243" spans="1:7" ht="16.5" x14ac:dyDescent="0.3">
      <c r="A243" s="192"/>
      <c r="B243" s="190"/>
      <c r="C243" s="187"/>
      <c r="F243" s="225" t="str">
        <f t="shared" ca="1" si="6"/>
        <v/>
      </c>
      <c r="G243" s="226" t="str">
        <f t="shared" ca="1" si="7"/>
        <v/>
      </c>
    </row>
    <row r="244" spans="1:7" ht="16.5" x14ac:dyDescent="0.3">
      <c r="A244" s="192"/>
      <c r="B244" s="190"/>
      <c r="C244" s="187"/>
      <c r="F244" s="225" t="str">
        <f t="shared" ca="1" si="6"/>
        <v/>
      </c>
      <c r="G244" s="226" t="str">
        <f t="shared" ca="1" si="7"/>
        <v/>
      </c>
    </row>
    <row r="245" spans="1:7" ht="16.5" x14ac:dyDescent="0.3">
      <c r="A245" s="192"/>
      <c r="B245" s="190"/>
      <c r="C245" s="187"/>
      <c r="F245" s="225" t="str">
        <f t="shared" ca="1" si="6"/>
        <v/>
      </c>
      <c r="G245" s="226" t="str">
        <f t="shared" ca="1" si="7"/>
        <v/>
      </c>
    </row>
    <row r="246" spans="1:7" ht="16.5" x14ac:dyDescent="0.3">
      <c r="A246" s="192"/>
      <c r="B246" s="190"/>
      <c r="C246" s="187"/>
      <c r="F246" s="225" t="str">
        <f t="shared" ca="1" si="6"/>
        <v/>
      </c>
      <c r="G246" s="226" t="str">
        <f t="shared" ca="1" si="7"/>
        <v/>
      </c>
    </row>
    <row r="247" spans="1:7" ht="16.5" x14ac:dyDescent="0.3">
      <c r="A247" s="192"/>
      <c r="B247" s="190"/>
      <c r="C247" s="187"/>
      <c r="F247" s="225" t="str">
        <f t="shared" ca="1" si="6"/>
        <v/>
      </c>
      <c r="G247" s="226" t="str">
        <f t="shared" ca="1" si="7"/>
        <v/>
      </c>
    </row>
    <row r="248" spans="1:7" ht="16.5" x14ac:dyDescent="0.3">
      <c r="A248" s="192"/>
      <c r="B248" s="190"/>
      <c r="C248" s="187"/>
      <c r="F248" s="225" t="str">
        <f t="shared" ca="1" si="6"/>
        <v/>
      </c>
      <c r="G248" s="226" t="str">
        <f t="shared" ca="1" si="7"/>
        <v/>
      </c>
    </row>
    <row r="249" spans="1:7" ht="16.5" x14ac:dyDescent="0.3">
      <c r="A249" s="192"/>
      <c r="B249" s="190"/>
      <c r="C249" s="187"/>
      <c r="F249" s="225" t="str">
        <f t="shared" ca="1" si="6"/>
        <v/>
      </c>
      <c r="G249" s="226" t="str">
        <f t="shared" ca="1" si="7"/>
        <v/>
      </c>
    </row>
    <row r="250" spans="1:7" ht="16.5" x14ac:dyDescent="0.3">
      <c r="A250" s="192"/>
      <c r="B250" s="190"/>
      <c r="C250" s="187"/>
      <c r="F250" s="225" t="str">
        <f t="shared" ca="1" si="6"/>
        <v/>
      </c>
      <c r="G250" s="226" t="str">
        <f t="shared" ca="1" si="7"/>
        <v/>
      </c>
    </row>
    <row r="251" spans="1:7" ht="16.5" x14ac:dyDescent="0.3">
      <c r="A251" s="192"/>
      <c r="B251" s="190"/>
      <c r="C251" s="187"/>
      <c r="F251" s="225" t="str">
        <f t="shared" ca="1" si="6"/>
        <v/>
      </c>
      <c r="G251" s="226" t="str">
        <f t="shared" ca="1" si="7"/>
        <v/>
      </c>
    </row>
    <row r="252" spans="1:7" ht="16.5" x14ac:dyDescent="0.3">
      <c r="A252" s="192"/>
      <c r="B252" s="190"/>
      <c r="C252" s="187"/>
      <c r="F252" s="225" t="str">
        <f t="shared" ca="1" si="6"/>
        <v/>
      </c>
      <c r="G252" s="226" t="str">
        <f t="shared" ca="1" si="7"/>
        <v/>
      </c>
    </row>
    <row r="253" spans="1:7" ht="16.5" x14ac:dyDescent="0.3">
      <c r="A253" s="192"/>
      <c r="B253" s="190"/>
      <c r="C253" s="187"/>
      <c r="F253" s="225" t="str">
        <f t="shared" ca="1" si="6"/>
        <v/>
      </c>
      <c r="G253" s="226" t="str">
        <f t="shared" ca="1" si="7"/>
        <v/>
      </c>
    </row>
    <row r="254" spans="1:7" ht="16.5" x14ac:dyDescent="0.3">
      <c r="A254" s="192"/>
      <c r="B254" s="190"/>
      <c r="C254" s="187"/>
      <c r="F254" s="225" t="str">
        <f t="shared" ca="1" si="6"/>
        <v/>
      </c>
      <c r="G254" s="226" t="str">
        <f t="shared" ca="1" si="7"/>
        <v/>
      </c>
    </row>
    <row r="255" spans="1:7" ht="16.5" x14ac:dyDescent="0.3">
      <c r="A255" s="192"/>
      <c r="B255" s="190"/>
      <c r="C255" s="187"/>
      <c r="F255" s="225" t="str">
        <f t="shared" ca="1" si="6"/>
        <v/>
      </c>
      <c r="G255" s="226" t="str">
        <f t="shared" ca="1" si="7"/>
        <v/>
      </c>
    </row>
    <row r="256" spans="1:7" ht="16.5" x14ac:dyDescent="0.3">
      <c r="A256" s="192"/>
      <c r="B256" s="190"/>
      <c r="C256" s="187"/>
      <c r="F256" s="225" t="str">
        <f t="shared" ca="1" si="6"/>
        <v/>
      </c>
      <c r="G256" s="226" t="str">
        <f t="shared" ca="1" si="7"/>
        <v/>
      </c>
    </row>
    <row r="257" spans="1:7" ht="16.5" x14ac:dyDescent="0.3">
      <c r="A257" s="192"/>
      <c r="B257" s="190"/>
      <c r="C257" s="187"/>
      <c r="F257" s="225" t="str">
        <f t="shared" ca="1" si="6"/>
        <v/>
      </c>
      <c r="G257" s="226" t="str">
        <f t="shared" ca="1" si="7"/>
        <v/>
      </c>
    </row>
    <row r="258" spans="1:7" ht="16.5" x14ac:dyDescent="0.3">
      <c r="A258" s="192"/>
      <c r="B258" s="190"/>
      <c r="C258" s="187"/>
      <c r="F258" s="225" t="str">
        <f t="shared" ca="1" si="6"/>
        <v/>
      </c>
      <c r="G258" s="226" t="str">
        <f t="shared" ca="1" si="7"/>
        <v/>
      </c>
    </row>
    <row r="259" spans="1:7" ht="16.5" x14ac:dyDescent="0.3">
      <c r="A259" s="192"/>
      <c r="B259" s="190"/>
      <c r="C259" s="187"/>
      <c r="F259" s="225" t="str">
        <f t="shared" ca="1" si="6"/>
        <v/>
      </c>
      <c r="G259" s="226" t="str">
        <f t="shared" ca="1" si="7"/>
        <v/>
      </c>
    </row>
    <row r="260" spans="1:7" ht="16.5" x14ac:dyDescent="0.3">
      <c r="A260" s="192"/>
      <c r="B260" s="190"/>
      <c r="C260" s="187"/>
      <c r="F260" s="225" t="str">
        <f t="shared" ref="F260:F323" ca="1" si="8">IFERROR(TRIM(LEFT(MID(INDIRECT("B"&amp;(4*ROW(F260)-1)),FIND("'",INDIRECT("B"&amp;(4*ROW(F260)-1)))+1,100),LEN(MID(INDIRECT("B"&amp;(4*ROW(F260)-1)),FIND("'",INDIRECT("B"&amp;(4*ROW(F260)-1)))+1,100))-2)),"")</f>
        <v/>
      </c>
      <c r="G260" s="226" t="str">
        <f t="shared" ref="G260:G323" ca="1" si="9">IFERROR(LEFT(MID(INDIRECT("B"&amp;(4*ROW(G260))),FIND("'",INDIRECT("B"&amp;(4*ROW(G260))))+1,100),LEN(MID(INDIRECT("B"&amp;(4*ROW(G260))),FIND("'",INDIRECT("B"&amp;(4*ROW(G260))))+1,100))-2),"")</f>
        <v/>
      </c>
    </row>
    <row r="261" spans="1:7" ht="16.5" x14ac:dyDescent="0.3">
      <c r="A261" s="192"/>
      <c r="B261" s="190"/>
      <c r="C261" s="187"/>
      <c r="F261" s="225" t="str">
        <f t="shared" ca="1" si="8"/>
        <v/>
      </c>
      <c r="G261" s="226" t="str">
        <f t="shared" ca="1" si="9"/>
        <v/>
      </c>
    </row>
    <row r="262" spans="1:7" ht="16.5" x14ac:dyDescent="0.3">
      <c r="A262" s="192"/>
      <c r="B262" s="190"/>
      <c r="C262" s="187"/>
      <c r="F262" s="225" t="str">
        <f t="shared" ca="1" si="8"/>
        <v/>
      </c>
      <c r="G262" s="226" t="str">
        <f t="shared" ca="1" si="9"/>
        <v/>
      </c>
    </row>
    <row r="263" spans="1:7" ht="16.5" x14ac:dyDescent="0.3">
      <c r="A263" s="192"/>
      <c r="B263" s="190"/>
      <c r="C263" s="187"/>
      <c r="F263" s="225" t="str">
        <f t="shared" ca="1" si="8"/>
        <v/>
      </c>
      <c r="G263" s="226" t="str">
        <f t="shared" ca="1" si="9"/>
        <v/>
      </c>
    </row>
    <row r="264" spans="1:7" ht="16.5" x14ac:dyDescent="0.3">
      <c r="A264" s="192"/>
      <c r="B264" s="190"/>
      <c r="C264" s="187"/>
      <c r="F264" s="225" t="str">
        <f t="shared" ca="1" si="8"/>
        <v/>
      </c>
      <c r="G264" s="226" t="str">
        <f t="shared" ca="1" si="9"/>
        <v/>
      </c>
    </row>
    <row r="265" spans="1:7" ht="16.5" x14ac:dyDescent="0.3">
      <c r="A265" s="192"/>
      <c r="B265" s="190"/>
      <c r="C265" s="187"/>
      <c r="F265" s="225" t="str">
        <f t="shared" ca="1" si="8"/>
        <v/>
      </c>
      <c r="G265" s="226" t="str">
        <f t="shared" ca="1" si="9"/>
        <v/>
      </c>
    </row>
    <row r="266" spans="1:7" ht="16.5" x14ac:dyDescent="0.3">
      <c r="A266" s="192"/>
      <c r="B266" s="190"/>
      <c r="C266" s="187"/>
      <c r="F266" s="225" t="str">
        <f t="shared" ca="1" si="8"/>
        <v/>
      </c>
      <c r="G266" s="226" t="str">
        <f t="shared" ca="1" si="9"/>
        <v/>
      </c>
    </row>
    <row r="267" spans="1:7" ht="16.5" x14ac:dyDescent="0.3">
      <c r="A267" s="192"/>
      <c r="B267" s="190"/>
      <c r="C267" s="187"/>
      <c r="F267" s="225" t="str">
        <f t="shared" ca="1" si="8"/>
        <v/>
      </c>
      <c r="G267" s="226" t="str">
        <f t="shared" ca="1" si="9"/>
        <v/>
      </c>
    </row>
    <row r="268" spans="1:7" ht="16.5" x14ac:dyDescent="0.3">
      <c r="A268" s="192"/>
      <c r="B268" s="190"/>
      <c r="C268" s="187"/>
      <c r="F268" s="225" t="str">
        <f t="shared" ca="1" si="8"/>
        <v/>
      </c>
      <c r="G268" s="226" t="str">
        <f t="shared" ca="1" si="9"/>
        <v/>
      </c>
    </row>
    <row r="269" spans="1:7" ht="16.5" x14ac:dyDescent="0.3">
      <c r="A269" s="192"/>
      <c r="B269" s="190"/>
      <c r="C269" s="187"/>
      <c r="F269" s="225" t="str">
        <f t="shared" ca="1" si="8"/>
        <v/>
      </c>
      <c r="G269" s="226" t="str">
        <f t="shared" ca="1" si="9"/>
        <v/>
      </c>
    </row>
    <row r="270" spans="1:7" ht="16.5" x14ac:dyDescent="0.3">
      <c r="A270" s="192"/>
      <c r="B270" s="190"/>
      <c r="C270" s="187"/>
      <c r="F270" s="225" t="str">
        <f t="shared" ca="1" si="8"/>
        <v/>
      </c>
      <c r="G270" s="226" t="str">
        <f t="shared" ca="1" si="9"/>
        <v/>
      </c>
    </row>
    <row r="271" spans="1:7" ht="16.5" x14ac:dyDescent="0.3">
      <c r="A271" s="192"/>
      <c r="B271" s="190"/>
      <c r="C271" s="187"/>
      <c r="F271" s="225" t="str">
        <f t="shared" ca="1" si="8"/>
        <v/>
      </c>
      <c r="G271" s="226" t="str">
        <f t="shared" ca="1" si="9"/>
        <v/>
      </c>
    </row>
    <row r="272" spans="1:7" ht="16.5" x14ac:dyDescent="0.3">
      <c r="A272" s="192"/>
      <c r="B272" s="190"/>
      <c r="C272" s="187"/>
      <c r="F272" s="225" t="str">
        <f t="shared" ca="1" si="8"/>
        <v/>
      </c>
      <c r="G272" s="226" t="str">
        <f t="shared" ca="1" si="9"/>
        <v/>
      </c>
    </row>
    <row r="273" spans="1:7" ht="16.5" x14ac:dyDescent="0.3">
      <c r="A273" s="192"/>
      <c r="B273" s="190"/>
      <c r="C273" s="187"/>
      <c r="F273" s="225" t="str">
        <f t="shared" ca="1" si="8"/>
        <v/>
      </c>
      <c r="G273" s="226" t="str">
        <f t="shared" ca="1" si="9"/>
        <v/>
      </c>
    </row>
    <row r="274" spans="1:7" ht="16.5" x14ac:dyDescent="0.3">
      <c r="A274" s="192"/>
      <c r="B274" s="190"/>
      <c r="C274" s="187"/>
      <c r="F274" s="225" t="str">
        <f t="shared" ca="1" si="8"/>
        <v/>
      </c>
      <c r="G274" s="226" t="str">
        <f t="shared" ca="1" si="9"/>
        <v/>
      </c>
    </row>
    <row r="275" spans="1:7" ht="16.5" x14ac:dyDescent="0.3">
      <c r="A275" s="192"/>
      <c r="B275" s="190"/>
      <c r="C275" s="187"/>
      <c r="F275" s="225" t="str">
        <f t="shared" ca="1" si="8"/>
        <v/>
      </c>
      <c r="G275" s="226" t="str">
        <f t="shared" ca="1" si="9"/>
        <v/>
      </c>
    </row>
    <row r="276" spans="1:7" ht="16.5" x14ac:dyDescent="0.3">
      <c r="A276" s="192"/>
      <c r="B276" s="190"/>
      <c r="C276" s="187"/>
      <c r="F276" s="225" t="str">
        <f t="shared" ca="1" si="8"/>
        <v/>
      </c>
      <c r="G276" s="226" t="str">
        <f t="shared" ca="1" si="9"/>
        <v/>
      </c>
    </row>
    <row r="277" spans="1:7" ht="16.5" x14ac:dyDescent="0.3">
      <c r="A277" s="192"/>
      <c r="B277" s="190"/>
      <c r="C277" s="187"/>
      <c r="F277" s="225" t="str">
        <f t="shared" ca="1" si="8"/>
        <v/>
      </c>
      <c r="G277" s="226" t="str">
        <f t="shared" ca="1" si="9"/>
        <v/>
      </c>
    </row>
    <row r="278" spans="1:7" ht="16.5" x14ac:dyDescent="0.3">
      <c r="A278" s="192"/>
      <c r="B278" s="190"/>
      <c r="C278" s="187"/>
      <c r="F278" s="225" t="str">
        <f t="shared" ca="1" si="8"/>
        <v/>
      </c>
      <c r="G278" s="226" t="str">
        <f t="shared" ca="1" si="9"/>
        <v/>
      </c>
    </row>
    <row r="279" spans="1:7" ht="16.5" x14ac:dyDescent="0.3">
      <c r="A279" s="192"/>
      <c r="B279" s="190"/>
      <c r="C279" s="187"/>
      <c r="F279" s="225" t="str">
        <f t="shared" ca="1" si="8"/>
        <v/>
      </c>
      <c r="G279" s="226" t="str">
        <f t="shared" ca="1" si="9"/>
        <v/>
      </c>
    </row>
    <row r="280" spans="1:7" ht="16.5" x14ac:dyDescent="0.3">
      <c r="A280" s="192"/>
      <c r="B280" s="190"/>
      <c r="C280" s="187"/>
      <c r="F280" s="225" t="str">
        <f t="shared" ca="1" si="8"/>
        <v/>
      </c>
      <c r="G280" s="226" t="str">
        <f t="shared" ca="1" si="9"/>
        <v/>
      </c>
    </row>
    <row r="281" spans="1:7" ht="16.5" x14ac:dyDescent="0.3">
      <c r="A281" s="192"/>
      <c r="B281" s="190"/>
      <c r="C281" s="187"/>
      <c r="F281" s="225" t="str">
        <f t="shared" ca="1" si="8"/>
        <v/>
      </c>
      <c r="G281" s="226" t="str">
        <f t="shared" ca="1" si="9"/>
        <v/>
      </c>
    </row>
    <row r="282" spans="1:7" ht="16.5" x14ac:dyDescent="0.3">
      <c r="A282" s="192"/>
      <c r="B282" s="190"/>
      <c r="C282" s="187"/>
      <c r="F282" s="225" t="str">
        <f t="shared" ca="1" si="8"/>
        <v/>
      </c>
      <c r="G282" s="226" t="str">
        <f t="shared" ca="1" si="9"/>
        <v/>
      </c>
    </row>
    <row r="283" spans="1:7" ht="16.5" x14ac:dyDescent="0.3">
      <c r="A283" s="192"/>
      <c r="B283" s="190"/>
      <c r="C283" s="187"/>
      <c r="F283" s="225" t="str">
        <f t="shared" ca="1" si="8"/>
        <v/>
      </c>
      <c r="G283" s="226" t="str">
        <f t="shared" ca="1" si="9"/>
        <v/>
      </c>
    </row>
    <row r="284" spans="1:7" ht="16.5" x14ac:dyDescent="0.3">
      <c r="A284" s="192"/>
      <c r="B284" s="190"/>
      <c r="C284" s="187"/>
      <c r="F284" s="225" t="str">
        <f t="shared" ca="1" si="8"/>
        <v/>
      </c>
      <c r="G284" s="226" t="str">
        <f t="shared" ca="1" si="9"/>
        <v/>
      </c>
    </row>
    <row r="285" spans="1:7" ht="16.5" x14ac:dyDescent="0.3">
      <c r="A285" s="192"/>
      <c r="B285" s="190"/>
      <c r="C285" s="187"/>
      <c r="F285" s="225" t="str">
        <f t="shared" ca="1" si="8"/>
        <v/>
      </c>
      <c r="G285" s="226" t="str">
        <f t="shared" ca="1" si="9"/>
        <v/>
      </c>
    </row>
    <row r="286" spans="1:7" ht="16.5" x14ac:dyDescent="0.3">
      <c r="A286" s="192"/>
      <c r="B286" s="190"/>
      <c r="C286" s="187"/>
      <c r="F286" s="225" t="str">
        <f t="shared" ca="1" si="8"/>
        <v/>
      </c>
      <c r="G286" s="226" t="str">
        <f t="shared" ca="1" si="9"/>
        <v/>
      </c>
    </row>
    <row r="287" spans="1:7" ht="16.5" x14ac:dyDescent="0.3">
      <c r="A287" s="192"/>
      <c r="B287" s="190"/>
      <c r="C287" s="187"/>
      <c r="F287" s="225" t="str">
        <f t="shared" ca="1" si="8"/>
        <v/>
      </c>
      <c r="G287" s="226" t="str">
        <f t="shared" ca="1" si="9"/>
        <v/>
      </c>
    </row>
    <row r="288" spans="1:7" ht="16.5" x14ac:dyDescent="0.3">
      <c r="A288" s="192"/>
      <c r="B288" s="190"/>
      <c r="C288" s="187"/>
      <c r="F288" s="225" t="str">
        <f t="shared" ca="1" si="8"/>
        <v/>
      </c>
      <c r="G288" s="226" t="str">
        <f t="shared" ca="1" si="9"/>
        <v/>
      </c>
    </row>
    <row r="289" spans="1:7" ht="16.5" x14ac:dyDescent="0.3">
      <c r="A289" s="192"/>
      <c r="B289" s="190"/>
      <c r="C289" s="187"/>
      <c r="F289" s="225" t="str">
        <f t="shared" ca="1" si="8"/>
        <v/>
      </c>
      <c r="G289" s="226" t="str">
        <f t="shared" ca="1" si="9"/>
        <v/>
      </c>
    </row>
    <row r="290" spans="1:7" ht="16.5" x14ac:dyDescent="0.3">
      <c r="A290" s="192"/>
      <c r="B290" s="190"/>
      <c r="C290" s="187"/>
      <c r="F290" s="225" t="str">
        <f t="shared" ca="1" si="8"/>
        <v/>
      </c>
      <c r="G290" s="226" t="str">
        <f t="shared" ca="1" si="9"/>
        <v/>
      </c>
    </row>
    <row r="291" spans="1:7" ht="16.5" x14ac:dyDescent="0.3">
      <c r="A291" s="192"/>
      <c r="B291" s="190"/>
      <c r="C291" s="187"/>
      <c r="F291" s="225" t="str">
        <f t="shared" ca="1" si="8"/>
        <v/>
      </c>
      <c r="G291" s="226" t="str">
        <f t="shared" ca="1" si="9"/>
        <v/>
      </c>
    </row>
    <row r="292" spans="1:7" ht="16.5" x14ac:dyDescent="0.3">
      <c r="A292" s="192"/>
      <c r="B292" s="190"/>
      <c r="C292" s="187"/>
      <c r="F292" s="225" t="str">
        <f t="shared" ca="1" si="8"/>
        <v/>
      </c>
      <c r="G292" s="226" t="str">
        <f t="shared" ca="1" si="9"/>
        <v/>
      </c>
    </row>
    <row r="293" spans="1:7" ht="16.5" x14ac:dyDescent="0.3">
      <c r="A293" s="192"/>
      <c r="B293" s="190"/>
      <c r="C293" s="187"/>
      <c r="F293" s="225" t="str">
        <f t="shared" ca="1" si="8"/>
        <v/>
      </c>
      <c r="G293" s="226" t="str">
        <f t="shared" ca="1" si="9"/>
        <v/>
      </c>
    </row>
    <row r="294" spans="1:7" ht="16.5" x14ac:dyDescent="0.3">
      <c r="A294" s="192"/>
      <c r="B294" s="190"/>
      <c r="C294" s="187"/>
      <c r="F294" s="225" t="str">
        <f t="shared" ca="1" si="8"/>
        <v/>
      </c>
      <c r="G294" s="226" t="str">
        <f t="shared" ca="1" si="9"/>
        <v/>
      </c>
    </row>
    <row r="295" spans="1:7" ht="16.5" x14ac:dyDescent="0.3">
      <c r="A295" s="192"/>
      <c r="B295" s="190"/>
      <c r="C295" s="187"/>
      <c r="F295" s="225" t="str">
        <f t="shared" ca="1" si="8"/>
        <v/>
      </c>
      <c r="G295" s="226" t="str">
        <f t="shared" ca="1" si="9"/>
        <v/>
      </c>
    </row>
    <row r="296" spans="1:7" ht="16.5" x14ac:dyDescent="0.3">
      <c r="A296" s="192"/>
      <c r="B296" s="190"/>
      <c r="C296" s="187"/>
      <c r="F296" s="225" t="str">
        <f t="shared" ca="1" si="8"/>
        <v/>
      </c>
      <c r="G296" s="226" t="str">
        <f t="shared" ca="1" si="9"/>
        <v/>
      </c>
    </row>
    <row r="297" spans="1:7" ht="16.5" x14ac:dyDescent="0.3">
      <c r="A297" s="192"/>
      <c r="B297" s="190"/>
      <c r="C297" s="187"/>
      <c r="F297" s="225" t="str">
        <f t="shared" ca="1" si="8"/>
        <v/>
      </c>
      <c r="G297" s="226" t="str">
        <f t="shared" ca="1" si="9"/>
        <v/>
      </c>
    </row>
    <row r="298" spans="1:7" ht="16.5" x14ac:dyDescent="0.3">
      <c r="A298" s="192"/>
      <c r="B298" s="190"/>
      <c r="C298" s="187"/>
      <c r="F298" s="225" t="str">
        <f t="shared" ca="1" si="8"/>
        <v/>
      </c>
      <c r="G298" s="226" t="str">
        <f t="shared" ca="1" si="9"/>
        <v/>
      </c>
    </row>
    <row r="299" spans="1:7" ht="16.5" x14ac:dyDescent="0.3">
      <c r="A299" s="192"/>
      <c r="B299" s="190"/>
      <c r="C299" s="187"/>
      <c r="F299" s="225" t="str">
        <f t="shared" ca="1" si="8"/>
        <v/>
      </c>
      <c r="G299" s="226" t="str">
        <f t="shared" ca="1" si="9"/>
        <v/>
      </c>
    </row>
    <row r="300" spans="1:7" ht="16.5" x14ac:dyDescent="0.3">
      <c r="A300" s="192"/>
      <c r="B300" s="190"/>
      <c r="C300" s="187"/>
      <c r="F300" s="225" t="str">
        <f t="shared" ca="1" si="8"/>
        <v/>
      </c>
      <c r="G300" s="226" t="str">
        <f t="shared" ca="1" si="9"/>
        <v/>
      </c>
    </row>
    <row r="301" spans="1:7" ht="17.25" thickBot="1" x14ac:dyDescent="0.35">
      <c r="A301" s="192"/>
      <c r="B301" s="191"/>
      <c r="C301" s="189"/>
      <c r="F301" s="225" t="str">
        <f t="shared" ca="1" si="8"/>
        <v/>
      </c>
      <c r="G301" s="226" t="str">
        <f t="shared" ca="1" si="9"/>
        <v/>
      </c>
    </row>
    <row r="302" spans="1:7" ht="16.5" x14ac:dyDescent="0.3">
      <c r="B302" s="188"/>
      <c r="F302" s="225" t="str">
        <f t="shared" ca="1" si="8"/>
        <v/>
      </c>
      <c r="G302" s="226" t="str">
        <f t="shared" ca="1" si="9"/>
        <v/>
      </c>
    </row>
    <row r="303" spans="1:7" ht="16.5" x14ac:dyDescent="0.3">
      <c r="B303" s="188"/>
      <c r="F303" s="225" t="str">
        <f t="shared" ca="1" si="8"/>
        <v/>
      </c>
      <c r="G303" s="226" t="str">
        <f t="shared" ca="1" si="9"/>
        <v/>
      </c>
    </row>
    <row r="304" spans="1:7" ht="16.5" x14ac:dyDescent="0.3">
      <c r="B304" s="188"/>
      <c r="F304" s="225" t="str">
        <f t="shared" ca="1" si="8"/>
        <v/>
      </c>
      <c r="G304" s="226" t="str">
        <f t="shared" ca="1" si="9"/>
        <v/>
      </c>
    </row>
    <row r="305" spans="2:7" ht="16.5" x14ac:dyDescent="0.3">
      <c r="B305" s="188"/>
      <c r="F305" s="225" t="str">
        <f t="shared" ca="1" si="8"/>
        <v/>
      </c>
      <c r="G305" s="226" t="str">
        <f t="shared" ca="1" si="9"/>
        <v/>
      </c>
    </row>
    <row r="306" spans="2:7" ht="16.5" x14ac:dyDescent="0.3">
      <c r="B306" s="188"/>
      <c r="F306" s="225" t="str">
        <f t="shared" ca="1" si="8"/>
        <v/>
      </c>
      <c r="G306" s="226" t="str">
        <f t="shared" ca="1" si="9"/>
        <v/>
      </c>
    </row>
    <row r="307" spans="2:7" ht="16.5" x14ac:dyDescent="0.3">
      <c r="B307" s="188"/>
      <c r="F307" s="225" t="str">
        <f t="shared" ca="1" si="8"/>
        <v/>
      </c>
      <c r="G307" s="226" t="str">
        <f t="shared" ca="1" si="9"/>
        <v/>
      </c>
    </row>
    <row r="308" spans="2:7" ht="16.5" x14ac:dyDescent="0.3">
      <c r="B308" s="188"/>
      <c r="F308" s="225" t="str">
        <f t="shared" ca="1" si="8"/>
        <v/>
      </c>
      <c r="G308" s="226" t="str">
        <f t="shared" ca="1" si="9"/>
        <v/>
      </c>
    </row>
    <row r="309" spans="2:7" ht="16.5" x14ac:dyDescent="0.3">
      <c r="B309" s="188"/>
      <c r="F309" s="225" t="str">
        <f t="shared" ca="1" si="8"/>
        <v/>
      </c>
      <c r="G309" s="226" t="str">
        <f t="shared" ca="1" si="9"/>
        <v/>
      </c>
    </row>
    <row r="310" spans="2:7" ht="16.5" x14ac:dyDescent="0.3">
      <c r="B310" s="188"/>
      <c r="F310" s="225" t="str">
        <f t="shared" ca="1" si="8"/>
        <v/>
      </c>
      <c r="G310" s="226" t="str">
        <f t="shared" ca="1" si="9"/>
        <v/>
      </c>
    </row>
    <row r="311" spans="2:7" ht="16.5" x14ac:dyDescent="0.3">
      <c r="B311" s="188"/>
      <c r="F311" s="225" t="str">
        <f t="shared" ca="1" si="8"/>
        <v/>
      </c>
      <c r="G311" s="226" t="str">
        <f t="shared" ca="1" si="9"/>
        <v/>
      </c>
    </row>
    <row r="312" spans="2:7" ht="16.5" x14ac:dyDescent="0.3">
      <c r="B312" s="188"/>
      <c r="F312" s="225" t="str">
        <f t="shared" ca="1" si="8"/>
        <v/>
      </c>
      <c r="G312" s="226" t="str">
        <f t="shared" ca="1" si="9"/>
        <v/>
      </c>
    </row>
    <row r="313" spans="2:7" ht="16.5" x14ac:dyDescent="0.3">
      <c r="B313" s="188"/>
      <c r="F313" s="225" t="str">
        <f t="shared" ca="1" si="8"/>
        <v/>
      </c>
      <c r="G313" s="226" t="str">
        <f t="shared" ca="1" si="9"/>
        <v/>
      </c>
    </row>
    <row r="314" spans="2:7" ht="16.5" x14ac:dyDescent="0.3">
      <c r="B314" s="188"/>
      <c r="F314" s="225" t="str">
        <f t="shared" ca="1" si="8"/>
        <v/>
      </c>
      <c r="G314" s="226" t="str">
        <f t="shared" ca="1" si="9"/>
        <v/>
      </c>
    </row>
    <row r="315" spans="2:7" ht="16.5" x14ac:dyDescent="0.3">
      <c r="B315" s="188"/>
      <c r="F315" s="225" t="str">
        <f t="shared" ca="1" si="8"/>
        <v/>
      </c>
      <c r="G315" s="226" t="str">
        <f t="shared" ca="1" si="9"/>
        <v/>
      </c>
    </row>
    <row r="316" spans="2:7" ht="16.5" x14ac:dyDescent="0.3">
      <c r="B316" s="188"/>
      <c r="F316" s="225" t="str">
        <f t="shared" ca="1" si="8"/>
        <v/>
      </c>
      <c r="G316" s="226" t="str">
        <f t="shared" ca="1" si="9"/>
        <v/>
      </c>
    </row>
    <row r="317" spans="2:7" ht="16.5" x14ac:dyDescent="0.3">
      <c r="B317" s="188"/>
      <c r="F317" s="225" t="str">
        <f t="shared" ca="1" si="8"/>
        <v/>
      </c>
      <c r="G317" s="226" t="str">
        <f t="shared" ca="1" si="9"/>
        <v/>
      </c>
    </row>
    <row r="318" spans="2:7" ht="16.5" x14ac:dyDescent="0.3">
      <c r="B318" s="188"/>
      <c r="F318" s="225" t="str">
        <f t="shared" ca="1" si="8"/>
        <v/>
      </c>
      <c r="G318" s="226" t="str">
        <f t="shared" ca="1" si="9"/>
        <v/>
      </c>
    </row>
    <row r="319" spans="2:7" ht="16.5" x14ac:dyDescent="0.3">
      <c r="B319" s="188"/>
      <c r="F319" s="225" t="str">
        <f t="shared" ca="1" si="8"/>
        <v/>
      </c>
      <c r="G319" s="226" t="str">
        <f t="shared" ca="1" si="9"/>
        <v/>
      </c>
    </row>
    <row r="320" spans="2:7" ht="16.5" x14ac:dyDescent="0.3">
      <c r="B320" s="188"/>
      <c r="F320" s="225" t="str">
        <f t="shared" ca="1" si="8"/>
        <v/>
      </c>
      <c r="G320" s="226" t="str">
        <f t="shared" ca="1" si="9"/>
        <v/>
      </c>
    </row>
    <row r="321" spans="2:7" ht="16.5" x14ac:dyDescent="0.3">
      <c r="B321" s="188"/>
      <c r="F321" s="225" t="str">
        <f t="shared" ca="1" si="8"/>
        <v/>
      </c>
      <c r="G321" s="226" t="str">
        <f t="shared" ca="1" si="9"/>
        <v/>
      </c>
    </row>
    <row r="322" spans="2:7" ht="16.5" x14ac:dyDescent="0.3">
      <c r="B322" s="188"/>
      <c r="F322" s="225" t="str">
        <f t="shared" ca="1" si="8"/>
        <v/>
      </c>
      <c r="G322" s="226" t="str">
        <f t="shared" ca="1" si="9"/>
        <v/>
      </c>
    </row>
    <row r="323" spans="2:7" ht="16.5" x14ac:dyDescent="0.3">
      <c r="B323" s="188"/>
      <c r="F323" s="225" t="str">
        <f t="shared" ca="1" si="8"/>
        <v/>
      </c>
      <c r="G323" s="226" t="str">
        <f t="shared" ca="1" si="9"/>
        <v/>
      </c>
    </row>
    <row r="324" spans="2:7" ht="16.5" x14ac:dyDescent="0.3">
      <c r="B324" s="188"/>
      <c r="F324" s="225" t="str">
        <f t="shared" ref="F324:F387" ca="1" si="10">IFERROR(TRIM(LEFT(MID(INDIRECT("B"&amp;(4*ROW(F324)-1)),FIND("'",INDIRECT("B"&amp;(4*ROW(F324)-1)))+1,100),LEN(MID(INDIRECT("B"&amp;(4*ROW(F324)-1)),FIND("'",INDIRECT("B"&amp;(4*ROW(F324)-1)))+1,100))-2)),"")</f>
        <v/>
      </c>
      <c r="G324" s="226" t="str">
        <f t="shared" ref="G324:G387" ca="1" si="11">IFERROR(LEFT(MID(INDIRECT("B"&amp;(4*ROW(G324))),FIND("'",INDIRECT("B"&amp;(4*ROW(G324))))+1,100),LEN(MID(INDIRECT("B"&amp;(4*ROW(G324))),FIND("'",INDIRECT("B"&amp;(4*ROW(G324))))+1,100))-2),"")</f>
        <v/>
      </c>
    </row>
    <row r="325" spans="2:7" ht="16.5" x14ac:dyDescent="0.3">
      <c r="B325" s="188"/>
      <c r="F325" s="225" t="str">
        <f t="shared" ca="1" si="10"/>
        <v/>
      </c>
      <c r="G325" s="226" t="str">
        <f t="shared" ca="1" si="11"/>
        <v/>
      </c>
    </row>
    <row r="326" spans="2:7" ht="16.5" x14ac:dyDescent="0.3">
      <c r="B326" s="188"/>
      <c r="F326" s="225" t="str">
        <f t="shared" ca="1" si="10"/>
        <v/>
      </c>
      <c r="G326" s="226" t="str">
        <f t="shared" ca="1" si="11"/>
        <v/>
      </c>
    </row>
    <row r="327" spans="2:7" ht="16.5" x14ac:dyDescent="0.3">
      <c r="B327" s="188"/>
      <c r="F327" s="225" t="str">
        <f t="shared" ca="1" si="10"/>
        <v/>
      </c>
      <c r="G327" s="226" t="str">
        <f t="shared" ca="1" si="11"/>
        <v/>
      </c>
    </row>
    <row r="328" spans="2:7" ht="16.5" x14ac:dyDescent="0.3">
      <c r="B328" s="188"/>
      <c r="F328" s="225" t="str">
        <f t="shared" ca="1" si="10"/>
        <v/>
      </c>
      <c r="G328" s="226" t="str">
        <f t="shared" ca="1" si="11"/>
        <v/>
      </c>
    </row>
    <row r="329" spans="2:7" ht="16.5" x14ac:dyDescent="0.3">
      <c r="B329" s="188"/>
      <c r="F329" s="225" t="str">
        <f t="shared" ca="1" si="10"/>
        <v/>
      </c>
      <c r="G329" s="226" t="str">
        <f t="shared" ca="1" si="11"/>
        <v/>
      </c>
    </row>
    <row r="330" spans="2:7" ht="16.5" x14ac:dyDescent="0.3">
      <c r="B330" s="188"/>
      <c r="F330" s="225" t="str">
        <f t="shared" ca="1" si="10"/>
        <v/>
      </c>
      <c r="G330" s="226" t="str">
        <f t="shared" ca="1" si="11"/>
        <v/>
      </c>
    </row>
    <row r="331" spans="2:7" ht="16.5" x14ac:dyDescent="0.3">
      <c r="B331" s="188"/>
      <c r="F331" s="225" t="str">
        <f t="shared" ca="1" si="10"/>
        <v/>
      </c>
      <c r="G331" s="226" t="str">
        <f t="shared" ca="1" si="11"/>
        <v/>
      </c>
    </row>
    <row r="332" spans="2:7" ht="16.5" x14ac:dyDescent="0.3">
      <c r="B332" s="188"/>
      <c r="F332" s="225" t="str">
        <f t="shared" ca="1" si="10"/>
        <v/>
      </c>
      <c r="G332" s="226" t="str">
        <f t="shared" ca="1" si="11"/>
        <v/>
      </c>
    </row>
    <row r="333" spans="2:7" ht="16.5" x14ac:dyDescent="0.3">
      <c r="B333" s="188"/>
      <c r="F333" s="225" t="str">
        <f t="shared" ca="1" si="10"/>
        <v/>
      </c>
      <c r="G333" s="226" t="str">
        <f t="shared" ca="1" si="11"/>
        <v/>
      </c>
    </row>
    <row r="334" spans="2:7" ht="16.5" x14ac:dyDescent="0.3">
      <c r="B334" s="188"/>
      <c r="F334" s="225" t="str">
        <f t="shared" ca="1" si="10"/>
        <v/>
      </c>
      <c r="G334" s="226" t="str">
        <f t="shared" ca="1" si="11"/>
        <v/>
      </c>
    </row>
    <row r="335" spans="2:7" ht="16.5" x14ac:dyDescent="0.3">
      <c r="B335" s="188"/>
      <c r="F335" s="225" t="str">
        <f t="shared" ca="1" si="10"/>
        <v/>
      </c>
      <c r="G335" s="226" t="str">
        <f t="shared" ca="1" si="11"/>
        <v/>
      </c>
    </row>
    <row r="336" spans="2:7" ht="16.5" x14ac:dyDescent="0.3">
      <c r="B336" s="188"/>
      <c r="F336" s="225" t="str">
        <f t="shared" ca="1" si="10"/>
        <v/>
      </c>
      <c r="G336" s="226" t="str">
        <f t="shared" ca="1" si="11"/>
        <v/>
      </c>
    </row>
    <row r="337" spans="2:7" ht="16.5" x14ac:dyDescent="0.3">
      <c r="B337" s="188"/>
      <c r="F337" s="225" t="str">
        <f t="shared" ca="1" si="10"/>
        <v/>
      </c>
      <c r="G337" s="226" t="str">
        <f t="shared" ca="1" si="11"/>
        <v/>
      </c>
    </row>
    <row r="338" spans="2:7" ht="16.5" x14ac:dyDescent="0.3">
      <c r="B338" s="188"/>
      <c r="F338" s="225" t="str">
        <f t="shared" ca="1" si="10"/>
        <v/>
      </c>
      <c r="G338" s="226" t="str">
        <f t="shared" ca="1" si="11"/>
        <v/>
      </c>
    </row>
    <row r="339" spans="2:7" ht="16.5" x14ac:dyDescent="0.3">
      <c r="B339" s="188"/>
      <c r="F339" s="225" t="str">
        <f t="shared" ca="1" si="10"/>
        <v/>
      </c>
      <c r="G339" s="226" t="str">
        <f t="shared" ca="1" si="11"/>
        <v/>
      </c>
    </row>
    <row r="340" spans="2:7" ht="16.5" x14ac:dyDescent="0.3">
      <c r="B340" s="188"/>
      <c r="F340" s="225" t="str">
        <f t="shared" ca="1" si="10"/>
        <v/>
      </c>
      <c r="G340" s="226" t="str">
        <f t="shared" ca="1" si="11"/>
        <v/>
      </c>
    </row>
    <row r="341" spans="2:7" ht="16.5" x14ac:dyDescent="0.3">
      <c r="B341" s="188"/>
      <c r="F341" s="225" t="str">
        <f t="shared" ca="1" si="10"/>
        <v/>
      </c>
      <c r="G341" s="226" t="str">
        <f t="shared" ca="1" si="11"/>
        <v/>
      </c>
    </row>
    <row r="342" spans="2:7" ht="16.5" x14ac:dyDescent="0.3">
      <c r="B342" s="188"/>
      <c r="F342" s="225" t="str">
        <f t="shared" ca="1" si="10"/>
        <v/>
      </c>
      <c r="G342" s="226" t="str">
        <f t="shared" ca="1" si="11"/>
        <v/>
      </c>
    </row>
    <row r="343" spans="2:7" ht="16.5" x14ac:dyDescent="0.3">
      <c r="B343" s="188"/>
      <c r="F343" s="225" t="str">
        <f t="shared" ca="1" si="10"/>
        <v/>
      </c>
      <c r="G343" s="226" t="str">
        <f t="shared" ca="1" si="11"/>
        <v/>
      </c>
    </row>
    <row r="344" spans="2:7" ht="16.5" x14ac:dyDescent="0.3">
      <c r="B344" s="188"/>
      <c r="F344" s="225" t="str">
        <f t="shared" ca="1" si="10"/>
        <v/>
      </c>
      <c r="G344" s="226" t="str">
        <f t="shared" ca="1" si="11"/>
        <v/>
      </c>
    </row>
    <row r="345" spans="2:7" ht="16.5" x14ac:dyDescent="0.3">
      <c r="B345" s="188"/>
      <c r="F345" s="225" t="str">
        <f t="shared" ca="1" si="10"/>
        <v/>
      </c>
      <c r="G345" s="226" t="str">
        <f t="shared" ca="1" si="11"/>
        <v/>
      </c>
    </row>
    <row r="346" spans="2:7" ht="16.5" x14ac:dyDescent="0.3">
      <c r="B346" s="188"/>
      <c r="F346" s="225" t="str">
        <f t="shared" ca="1" si="10"/>
        <v/>
      </c>
      <c r="G346" s="226" t="str">
        <f t="shared" ca="1" si="11"/>
        <v/>
      </c>
    </row>
    <row r="347" spans="2:7" ht="16.5" x14ac:dyDescent="0.3">
      <c r="B347" s="188"/>
      <c r="F347" s="225" t="str">
        <f t="shared" ca="1" si="10"/>
        <v/>
      </c>
      <c r="G347" s="226" t="str">
        <f t="shared" ca="1" si="11"/>
        <v/>
      </c>
    </row>
    <row r="348" spans="2:7" ht="16.5" x14ac:dyDescent="0.3">
      <c r="B348" s="188"/>
      <c r="F348" s="225" t="str">
        <f t="shared" ca="1" si="10"/>
        <v/>
      </c>
      <c r="G348" s="226" t="str">
        <f t="shared" ca="1" si="11"/>
        <v/>
      </c>
    </row>
    <row r="349" spans="2:7" ht="16.5" x14ac:dyDescent="0.3">
      <c r="B349" s="188"/>
      <c r="F349" s="225" t="str">
        <f t="shared" ca="1" si="10"/>
        <v/>
      </c>
      <c r="G349" s="226" t="str">
        <f t="shared" ca="1" si="11"/>
        <v/>
      </c>
    </row>
    <row r="350" spans="2:7" ht="16.5" x14ac:dyDescent="0.3">
      <c r="B350" s="188"/>
      <c r="F350" s="225" t="str">
        <f t="shared" ca="1" si="10"/>
        <v/>
      </c>
      <c r="G350" s="226" t="str">
        <f t="shared" ca="1" si="11"/>
        <v/>
      </c>
    </row>
    <row r="351" spans="2:7" ht="16.5" x14ac:dyDescent="0.3">
      <c r="B351" s="188"/>
      <c r="F351" s="225" t="str">
        <f t="shared" ca="1" si="10"/>
        <v/>
      </c>
      <c r="G351" s="226" t="str">
        <f t="shared" ca="1" si="11"/>
        <v/>
      </c>
    </row>
    <row r="352" spans="2:7" ht="16.5" x14ac:dyDescent="0.3">
      <c r="F352" s="225" t="str">
        <f t="shared" ca="1" si="10"/>
        <v/>
      </c>
      <c r="G352" s="226" t="str">
        <f t="shared" ca="1" si="11"/>
        <v/>
      </c>
    </row>
    <row r="353" spans="6:7" ht="16.5" x14ac:dyDescent="0.3">
      <c r="F353" s="225" t="str">
        <f t="shared" ca="1" si="10"/>
        <v/>
      </c>
      <c r="G353" s="226" t="str">
        <f t="shared" ca="1" si="11"/>
        <v/>
      </c>
    </row>
    <row r="354" spans="6:7" ht="16.5" x14ac:dyDescent="0.3">
      <c r="F354" s="225" t="str">
        <f t="shared" ca="1" si="10"/>
        <v/>
      </c>
      <c r="G354" s="226" t="str">
        <f t="shared" ca="1" si="11"/>
        <v/>
      </c>
    </row>
    <row r="355" spans="6:7" ht="16.5" x14ac:dyDescent="0.3">
      <c r="F355" s="225" t="str">
        <f t="shared" ca="1" si="10"/>
        <v/>
      </c>
      <c r="G355" s="226" t="str">
        <f t="shared" ca="1" si="11"/>
        <v/>
      </c>
    </row>
    <row r="356" spans="6:7" ht="16.5" x14ac:dyDescent="0.3">
      <c r="F356" s="225" t="str">
        <f t="shared" ca="1" si="10"/>
        <v/>
      </c>
      <c r="G356" s="226" t="str">
        <f t="shared" ca="1" si="11"/>
        <v/>
      </c>
    </row>
    <row r="357" spans="6:7" ht="16.5" x14ac:dyDescent="0.3">
      <c r="F357" s="225" t="str">
        <f t="shared" ca="1" si="10"/>
        <v/>
      </c>
      <c r="G357" s="226" t="str">
        <f t="shared" ca="1" si="11"/>
        <v/>
      </c>
    </row>
    <row r="358" spans="6:7" ht="16.5" x14ac:dyDescent="0.3">
      <c r="F358" s="225" t="str">
        <f t="shared" ca="1" si="10"/>
        <v/>
      </c>
      <c r="G358" s="226" t="str">
        <f t="shared" ca="1" si="11"/>
        <v/>
      </c>
    </row>
    <row r="359" spans="6:7" ht="16.5" x14ac:dyDescent="0.3">
      <c r="F359" s="225" t="str">
        <f t="shared" ca="1" si="10"/>
        <v/>
      </c>
      <c r="G359" s="226" t="str">
        <f t="shared" ca="1" si="11"/>
        <v/>
      </c>
    </row>
    <row r="360" spans="6:7" ht="16.5" x14ac:dyDescent="0.3">
      <c r="F360" s="225" t="str">
        <f t="shared" ca="1" si="10"/>
        <v/>
      </c>
      <c r="G360" s="226" t="str">
        <f t="shared" ca="1" si="11"/>
        <v/>
      </c>
    </row>
    <row r="361" spans="6:7" ht="16.5" x14ac:dyDescent="0.3">
      <c r="F361" s="225" t="str">
        <f t="shared" ca="1" si="10"/>
        <v/>
      </c>
      <c r="G361" s="226" t="str">
        <f t="shared" ca="1" si="11"/>
        <v/>
      </c>
    </row>
    <row r="362" spans="6:7" ht="16.5" x14ac:dyDescent="0.3">
      <c r="F362" s="225" t="str">
        <f t="shared" ca="1" si="10"/>
        <v/>
      </c>
      <c r="G362" s="226" t="str">
        <f t="shared" ca="1" si="11"/>
        <v/>
      </c>
    </row>
    <row r="363" spans="6:7" ht="16.5" x14ac:dyDescent="0.3">
      <c r="F363" s="225" t="str">
        <f t="shared" ca="1" si="10"/>
        <v/>
      </c>
      <c r="G363" s="226" t="str">
        <f t="shared" ca="1" si="11"/>
        <v/>
      </c>
    </row>
    <row r="364" spans="6:7" ht="16.5" x14ac:dyDescent="0.3">
      <c r="F364" s="225" t="str">
        <f t="shared" ca="1" si="10"/>
        <v/>
      </c>
      <c r="G364" s="226" t="str">
        <f t="shared" ca="1" si="11"/>
        <v/>
      </c>
    </row>
    <row r="365" spans="6:7" ht="16.5" x14ac:dyDescent="0.3">
      <c r="F365" s="225" t="str">
        <f t="shared" ca="1" si="10"/>
        <v/>
      </c>
      <c r="G365" s="226" t="str">
        <f t="shared" ca="1" si="11"/>
        <v/>
      </c>
    </row>
    <row r="366" spans="6:7" ht="16.5" x14ac:dyDescent="0.3">
      <c r="F366" s="225" t="str">
        <f t="shared" ca="1" si="10"/>
        <v/>
      </c>
      <c r="G366" s="226" t="str">
        <f t="shared" ca="1" si="11"/>
        <v/>
      </c>
    </row>
    <row r="367" spans="6:7" ht="16.5" x14ac:dyDescent="0.3">
      <c r="F367" s="225" t="str">
        <f t="shared" ca="1" si="10"/>
        <v/>
      </c>
      <c r="G367" s="226" t="str">
        <f t="shared" ca="1" si="11"/>
        <v/>
      </c>
    </row>
    <row r="368" spans="6:7" ht="16.5" x14ac:dyDescent="0.3">
      <c r="F368" s="225" t="str">
        <f t="shared" ca="1" si="10"/>
        <v/>
      </c>
      <c r="G368" s="226" t="str">
        <f t="shared" ca="1" si="11"/>
        <v/>
      </c>
    </row>
    <row r="369" spans="6:7" ht="16.5" x14ac:dyDescent="0.3">
      <c r="F369" s="225" t="str">
        <f t="shared" ca="1" si="10"/>
        <v/>
      </c>
      <c r="G369" s="226" t="str">
        <f t="shared" ca="1" si="11"/>
        <v/>
      </c>
    </row>
    <row r="370" spans="6:7" ht="16.5" x14ac:dyDescent="0.3">
      <c r="F370" s="225" t="str">
        <f t="shared" ca="1" si="10"/>
        <v/>
      </c>
      <c r="G370" s="226" t="str">
        <f t="shared" ca="1" si="11"/>
        <v/>
      </c>
    </row>
    <row r="371" spans="6:7" ht="16.5" x14ac:dyDescent="0.3">
      <c r="F371" s="225" t="str">
        <f t="shared" ca="1" si="10"/>
        <v/>
      </c>
      <c r="G371" s="226" t="str">
        <f t="shared" ca="1" si="11"/>
        <v/>
      </c>
    </row>
    <row r="372" spans="6:7" ht="16.5" x14ac:dyDescent="0.3">
      <c r="F372" s="225" t="str">
        <f t="shared" ca="1" si="10"/>
        <v/>
      </c>
      <c r="G372" s="226" t="str">
        <f t="shared" ca="1" si="11"/>
        <v/>
      </c>
    </row>
    <row r="373" spans="6:7" ht="16.5" x14ac:dyDescent="0.3">
      <c r="F373" s="225" t="str">
        <f t="shared" ca="1" si="10"/>
        <v/>
      </c>
      <c r="G373" s="226" t="str">
        <f t="shared" ca="1" si="11"/>
        <v/>
      </c>
    </row>
    <row r="374" spans="6:7" ht="16.5" x14ac:dyDescent="0.3">
      <c r="F374" s="225" t="str">
        <f t="shared" ca="1" si="10"/>
        <v/>
      </c>
      <c r="G374" s="226" t="str">
        <f t="shared" ca="1" si="11"/>
        <v/>
      </c>
    </row>
    <row r="375" spans="6:7" ht="16.5" x14ac:dyDescent="0.3">
      <c r="F375" s="225" t="str">
        <f t="shared" ca="1" si="10"/>
        <v/>
      </c>
      <c r="G375" s="226" t="str">
        <f t="shared" ca="1" si="11"/>
        <v/>
      </c>
    </row>
    <row r="376" spans="6:7" ht="16.5" x14ac:dyDescent="0.3">
      <c r="F376" s="225" t="str">
        <f t="shared" ca="1" si="10"/>
        <v/>
      </c>
      <c r="G376" s="226" t="str">
        <f t="shared" ca="1" si="11"/>
        <v/>
      </c>
    </row>
    <row r="377" spans="6:7" ht="16.5" x14ac:dyDescent="0.3">
      <c r="F377" s="225" t="str">
        <f t="shared" ca="1" si="10"/>
        <v/>
      </c>
      <c r="G377" s="226" t="str">
        <f t="shared" ca="1" si="11"/>
        <v/>
      </c>
    </row>
    <row r="378" spans="6:7" ht="16.5" x14ac:dyDescent="0.3">
      <c r="F378" s="225" t="str">
        <f t="shared" ca="1" si="10"/>
        <v/>
      </c>
      <c r="G378" s="226" t="str">
        <f t="shared" ca="1" si="11"/>
        <v/>
      </c>
    </row>
    <row r="379" spans="6:7" ht="16.5" x14ac:dyDescent="0.3">
      <c r="F379" s="225" t="str">
        <f t="shared" ca="1" si="10"/>
        <v/>
      </c>
      <c r="G379" s="226" t="str">
        <f t="shared" ca="1" si="11"/>
        <v/>
      </c>
    </row>
    <row r="380" spans="6:7" ht="16.5" x14ac:dyDescent="0.3">
      <c r="F380" s="225" t="str">
        <f t="shared" ca="1" si="10"/>
        <v/>
      </c>
      <c r="G380" s="226" t="str">
        <f t="shared" ca="1" si="11"/>
        <v/>
      </c>
    </row>
    <row r="381" spans="6:7" ht="16.5" x14ac:dyDescent="0.3">
      <c r="F381" s="225" t="str">
        <f t="shared" ca="1" si="10"/>
        <v/>
      </c>
      <c r="G381" s="226" t="str">
        <f t="shared" ca="1" si="11"/>
        <v/>
      </c>
    </row>
    <row r="382" spans="6:7" ht="16.5" x14ac:dyDescent="0.3">
      <c r="F382" s="225" t="str">
        <f t="shared" ca="1" si="10"/>
        <v/>
      </c>
      <c r="G382" s="226" t="str">
        <f t="shared" ca="1" si="11"/>
        <v/>
      </c>
    </row>
    <row r="383" spans="6:7" ht="16.5" x14ac:dyDescent="0.3">
      <c r="F383" s="225" t="str">
        <f t="shared" ca="1" si="10"/>
        <v/>
      </c>
      <c r="G383" s="226" t="str">
        <f t="shared" ca="1" si="11"/>
        <v/>
      </c>
    </row>
    <row r="384" spans="6:7" ht="16.5" x14ac:dyDescent="0.3">
      <c r="F384" s="225" t="str">
        <f t="shared" ca="1" si="10"/>
        <v/>
      </c>
      <c r="G384" s="226" t="str">
        <f t="shared" ca="1" si="11"/>
        <v/>
      </c>
    </row>
    <row r="385" spans="6:7" ht="16.5" x14ac:dyDescent="0.3">
      <c r="F385" s="225" t="str">
        <f t="shared" ca="1" si="10"/>
        <v/>
      </c>
      <c r="G385" s="226" t="str">
        <f t="shared" ca="1" si="11"/>
        <v/>
      </c>
    </row>
    <row r="386" spans="6:7" ht="16.5" x14ac:dyDescent="0.3">
      <c r="F386" s="225" t="str">
        <f t="shared" ca="1" si="10"/>
        <v/>
      </c>
      <c r="G386" s="226" t="str">
        <f t="shared" ca="1" si="11"/>
        <v/>
      </c>
    </row>
    <row r="387" spans="6:7" ht="16.5" x14ac:dyDescent="0.3">
      <c r="F387" s="225" t="str">
        <f t="shared" ca="1" si="10"/>
        <v/>
      </c>
      <c r="G387" s="226" t="str">
        <f t="shared" ca="1" si="11"/>
        <v/>
      </c>
    </row>
    <row r="388" spans="6:7" ht="16.5" x14ac:dyDescent="0.3">
      <c r="F388" s="225" t="str">
        <f t="shared" ref="F388:F451" ca="1" si="12">IFERROR(TRIM(LEFT(MID(INDIRECT("B"&amp;(4*ROW(F388)-1)),FIND("'",INDIRECT("B"&amp;(4*ROW(F388)-1)))+1,100),LEN(MID(INDIRECT("B"&amp;(4*ROW(F388)-1)),FIND("'",INDIRECT("B"&amp;(4*ROW(F388)-1)))+1,100))-2)),"")</f>
        <v/>
      </c>
      <c r="G388" s="226" t="str">
        <f t="shared" ref="G388:G451" ca="1" si="13">IFERROR(LEFT(MID(INDIRECT("B"&amp;(4*ROW(G388))),FIND("'",INDIRECT("B"&amp;(4*ROW(G388))))+1,100),LEN(MID(INDIRECT("B"&amp;(4*ROW(G388))),FIND("'",INDIRECT("B"&amp;(4*ROW(G388))))+1,100))-2),"")</f>
        <v/>
      </c>
    </row>
    <row r="389" spans="6:7" ht="16.5" x14ac:dyDescent="0.3">
      <c r="F389" s="225" t="str">
        <f t="shared" ca="1" si="12"/>
        <v/>
      </c>
      <c r="G389" s="226" t="str">
        <f t="shared" ca="1" si="13"/>
        <v/>
      </c>
    </row>
    <row r="390" spans="6:7" ht="16.5" x14ac:dyDescent="0.3">
      <c r="F390" s="225" t="str">
        <f t="shared" ca="1" si="12"/>
        <v/>
      </c>
      <c r="G390" s="226" t="str">
        <f t="shared" ca="1" si="13"/>
        <v/>
      </c>
    </row>
    <row r="391" spans="6:7" ht="16.5" x14ac:dyDescent="0.3">
      <c r="F391" s="225" t="str">
        <f t="shared" ca="1" si="12"/>
        <v/>
      </c>
      <c r="G391" s="226" t="str">
        <f t="shared" ca="1" si="13"/>
        <v/>
      </c>
    </row>
    <row r="392" spans="6:7" ht="16.5" x14ac:dyDescent="0.3">
      <c r="F392" s="225" t="str">
        <f t="shared" ca="1" si="12"/>
        <v/>
      </c>
      <c r="G392" s="226" t="str">
        <f t="shared" ca="1" si="13"/>
        <v/>
      </c>
    </row>
    <row r="393" spans="6:7" ht="16.5" x14ac:dyDescent="0.3">
      <c r="F393" s="225" t="str">
        <f t="shared" ca="1" si="12"/>
        <v/>
      </c>
      <c r="G393" s="226" t="str">
        <f t="shared" ca="1" si="13"/>
        <v/>
      </c>
    </row>
    <row r="394" spans="6:7" ht="16.5" x14ac:dyDescent="0.3">
      <c r="F394" s="225" t="str">
        <f t="shared" ca="1" si="12"/>
        <v/>
      </c>
      <c r="G394" s="226" t="str">
        <f t="shared" ca="1" si="13"/>
        <v/>
      </c>
    </row>
    <row r="395" spans="6:7" ht="16.5" x14ac:dyDescent="0.3">
      <c r="F395" s="225" t="str">
        <f t="shared" ca="1" si="12"/>
        <v/>
      </c>
      <c r="G395" s="226" t="str">
        <f t="shared" ca="1" si="13"/>
        <v/>
      </c>
    </row>
    <row r="396" spans="6:7" ht="16.5" x14ac:dyDescent="0.3">
      <c r="F396" s="225" t="str">
        <f t="shared" ca="1" si="12"/>
        <v/>
      </c>
      <c r="G396" s="226" t="str">
        <f t="shared" ca="1" si="13"/>
        <v/>
      </c>
    </row>
    <row r="397" spans="6:7" ht="16.5" x14ac:dyDescent="0.3">
      <c r="F397" s="225" t="str">
        <f t="shared" ca="1" si="12"/>
        <v/>
      </c>
      <c r="G397" s="226" t="str">
        <f t="shared" ca="1" si="13"/>
        <v/>
      </c>
    </row>
    <row r="398" spans="6:7" ht="16.5" x14ac:dyDescent="0.3">
      <c r="F398" s="225" t="str">
        <f t="shared" ca="1" si="12"/>
        <v/>
      </c>
      <c r="G398" s="226" t="str">
        <f t="shared" ca="1" si="13"/>
        <v/>
      </c>
    </row>
    <row r="399" spans="6:7" ht="16.5" x14ac:dyDescent="0.3">
      <c r="F399" s="225" t="str">
        <f t="shared" ca="1" si="12"/>
        <v/>
      </c>
      <c r="G399" s="226" t="str">
        <f t="shared" ca="1" si="13"/>
        <v/>
      </c>
    </row>
    <row r="400" spans="6:7" ht="16.5" x14ac:dyDescent="0.3">
      <c r="F400" s="225" t="str">
        <f t="shared" ca="1" si="12"/>
        <v/>
      </c>
      <c r="G400" s="226" t="str">
        <f t="shared" ca="1" si="13"/>
        <v/>
      </c>
    </row>
    <row r="401" spans="6:7" ht="16.5" x14ac:dyDescent="0.3">
      <c r="F401" s="225" t="str">
        <f t="shared" ca="1" si="12"/>
        <v/>
      </c>
      <c r="G401" s="226" t="str">
        <f t="shared" ca="1" si="13"/>
        <v/>
      </c>
    </row>
    <row r="402" spans="6:7" ht="16.5" x14ac:dyDescent="0.3">
      <c r="F402" s="225" t="str">
        <f t="shared" ca="1" si="12"/>
        <v/>
      </c>
      <c r="G402" s="226" t="str">
        <f t="shared" ca="1" si="13"/>
        <v/>
      </c>
    </row>
    <row r="403" spans="6:7" ht="16.5" x14ac:dyDescent="0.3">
      <c r="F403" s="225" t="str">
        <f t="shared" ca="1" si="12"/>
        <v/>
      </c>
      <c r="G403" s="226" t="str">
        <f t="shared" ca="1" si="13"/>
        <v/>
      </c>
    </row>
    <row r="404" spans="6:7" ht="16.5" x14ac:dyDescent="0.3">
      <c r="F404" s="225" t="str">
        <f t="shared" ca="1" si="12"/>
        <v/>
      </c>
      <c r="G404" s="226" t="str">
        <f t="shared" ca="1" si="13"/>
        <v/>
      </c>
    </row>
    <row r="405" spans="6:7" ht="16.5" x14ac:dyDescent="0.3">
      <c r="F405" s="225" t="str">
        <f t="shared" ca="1" si="12"/>
        <v/>
      </c>
      <c r="G405" s="226" t="str">
        <f t="shared" ca="1" si="13"/>
        <v/>
      </c>
    </row>
    <row r="406" spans="6:7" ht="16.5" x14ac:dyDescent="0.3">
      <c r="F406" s="225" t="str">
        <f t="shared" ca="1" si="12"/>
        <v/>
      </c>
      <c r="G406" s="226" t="str">
        <f t="shared" ca="1" si="13"/>
        <v/>
      </c>
    </row>
    <row r="407" spans="6:7" ht="16.5" x14ac:dyDescent="0.3">
      <c r="F407" s="225" t="str">
        <f t="shared" ca="1" si="12"/>
        <v/>
      </c>
      <c r="G407" s="226" t="str">
        <f t="shared" ca="1" si="13"/>
        <v/>
      </c>
    </row>
    <row r="408" spans="6:7" ht="16.5" x14ac:dyDescent="0.3">
      <c r="F408" s="225" t="str">
        <f t="shared" ca="1" si="12"/>
        <v/>
      </c>
      <c r="G408" s="226" t="str">
        <f t="shared" ca="1" si="13"/>
        <v/>
      </c>
    </row>
    <row r="409" spans="6:7" ht="16.5" x14ac:dyDescent="0.3">
      <c r="F409" s="225" t="str">
        <f t="shared" ca="1" si="12"/>
        <v/>
      </c>
      <c r="G409" s="226" t="str">
        <f t="shared" ca="1" si="13"/>
        <v/>
      </c>
    </row>
    <row r="410" spans="6:7" ht="16.5" x14ac:dyDescent="0.3">
      <c r="F410" s="225" t="str">
        <f t="shared" ca="1" si="12"/>
        <v/>
      </c>
      <c r="G410" s="226" t="str">
        <f t="shared" ca="1" si="13"/>
        <v/>
      </c>
    </row>
    <row r="411" spans="6:7" ht="16.5" x14ac:dyDescent="0.3">
      <c r="F411" s="225" t="str">
        <f t="shared" ca="1" si="12"/>
        <v/>
      </c>
      <c r="G411" s="226" t="str">
        <f t="shared" ca="1" si="13"/>
        <v/>
      </c>
    </row>
    <row r="412" spans="6:7" ht="16.5" x14ac:dyDescent="0.3">
      <c r="F412" s="225" t="str">
        <f t="shared" ca="1" si="12"/>
        <v/>
      </c>
      <c r="G412" s="226" t="str">
        <f t="shared" ca="1" si="13"/>
        <v/>
      </c>
    </row>
    <row r="413" spans="6:7" ht="16.5" x14ac:dyDescent="0.3">
      <c r="F413" s="225" t="str">
        <f t="shared" ca="1" si="12"/>
        <v/>
      </c>
      <c r="G413" s="226" t="str">
        <f t="shared" ca="1" si="13"/>
        <v/>
      </c>
    </row>
    <row r="414" spans="6:7" ht="16.5" x14ac:dyDescent="0.3">
      <c r="F414" s="225" t="str">
        <f t="shared" ca="1" si="12"/>
        <v/>
      </c>
      <c r="G414" s="226" t="str">
        <f t="shared" ca="1" si="13"/>
        <v/>
      </c>
    </row>
    <row r="415" spans="6:7" ht="16.5" x14ac:dyDescent="0.3">
      <c r="F415" s="225" t="str">
        <f t="shared" ca="1" si="12"/>
        <v/>
      </c>
      <c r="G415" s="226" t="str">
        <f t="shared" ca="1" si="13"/>
        <v/>
      </c>
    </row>
    <row r="416" spans="6:7" ht="16.5" x14ac:dyDescent="0.3">
      <c r="F416" s="225" t="str">
        <f t="shared" ca="1" si="12"/>
        <v/>
      </c>
      <c r="G416" s="226" t="str">
        <f t="shared" ca="1" si="13"/>
        <v/>
      </c>
    </row>
    <row r="417" spans="6:7" ht="16.5" x14ac:dyDescent="0.3">
      <c r="F417" s="225" t="str">
        <f t="shared" ca="1" si="12"/>
        <v/>
      </c>
      <c r="G417" s="226" t="str">
        <f t="shared" ca="1" si="13"/>
        <v/>
      </c>
    </row>
    <row r="418" spans="6:7" ht="16.5" x14ac:dyDescent="0.3">
      <c r="F418" s="225" t="str">
        <f t="shared" ca="1" si="12"/>
        <v/>
      </c>
      <c r="G418" s="226" t="str">
        <f t="shared" ca="1" si="13"/>
        <v/>
      </c>
    </row>
    <row r="419" spans="6:7" ht="16.5" x14ac:dyDescent="0.3">
      <c r="F419" s="225" t="str">
        <f t="shared" ca="1" si="12"/>
        <v/>
      </c>
      <c r="G419" s="226" t="str">
        <f t="shared" ca="1" si="13"/>
        <v/>
      </c>
    </row>
    <row r="420" spans="6:7" ht="16.5" x14ac:dyDescent="0.3">
      <c r="F420" s="225" t="str">
        <f t="shared" ca="1" si="12"/>
        <v/>
      </c>
      <c r="G420" s="226" t="str">
        <f t="shared" ca="1" si="13"/>
        <v/>
      </c>
    </row>
    <row r="421" spans="6:7" ht="16.5" x14ac:dyDescent="0.3">
      <c r="F421" s="225" t="str">
        <f t="shared" ca="1" si="12"/>
        <v/>
      </c>
      <c r="G421" s="226" t="str">
        <f t="shared" ca="1" si="13"/>
        <v/>
      </c>
    </row>
    <row r="422" spans="6:7" ht="16.5" x14ac:dyDescent="0.3">
      <c r="F422" s="225" t="str">
        <f t="shared" ca="1" si="12"/>
        <v/>
      </c>
      <c r="G422" s="226" t="str">
        <f t="shared" ca="1" si="13"/>
        <v/>
      </c>
    </row>
    <row r="423" spans="6:7" ht="16.5" x14ac:dyDescent="0.3">
      <c r="F423" s="225" t="str">
        <f t="shared" ca="1" si="12"/>
        <v/>
      </c>
      <c r="G423" s="226" t="str">
        <f t="shared" ca="1" si="13"/>
        <v/>
      </c>
    </row>
    <row r="424" spans="6:7" ht="16.5" x14ac:dyDescent="0.3">
      <c r="F424" s="225" t="str">
        <f t="shared" ca="1" si="12"/>
        <v/>
      </c>
      <c r="G424" s="226" t="str">
        <f t="shared" ca="1" si="13"/>
        <v/>
      </c>
    </row>
    <row r="425" spans="6:7" ht="16.5" x14ac:dyDescent="0.3">
      <c r="F425" s="225" t="str">
        <f t="shared" ca="1" si="12"/>
        <v/>
      </c>
      <c r="G425" s="226" t="str">
        <f t="shared" ca="1" si="13"/>
        <v/>
      </c>
    </row>
    <row r="426" spans="6:7" ht="16.5" x14ac:dyDescent="0.3">
      <c r="F426" s="225" t="str">
        <f t="shared" ca="1" si="12"/>
        <v/>
      </c>
      <c r="G426" s="226" t="str">
        <f t="shared" ca="1" si="13"/>
        <v/>
      </c>
    </row>
    <row r="427" spans="6:7" ht="16.5" x14ac:dyDescent="0.3">
      <c r="F427" s="225" t="str">
        <f t="shared" ca="1" si="12"/>
        <v/>
      </c>
      <c r="G427" s="226" t="str">
        <f t="shared" ca="1" si="13"/>
        <v/>
      </c>
    </row>
    <row r="428" spans="6:7" ht="16.5" x14ac:dyDescent="0.3">
      <c r="F428" s="225" t="str">
        <f t="shared" ca="1" si="12"/>
        <v/>
      </c>
      <c r="G428" s="226" t="str">
        <f t="shared" ca="1" si="13"/>
        <v/>
      </c>
    </row>
    <row r="429" spans="6:7" ht="16.5" x14ac:dyDescent="0.3">
      <c r="F429" s="225" t="str">
        <f t="shared" ca="1" si="12"/>
        <v/>
      </c>
      <c r="G429" s="226" t="str">
        <f t="shared" ca="1" si="13"/>
        <v/>
      </c>
    </row>
    <row r="430" spans="6:7" ht="16.5" x14ac:dyDescent="0.3">
      <c r="F430" s="225" t="str">
        <f t="shared" ca="1" si="12"/>
        <v/>
      </c>
      <c r="G430" s="226" t="str">
        <f t="shared" ca="1" si="13"/>
        <v/>
      </c>
    </row>
    <row r="431" spans="6:7" ht="16.5" x14ac:dyDescent="0.3">
      <c r="F431" s="225" t="str">
        <f t="shared" ca="1" si="12"/>
        <v/>
      </c>
      <c r="G431" s="226" t="str">
        <f t="shared" ca="1" si="13"/>
        <v/>
      </c>
    </row>
    <row r="432" spans="6:7" ht="16.5" x14ac:dyDescent="0.3">
      <c r="F432" s="225" t="str">
        <f t="shared" ca="1" si="12"/>
        <v/>
      </c>
      <c r="G432" s="226" t="str">
        <f t="shared" ca="1" si="13"/>
        <v/>
      </c>
    </row>
    <row r="433" spans="6:7" ht="16.5" x14ac:dyDescent="0.3">
      <c r="F433" s="225" t="str">
        <f t="shared" ca="1" si="12"/>
        <v/>
      </c>
      <c r="G433" s="226" t="str">
        <f t="shared" ca="1" si="13"/>
        <v/>
      </c>
    </row>
    <row r="434" spans="6:7" ht="16.5" x14ac:dyDescent="0.3">
      <c r="F434" s="225" t="str">
        <f t="shared" ca="1" si="12"/>
        <v/>
      </c>
      <c r="G434" s="226" t="str">
        <f t="shared" ca="1" si="13"/>
        <v/>
      </c>
    </row>
    <row r="435" spans="6:7" ht="16.5" x14ac:dyDescent="0.3">
      <c r="F435" s="225" t="str">
        <f t="shared" ca="1" si="12"/>
        <v/>
      </c>
      <c r="G435" s="226" t="str">
        <f t="shared" ca="1" si="13"/>
        <v/>
      </c>
    </row>
    <row r="436" spans="6:7" ht="16.5" x14ac:dyDescent="0.3">
      <c r="F436" s="225" t="str">
        <f t="shared" ca="1" si="12"/>
        <v/>
      </c>
      <c r="G436" s="226" t="str">
        <f t="shared" ca="1" si="13"/>
        <v/>
      </c>
    </row>
    <row r="437" spans="6:7" ht="16.5" x14ac:dyDescent="0.3">
      <c r="F437" s="225" t="str">
        <f t="shared" ca="1" si="12"/>
        <v/>
      </c>
      <c r="G437" s="226" t="str">
        <f t="shared" ca="1" si="13"/>
        <v/>
      </c>
    </row>
    <row r="438" spans="6:7" ht="16.5" x14ac:dyDescent="0.3">
      <c r="F438" s="225" t="str">
        <f t="shared" ca="1" si="12"/>
        <v/>
      </c>
      <c r="G438" s="226" t="str">
        <f t="shared" ca="1" si="13"/>
        <v/>
      </c>
    </row>
    <row r="439" spans="6:7" ht="16.5" x14ac:dyDescent="0.3">
      <c r="F439" s="225" t="str">
        <f t="shared" ca="1" si="12"/>
        <v/>
      </c>
      <c r="G439" s="226" t="str">
        <f t="shared" ca="1" si="13"/>
        <v/>
      </c>
    </row>
    <row r="440" spans="6:7" ht="16.5" x14ac:dyDescent="0.3">
      <c r="F440" s="225" t="str">
        <f t="shared" ca="1" si="12"/>
        <v/>
      </c>
      <c r="G440" s="226" t="str">
        <f t="shared" ca="1" si="13"/>
        <v/>
      </c>
    </row>
    <row r="441" spans="6:7" ht="16.5" x14ac:dyDescent="0.3">
      <c r="F441" s="225" t="str">
        <f t="shared" ca="1" si="12"/>
        <v/>
      </c>
      <c r="G441" s="226" t="str">
        <f t="shared" ca="1" si="13"/>
        <v/>
      </c>
    </row>
    <row r="442" spans="6:7" ht="16.5" x14ac:dyDescent="0.3">
      <c r="F442" s="225" t="str">
        <f t="shared" ca="1" si="12"/>
        <v/>
      </c>
      <c r="G442" s="226" t="str">
        <f t="shared" ca="1" si="13"/>
        <v/>
      </c>
    </row>
    <row r="443" spans="6:7" ht="16.5" x14ac:dyDescent="0.3">
      <c r="F443" s="225" t="str">
        <f t="shared" ca="1" si="12"/>
        <v/>
      </c>
      <c r="G443" s="226" t="str">
        <f t="shared" ca="1" si="13"/>
        <v/>
      </c>
    </row>
    <row r="444" spans="6:7" ht="16.5" x14ac:dyDescent="0.3">
      <c r="F444" s="225" t="str">
        <f t="shared" ca="1" si="12"/>
        <v/>
      </c>
      <c r="G444" s="226" t="str">
        <f t="shared" ca="1" si="13"/>
        <v/>
      </c>
    </row>
    <row r="445" spans="6:7" ht="16.5" x14ac:dyDescent="0.3">
      <c r="F445" s="225" t="str">
        <f t="shared" ca="1" si="12"/>
        <v/>
      </c>
      <c r="G445" s="226" t="str">
        <f t="shared" ca="1" si="13"/>
        <v/>
      </c>
    </row>
    <row r="446" spans="6:7" ht="16.5" x14ac:dyDescent="0.3">
      <c r="F446" s="225" t="str">
        <f t="shared" ca="1" si="12"/>
        <v/>
      </c>
      <c r="G446" s="226" t="str">
        <f t="shared" ca="1" si="13"/>
        <v/>
      </c>
    </row>
    <row r="447" spans="6:7" ht="16.5" x14ac:dyDescent="0.3">
      <c r="F447" s="225" t="str">
        <f t="shared" ca="1" si="12"/>
        <v/>
      </c>
      <c r="G447" s="226" t="str">
        <f t="shared" ca="1" si="13"/>
        <v/>
      </c>
    </row>
    <row r="448" spans="6:7" ht="16.5" x14ac:dyDescent="0.3">
      <c r="F448" s="225" t="str">
        <f t="shared" ca="1" si="12"/>
        <v/>
      </c>
      <c r="G448" s="226" t="str">
        <f t="shared" ca="1" si="13"/>
        <v/>
      </c>
    </row>
    <row r="449" spans="6:7" ht="16.5" x14ac:dyDescent="0.3">
      <c r="F449" s="225" t="str">
        <f t="shared" ca="1" si="12"/>
        <v/>
      </c>
      <c r="G449" s="226" t="str">
        <f t="shared" ca="1" si="13"/>
        <v/>
      </c>
    </row>
    <row r="450" spans="6:7" ht="16.5" x14ac:dyDescent="0.3">
      <c r="F450" s="225" t="str">
        <f t="shared" ca="1" si="12"/>
        <v/>
      </c>
      <c r="G450" s="226" t="str">
        <f t="shared" ca="1" si="13"/>
        <v/>
      </c>
    </row>
    <row r="451" spans="6:7" ht="16.5" x14ac:dyDescent="0.3">
      <c r="F451" s="225" t="str">
        <f t="shared" ca="1" si="12"/>
        <v/>
      </c>
      <c r="G451" s="226" t="str">
        <f t="shared" ca="1" si="13"/>
        <v/>
      </c>
    </row>
    <row r="452" spans="6:7" ht="16.5" x14ac:dyDescent="0.3">
      <c r="F452" s="225" t="str">
        <f t="shared" ref="F452:F515" ca="1" si="14">IFERROR(TRIM(LEFT(MID(INDIRECT("B"&amp;(4*ROW(F452)-1)),FIND("'",INDIRECT("B"&amp;(4*ROW(F452)-1)))+1,100),LEN(MID(INDIRECT("B"&amp;(4*ROW(F452)-1)),FIND("'",INDIRECT("B"&amp;(4*ROW(F452)-1)))+1,100))-2)),"")</f>
        <v/>
      </c>
      <c r="G452" s="226" t="str">
        <f t="shared" ref="G452:G515" ca="1" si="15">IFERROR(LEFT(MID(INDIRECT("B"&amp;(4*ROW(G452))),FIND("'",INDIRECT("B"&amp;(4*ROW(G452))))+1,100),LEN(MID(INDIRECT("B"&amp;(4*ROW(G452))),FIND("'",INDIRECT("B"&amp;(4*ROW(G452))))+1,100))-2),"")</f>
        <v/>
      </c>
    </row>
    <row r="453" spans="6:7" ht="16.5" x14ac:dyDescent="0.3">
      <c r="F453" s="225" t="str">
        <f t="shared" ca="1" si="14"/>
        <v/>
      </c>
      <c r="G453" s="226" t="str">
        <f t="shared" ca="1" si="15"/>
        <v/>
      </c>
    </row>
    <row r="454" spans="6:7" ht="16.5" x14ac:dyDescent="0.3">
      <c r="F454" s="225" t="str">
        <f t="shared" ca="1" si="14"/>
        <v/>
      </c>
      <c r="G454" s="226" t="str">
        <f t="shared" ca="1" si="15"/>
        <v/>
      </c>
    </row>
    <row r="455" spans="6:7" ht="16.5" x14ac:dyDescent="0.3">
      <c r="F455" s="225" t="str">
        <f t="shared" ca="1" si="14"/>
        <v/>
      </c>
      <c r="G455" s="226" t="str">
        <f t="shared" ca="1" si="15"/>
        <v/>
      </c>
    </row>
    <row r="456" spans="6:7" ht="16.5" x14ac:dyDescent="0.3">
      <c r="F456" s="225" t="str">
        <f t="shared" ca="1" si="14"/>
        <v/>
      </c>
      <c r="G456" s="226" t="str">
        <f t="shared" ca="1" si="15"/>
        <v/>
      </c>
    </row>
    <row r="457" spans="6:7" ht="16.5" x14ac:dyDescent="0.3">
      <c r="F457" s="225" t="str">
        <f t="shared" ca="1" si="14"/>
        <v/>
      </c>
      <c r="G457" s="226" t="str">
        <f t="shared" ca="1" si="15"/>
        <v/>
      </c>
    </row>
    <row r="458" spans="6:7" ht="16.5" x14ac:dyDescent="0.3">
      <c r="F458" s="225" t="str">
        <f t="shared" ca="1" si="14"/>
        <v/>
      </c>
      <c r="G458" s="226" t="str">
        <f t="shared" ca="1" si="15"/>
        <v/>
      </c>
    </row>
    <row r="459" spans="6:7" ht="16.5" x14ac:dyDescent="0.3">
      <c r="F459" s="225" t="str">
        <f t="shared" ca="1" si="14"/>
        <v/>
      </c>
      <c r="G459" s="226" t="str">
        <f t="shared" ca="1" si="15"/>
        <v/>
      </c>
    </row>
    <row r="460" spans="6:7" ht="16.5" x14ac:dyDescent="0.3">
      <c r="F460" s="225" t="str">
        <f t="shared" ca="1" si="14"/>
        <v/>
      </c>
      <c r="G460" s="226" t="str">
        <f t="shared" ca="1" si="15"/>
        <v/>
      </c>
    </row>
    <row r="461" spans="6:7" ht="16.5" x14ac:dyDescent="0.3">
      <c r="F461" s="225" t="str">
        <f t="shared" ca="1" si="14"/>
        <v/>
      </c>
      <c r="G461" s="226" t="str">
        <f t="shared" ca="1" si="15"/>
        <v/>
      </c>
    </row>
    <row r="462" spans="6:7" ht="16.5" x14ac:dyDescent="0.3">
      <c r="F462" s="225" t="str">
        <f t="shared" ca="1" si="14"/>
        <v/>
      </c>
      <c r="G462" s="226" t="str">
        <f t="shared" ca="1" si="15"/>
        <v/>
      </c>
    </row>
    <row r="463" spans="6:7" ht="16.5" x14ac:dyDescent="0.3">
      <c r="F463" s="225" t="str">
        <f t="shared" ca="1" si="14"/>
        <v/>
      </c>
      <c r="G463" s="226" t="str">
        <f t="shared" ca="1" si="15"/>
        <v/>
      </c>
    </row>
    <row r="464" spans="6:7" ht="16.5" x14ac:dyDescent="0.3">
      <c r="F464" s="225" t="str">
        <f t="shared" ca="1" si="14"/>
        <v/>
      </c>
      <c r="G464" s="226" t="str">
        <f t="shared" ca="1" si="15"/>
        <v/>
      </c>
    </row>
    <row r="465" spans="6:7" ht="16.5" x14ac:dyDescent="0.3">
      <c r="F465" s="225" t="str">
        <f t="shared" ca="1" si="14"/>
        <v/>
      </c>
      <c r="G465" s="226" t="str">
        <f t="shared" ca="1" si="15"/>
        <v/>
      </c>
    </row>
    <row r="466" spans="6:7" ht="16.5" x14ac:dyDescent="0.3">
      <c r="F466" s="225" t="str">
        <f t="shared" ca="1" si="14"/>
        <v/>
      </c>
      <c r="G466" s="226" t="str">
        <f t="shared" ca="1" si="15"/>
        <v/>
      </c>
    </row>
    <row r="467" spans="6:7" ht="16.5" x14ac:dyDescent="0.3">
      <c r="F467" s="225" t="str">
        <f t="shared" ca="1" si="14"/>
        <v/>
      </c>
      <c r="G467" s="226" t="str">
        <f t="shared" ca="1" si="15"/>
        <v/>
      </c>
    </row>
    <row r="468" spans="6:7" ht="16.5" x14ac:dyDescent="0.3">
      <c r="F468" s="225" t="str">
        <f t="shared" ca="1" si="14"/>
        <v/>
      </c>
      <c r="G468" s="226" t="str">
        <f t="shared" ca="1" si="15"/>
        <v/>
      </c>
    </row>
    <row r="469" spans="6:7" ht="16.5" x14ac:dyDescent="0.3">
      <c r="F469" s="225" t="str">
        <f t="shared" ca="1" si="14"/>
        <v/>
      </c>
      <c r="G469" s="226" t="str">
        <f t="shared" ca="1" si="15"/>
        <v/>
      </c>
    </row>
    <row r="470" spans="6:7" ht="16.5" x14ac:dyDescent="0.3">
      <c r="F470" s="225" t="str">
        <f t="shared" ca="1" si="14"/>
        <v/>
      </c>
      <c r="G470" s="226" t="str">
        <f t="shared" ca="1" si="15"/>
        <v/>
      </c>
    </row>
    <row r="471" spans="6:7" ht="16.5" x14ac:dyDescent="0.3">
      <c r="F471" s="225" t="str">
        <f t="shared" ca="1" si="14"/>
        <v/>
      </c>
      <c r="G471" s="226" t="str">
        <f t="shared" ca="1" si="15"/>
        <v/>
      </c>
    </row>
    <row r="472" spans="6:7" ht="16.5" x14ac:dyDescent="0.3">
      <c r="F472" s="225" t="str">
        <f t="shared" ca="1" si="14"/>
        <v/>
      </c>
      <c r="G472" s="226" t="str">
        <f t="shared" ca="1" si="15"/>
        <v/>
      </c>
    </row>
    <row r="473" spans="6:7" ht="16.5" x14ac:dyDescent="0.3">
      <c r="F473" s="225" t="str">
        <f t="shared" ca="1" si="14"/>
        <v/>
      </c>
      <c r="G473" s="226" t="str">
        <f t="shared" ca="1" si="15"/>
        <v/>
      </c>
    </row>
    <row r="474" spans="6:7" ht="16.5" x14ac:dyDescent="0.3">
      <c r="F474" s="225" t="str">
        <f t="shared" ca="1" si="14"/>
        <v/>
      </c>
      <c r="G474" s="226" t="str">
        <f t="shared" ca="1" si="15"/>
        <v/>
      </c>
    </row>
    <row r="475" spans="6:7" ht="16.5" x14ac:dyDescent="0.3">
      <c r="F475" s="225" t="str">
        <f t="shared" ca="1" si="14"/>
        <v/>
      </c>
      <c r="G475" s="226" t="str">
        <f t="shared" ca="1" si="15"/>
        <v/>
      </c>
    </row>
    <row r="476" spans="6:7" ht="16.5" x14ac:dyDescent="0.3">
      <c r="F476" s="225" t="str">
        <f t="shared" ca="1" si="14"/>
        <v/>
      </c>
      <c r="G476" s="226" t="str">
        <f t="shared" ca="1" si="15"/>
        <v/>
      </c>
    </row>
    <row r="477" spans="6:7" ht="16.5" x14ac:dyDescent="0.3">
      <c r="F477" s="225" t="str">
        <f t="shared" ca="1" si="14"/>
        <v/>
      </c>
      <c r="G477" s="226" t="str">
        <f t="shared" ca="1" si="15"/>
        <v/>
      </c>
    </row>
    <row r="478" spans="6:7" ht="16.5" x14ac:dyDescent="0.3">
      <c r="F478" s="225" t="str">
        <f t="shared" ca="1" si="14"/>
        <v/>
      </c>
      <c r="G478" s="226" t="str">
        <f t="shared" ca="1" si="15"/>
        <v/>
      </c>
    </row>
    <row r="479" spans="6:7" ht="16.5" x14ac:dyDescent="0.3">
      <c r="F479" s="225" t="str">
        <f t="shared" ca="1" si="14"/>
        <v/>
      </c>
      <c r="G479" s="226" t="str">
        <f t="shared" ca="1" si="15"/>
        <v/>
      </c>
    </row>
    <row r="480" spans="6:7" ht="16.5" x14ac:dyDescent="0.3">
      <c r="F480" s="225" t="str">
        <f t="shared" ca="1" si="14"/>
        <v/>
      </c>
      <c r="G480" s="226" t="str">
        <f t="shared" ca="1" si="15"/>
        <v/>
      </c>
    </row>
    <row r="481" spans="6:7" ht="16.5" x14ac:dyDescent="0.3">
      <c r="F481" s="225" t="str">
        <f t="shared" ca="1" si="14"/>
        <v/>
      </c>
      <c r="G481" s="226" t="str">
        <f t="shared" ca="1" si="15"/>
        <v/>
      </c>
    </row>
    <row r="482" spans="6:7" ht="16.5" x14ac:dyDescent="0.3">
      <c r="F482" s="225" t="str">
        <f t="shared" ca="1" si="14"/>
        <v/>
      </c>
      <c r="G482" s="226" t="str">
        <f t="shared" ca="1" si="15"/>
        <v/>
      </c>
    </row>
    <row r="483" spans="6:7" ht="16.5" x14ac:dyDescent="0.3">
      <c r="F483" s="225" t="str">
        <f t="shared" ca="1" si="14"/>
        <v/>
      </c>
      <c r="G483" s="226" t="str">
        <f t="shared" ca="1" si="15"/>
        <v/>
      </c>
    </row>
    <row r="484" spans="6:7" ht="16.5" x14ac:dyDescent="0.3">
      <c r="F484" s="225" t="str">
        <f t="shared" ca="1" si="14"/>
        <v/>
      </c>
      <c r="G484" s="226" t="str">
        <f t="shared" ca="1" si="15"/>
        <v/>
      </c>
    </row>
    <row r="485" spans="6:7" ht="16.5" x14ac:dyDescent="0.3">
      <c r="F485" s="225" t="str">
        <f t="shared" ca="1" si="14"/>
        <v/>
      </c>
      <c r="G485" s="226" t="str">
        <f t="shared" ca="1" si="15"/>
        <v/>
      </c>
    </row>
    <row r="486" spans="6:7" ht="16.5" x14ac:dyDescent="0.3">
      <c r="F486" s="225" t="str">
        <f t="shared" ca="1" si="14"/>
        <v/>
      </c>
      <c r="G486" s="226" t="str">
        <f t="shared" ca="1" si="15"/>
        <v/>
      </c>
    </row>
    <row r="487" spans="6:7" ht="16.5" x14ac:dyDescent="0.3">
      <c r="F487" s="225" t="str">
        <f t="shared" ca="1" si="14"/>
        <v/>
      </c>
      <c r="G487" s="226" t="str">
        <f t="shared" ca="1" si="15"/>
        <v/>
      </c>
    </row>
    <row r="488" spans="6:7" ht="16.5" x14ac:dyDescent="0.3">
      <c r="F488" s="225" t="str">
        <f t="shared" ca="1" si="14"/>
        <v/>
      </c>
      <c r="G488" s="226" t="str">
        <f t="shared" ca="1" si="15"/>
        <v/>
      </c>
    </row>
    <row r="489" spans="6:7" ht="16.5" x14ac:dyDescent="0.3">
      <c r="F489" s="225" t="str">
        <f t="shared" ca="1" si="14"/>
        <v/>
      </c>
      <c r="G489" s="226" t="str">
        <f t="shared" ca="1" si="15"/>
        <v/>
      </c>
    </row>
    <row r="490" spans="6:7" ht="16.5" x14ac:dyDescent="0.3">
      <c r="F490" s="225" t="str">
        <f t="shared" ca="1" si="14"/>
        <v/>
      </c>
      <c r="G490" s="226" t="str">
        <f t="shared" ca="1" si="15"/>
        <v/>
      </c>
    </row>
    <row r="491" spans="6:7" ht="16.5" x14ac:dyDescent="0.3">
      <c r="F491" s="225" t="str">
        <f t="shared" ca="1" si="14"/>
        <v/>
      </c>
      <c r="G491" s="226" t="str">
        <f t="shared" ca="1" si="15"/>
        <v/>
      </c>
    </row>
    <row r="492" spans="6:7" ht="16.5" x14ac:dyDescent="0.3">
      <c r="F492" s="225" t="str">
        <f t="shared" ca="1" si="14"/>
        <v/>
      </c>
      <c r="G492" s="226" t="str">
        <f t="shared" ca="1" si="15"/>
        <v/>
      </c>
    </row>
    <row r="493" spans="6:7" ht="16.5" x14ac:dyDescent="0.3">
      <c r="F493" s="225" t="str">
        <f t="shared" ca="1" si="14"/>
        <v/>
      </c>
      <c r="G493" s="226" t="str">
        <f t="shared" ca="1" si="15"/>
        <v/>
      </c>
    </row>
    <row r="494" spans="6:7" ht="16.5" x14ac:dyDescent="0.3">
      <c r="F494" s="225" t="str">
        <f t="shared" ca="1" si="14"/>
        <v/>
      </c>
      <c r="G494" s="226" t="str">
        <f t="shared" ca="1" si="15"/>
        <v/>
      </c>
    </row>
    <row r="495" spans="6:7" ht="16.5" x14ac:dyDescent="0.3">
      <c r="F495" s="225" t="str">
        <f t="shared" ca="1" si="14"/>
        <v/>
      </c>
      <c r="G495" s="226" t="str">
        <f t="shared" ca="1" si="15"/>
        <v/>
      </c>
    </row>
    <row r="496" spans="6:7" ht="16.5" x14ac:dyDescent="0.3">
      <c r="F496" s="225" t="str">
        <f t="shared" ca="1" si="14"/>
        <v/>
      </c>
      <c r="G496" s="226" t="str">
        <f t="shared" ca="1" si="15"/>
        <v/>
      </c>
    </row>
    <row r="497" spans="6:7" ht="16.5" x14ac:dyDescent="0.3">
      <c r="F497" s="225" t="str">
        <f t="shared" ca="1" si="14"/>
        <v/>
      </c>
      <c r="G497" s="226" t="str">
        <f t="shared" ca="1" si="15"/>
        <v/>
      </c>
    </row>
    <row r="498" spans="6:7" ht="16.5" x14ac:dyDescent="0.3">
      <c r="F498" s="225" t="str">
        <f t="shared" ca="1" si="14"/>
        <v/>
      </c>
      <c r="G498" s="226" t="str">
        <f t="shared" ca="1" si="15"/>
        <v/>
      </c>
    </row>
    <row r="499" spans="6:7" ht="16.5" x14ac:dyDescent="0.3">
      <c r="F499" s="225" t="str">
        <f t="shared" ca="1" si="14"/>
        <v/>
      </c>
      <c r="G499" s="226" t="str">
        <f t="shared" ca="1" si="15"/>
        <v/>
      </c>
    </row>
    <row r="500" spans="6:7" ht="16.5" x14ac:dyDescent="0.3">
      <c r="F500" s="225" t="str">
        <f t="shared" ca="1" si="14"/>
        <v/>
      </c>
      <c r="G500" s="226" t="str">
        <f t="shared" ca="1" si="15"/>
        <v/>
      </c>
    </row>
    <row r="501" spans="6:7" ht="16.5" x14ac:dyDescent="0.3">
      <c r="F501" s="225" t="str">
        <f t="shared" ca="1" si="14"/>
        <v/>
      </c>
      <c r="G501" s="226" t="str">
        <f t="shared" ca="1" si="15"/>
        <v/>
      </c>
    </row>
    <row r="502" spans="6:7" ht="16.5" x14ac:dyDescent="0.3">
      <c r="F502" s="225" t="str">
        <f t="shared" ca="1" si="14"/>
        <v/>
      </c>
      <c r="G502" s="226" t="str">
        <f t="shared" ca="1" si="15"/>
        <v/>
      </c>
    </row>
    <row r="503" spans="6:7" ht="16.5" x14ac:dyDescent="0.3">
      <c r="F503" s="225" t="str">
        <f t="shared" ca="1" si="14"/>
        <v/>
      </c>
      <c r="G503" s="226" t="str">
        <f t="shared" ca="1" si="15"/>
        <v/>
      </c>
    </row>
    <row r="504" spans="6:7" ht="16.5" x14ac:dyDescent="0.3">
      <c r="F504" s="225" t="str">
        <f t="shared" ca="1" si="14"/>
        <v/>
      </c>
      <c r="G504" s="226" t="str">
        <f t="shared" ca="1" si="15"/>
        <v/>
      </c>
    </row>
    <row r="505" spans="6:7" ht="16.5" x14ac:dyDescent="0.3">
      <c r="F505" s="225" t="str">
        <f t="shared" ca="1" si="14"/>
        <v/>
      </c>
      <c r="G505" s="226" t="str">
        <f t="shared" ca="1" si="15"/>
        <v/>
      </c>
    </row>
    <row r="506" spans="6:7" ht="16.5" x14ac:dyDescent="0.3">
      <c r="F506" s="225" t="str">
        <f t="shared" ca="1" si="14"/>
        <v/>
      </c>
      <c r="G506" s="226" t="str">
        <f t="shared" ca="1" si="15"/>
        <v/>
      </c>
    </row>
    <row r="507" spans="6:7" ht="16.5" x14ac:dyDescent="0.3">
      <c r="F507" s="225" t="str">
        <f t="shared" ca="1" si="14"/>
        <v/>
      </c>
      <c r="G507" s="226" t="str">
        <f t="shared" ca="1" si="15"/>
        <v/>
      </c>
    </row>
    <row r="508" spans="6:7" ht="16.5" x14ac:dyDescent="0.3">
      <c r="F508" s="225" t="str">
        <f t="shared" ca="1" si="14"/>
        <v/>
      </c>
      <c r="G508" s="226" t="str">
        <f t="shared" ca="1" si="15"/>
        <v/>
      </c>
    </row>
    <row r="509" spans="6:7" ht="16.5" x14ac:dyDescent="0.3">
      <c r="F509" s="225" t="str">
        <f t="shared" ca="1" si="14"/>
        <v/>
      </c>
      <c r="G509" s="226" t="str">
        <f t="shared" ca="1" si="15"/>
        <v/>
      </c>
    </row>
    <row r="510" spans="6:7" ht="16.5" x14ac:dyDescent="0.3">
      <c r="F510" s="225" t="str">
        <f t="shared" ca="1" si="14"/>
        <v/>
      </c>
      <c r="G510" s="226" t="str">
        <f t="shared" ca="1" si="15"/>
        <v/>
      </c>
    </row>
    <row r="511" spans="6:7" ht="16.5" x14ac:dyDescent="0.3">
      <c r="F511" s="225" t="str">
        <f t="shared" ca="1" si="14"/>
        <v/>
      </c>
      <c r="G511" s="226" t="str">
        <f t="shared" ca="1" si="15"/>
        <v/>
      </c>
    </row>
    <row r="512" spans="6:7" ht="16.5" x14ac:dyDescent="0.3">
      <c r="F512" s="225" t="str">
        <f t="shared" ca="1" si="14"/>
        <v/>
      </c>
      <c r="G512" s="226" t="str">
        <f t="shared" ca="1" si="15"/>
        <v/>
      </c>
    </row>
    <row r="513" spans="6:7" ht="16.5" x14ac:dyDescent="0.3">
      <c r="F513" s="225" t="str">
        <f t="shared" ca="1" si="14"/>
        <v/>
      </c>
      <c r="G513" s="226" t="str">
        <f t="shared" ca="1" si="15"/>
        <v/>
      </c>
    </row>
    <row r="514" spans="6:7" ht="16.5" x14ac:dyDescent="0.3">
      <c r="F514" s="225" t="str">
        <f t="shared" ca="1" si="14"/>
        <v/>
      </c>
      <c r="G514" s="226" t="str">
        <f t="shared" ca="1" si="15"/>
        <v/>
      </c>
    </row>
    <row r="515" spans="6:7" ht="16.5" x14ac:dyDescent="0.3">
      <c r="F515" s="225" t="str">
        <f t="shared" ca="1" si="14"/>
        <v/>
      </c>
      <c r="G515" s="226" t="str">
        <f t="shared" ca="1" si="15"/>
        <v/>
      </c>
    </row>
    <row r="516" spans="6:7" ht="16.5" x14ac:dyDescent="0.3">
      <c r="F516" s="225" t="str">
        <f t="shared" ref="F516:F579" ca="1" si="16">IFERROR(TRIM(LEFT(MID(INDIRECT("B"&amp;(4*ROW(F516)-1)),FIND("'",INDIRECT("B"&amp;(4*ROW(F516)-1)))+1,100),LEN(MID(INDIRECT("B"&amp;(4*ROW(F516)-1)),FIND("'",INDIRECT("B"&amp;(4*ROW(F516)-1)))+1,100))-2)),"")</f>
        <v/>
      </c>
      <c r="G516" s="226" t="str">
        <f t="shared" ref="G516:G579" ca="1" si="17">IFERROR(LEFT(MID(INDIRECT("B"&amp;(4*ROW(G516))),FIND("'",INDIRECT("B"&amp;(4*ROW(G516))))+1,100),LEN(MID(INDIRECT("B"&amp;(4*ROW(G516))),FIND("'",INDIRECT("B"&amp;(4*ROW(G516))))+1,100))-2),"")</f>
        <v/>
      </c>
    </row>
    <row r="517" spans="6:7" ht="16.5" x14ac:dyDescent="0.3">
      <c r="F517" s="225" t="str">
        <f t="shared" ca="1" si="16"/>
        <v/>
      </c>
      <c r="G517" s="226" t="str">
        <f t="shared" ca="1" si="17"/>
        <v/>
      </c>
    </row>
    <row r="518" spans="6:7" ht="16.5" x14ac:dyDescent="0.3">
      <c r="F518" s="225" t="str">
        <f t="shared" ca="1" si="16"/>
        <v/>
      </c>
      <c r="G518" s="226" t="str">
        <f t="shared" ca="1" si="17"/>
        <v/>
      </c>
    </row>
    <row r="519" spans="6:7" ht="16.5" x14ac:dyDescent="0.3">
      <c r="F519" s="225" t="str">
        <f t="shared" ca="1" si="16"/>
        <v/>
      </c>
      <c r="G519" s="226" t="str">
        <f t="shared" ca="1" si="17"/>
        <v/>
      </c>
    </row>
    <row r="520" spans="6:7" ht="16.5" x14ac:dyDescent="0.3">
      <c r="F520" s="225" t="str">
        <f t="shared" ca="1" si="16"/>
        <v/>
      </c>
      <c r="G520" s="226" t="str">
        <f t="shared" ca="1" si="17"/>
        <v/>
      </c>
    </row>
    <row r="521" spans="6:7" ht="16.5" x14ac:dyDescent="0.3">
      <c r="F521" s="225" t="str">
        <f t="shared" ca="1" si="16"/>
        <v/>
      </c>
      <c r="G521" s="226" t="str">
        <f t="shared" ca="1" si="17"/>
        <v/>
      </c>
    </row>
    <row r="522" spans="6:7" ht="16.5" x14ac:dyDescent="0.3">
      <c r="F522" s="225" t="str">
        <f t="shared" ca="1" si="16"/>
        <v/>
      </c>
      <c r="G522" s="226" t="str">
        <f t="shared" ca="1" si="17"/>
        <v/>
      </c>
    </row>
    <row r="523" spans="6:7" ht="16.5" x14ac:dyDescent="0.3">
      <c r="F523" s="225" t="str">
        <f t="shared" ca="1" si="16"/>
        <v/>
      </c>
      <c r="G523" s="226" t="str">
        <f t="shared" ca="1" si="17"/>
        <v/>
      </c>
    </row>
    <row r="524" spans="6:7" ht="16.5" x14ac:dyDescent="0.3">
      <c r="F524" s="225" t="str">
        <f t="shared" ca="1" si="16"/>
        <v/>
      </c>
      <c r="G524" s="226" t="str">
        <f t="shared" ca="1" si="17"/>
        <v/>
      </c>
    </row>
    <row r="525" spans="6:7" ht="16.5" x14ac:dyDescent="0.3">
      <c r="F525" s="225" t="str">
        <f t="shared" ca="1" si="16"/>
        <v/>
      </c>
      <c r="G525" s="226" t="str">
        <f t="shared" ca="1" si="17"/>
        <v/>
      </c>
    </row>
    <row r="526" spans="6:7" ht="16.5" x14ac:dyDescent="0.3">
      <c r="F526" s="225" t="str">
        <f t="shared" ca="1" si="16"/>
        <v/>
      </c>
      <c r="G526" s="226" t="str">
        <f t="shared" ca="1" si="17"/>
        <v/>
      </c>
    </row>
    <row r="527" spans="6:7" ht="16.5" x14ac:dyDescent="0.3">
      <c r="F527" s="225" t="str">
        <f t="shared" ca="1" si="16"/>
        <v/>
      </c>
      <c r="G527" s="226" t="str">
        <f t="shared" ca="1" si="17"/>
        <v/>
      </c>
    </row>
    <row r="528" spans="6:7" ht="16.5" x14ac:dyDescent="0.3">
      <c r="F528" s="225" t="str">
        <f t="shared" ca="1" si="16"/>
        <v/>
      </c>
      <c r="G528" s="226" t="str">
        <f t="shared" ca="1" si="17"/>
        <v/>
      </c>
    </row>
    <row r="529" spans="6:7" ht="16.5" x14ac:dyDescent="0.3">
      <c r="F529" s="225" t="str">
        <f t="shared" ca="1" si="16"/>
        <v/>
      </c>
      <c r="G529" s="226" t="str">
        <f t="shared" ca="1" si="17"/>
        <v/>
      </c>
    </row>
    <row r="530" spans="6:7" ht="16.5" x14ac:dyDescent="0.3">
      <c r="F530" s="225" t="str">
        <f t="shared" ca="1" si="16"/>
        <v/>
      </c>
      <c r="G530" s="226" t="str">
        <f t="shared" ca="1" si="17"/>
        <v/>
      </c>
    </row>
    <row r="531" spans="6:7" ht="16.5" x14ac:dyDescent="0.3">
      <c r="F531" s="225" t="str">
        <f t="shared" ca="1" si="16"/>
        <v/>
      </c>
      <c r="G531" s="226" t="str">
        <f t="shared" ca="1" si="17"/>
        <v/>
      </c>
    </row>
    <row r="532" spans="6:7" ht="16.5" x14ac:dyDescent="0.3">
      <c r="F532" s="225" t="str">
        <f t="shared" ca="1" si="16"/>
        <v/>
      </c>
      <c r="G532" s="226" t="str">
        <f t="shared" ca="1" si="17"/>
        <v/>
      </c>
    </row>
    <row r="533" spans="6:7" ht="16.5" x14ac:dyDescent="0.3">
      <c r="F533" s="225" t="str">
        <f t="shared" ca="1" si="16"/>
        <v/>
      </c>
      <c r="G533" s="226" t="str">
        <f t="shared" ca="1" si="17"/>
        <v/>
      </c>
    </row>
    <row r="534" spans="6:7" ht="16.5" x14ac:dyDescent="0.3">
      <c r="F534" s="225" t="str">
        <f t="shared" ca="1" si="16"/>
        <v/>
      </c>
      <c r="G534" s="226" t="str">
        <f t="shared" ca="1" si="17"/>
        <v/>
      </c>
    </row>
    <row r="535" spans="6:7" ht="16.5" x14ac:dyDescent="0.3">
      <c r="F535" s="225" t="str">
        <f t="shared" ca="1" si="16"/>
        <v/>
      </c>
      <c r="G535" s="226" t="str">
        <f t="shared" ca="1" si="17"/>
        <v/>
      </c>
    </row>
    <row r="536" spans="6:7" ht="16.5" x14ac:dyDescent="0.3">
      <c r="F536" s="225" t="str">
        <f t="shared" ca="1" si="16"/>
        <v/>
      </c>
      <c r="G536" s="226" t="str">
        <f t="shared" ca="1" si="17"/>
        <v/>
      </c>
    </row>
    <row r="537" spans="6:7" ht="16.5" x14ac:dyDescent="0.3">
      <c r="F537" s="225" t="str">
        <f t="shared" ca="1" si="16"/>
        <v/>
      </c>
      <c r="G537" s="226" t="str">
        <f t="shared" ca="1" si="17"/>
        <v/>
      </c>
    </row>
    <row r="538" spans="6:7" ht="16.5" x14ac:dyDescent="0.3">
      <c r="F538" s="225" t="str">
        <f t="shared" ca="1" si="16"/>
        <v/>
      </c>
      <c r="G538" s="226" t="str">
        <f t="shared" ca="1" si="17"/>
        <v/>
      </c>
    </row>
    <row r="539" spans="6:7" ht="16.5" x14ac:dyDescent="0.3">
      <c r="F539" s="225" t="str">
        <f t="shared" ca="1" si="16"/>
        <v/>
      </c>
      <c r="G539" s="226" t="str">
        <f t="shared" ca="1" si="17"/>
        <v/>
      </c>
    </row>
    <row r="540" spans="6:7" ht="16.5" x14ac:dyDescent="0.3">
      <c r="F540" s="225" t="str">
        <f t="shared" ca="1" si="16"/>
        <v/>
      </c>
      <c r="G540" s="226" t="str">
        <f t="shared" ca="1" si="17"/>
        <v/>
      </c>
    </row>
    <row r="541" spans="6:7" ht="16.5" x14ac:dyDescent="0.3">
      <c r="F541" s="225" t="str">
        <f t="shared" ca="1" si="16"/>
        <v/>
      </c>
      <c r="G541" s="226" t="str">
        <f t="shared" ca="1" si="17"/>
        <v/>
      </c>
    </row>
    <row r="542" spans="6:7" ht="16.5" x14ac:dyDescent="0.3">
      <c r="F542" s="225" t="str">
        <f t="shared" ca="1" si="16"/>
        <v/>
      </c>
      <c r="G542" s="226" t="str">
        <f t="shared" ca="1" si="17"/>
        <v/>
      </c>
    </row>
    <row r="543" spans="6:7" ht="16.5" x14ac:dyDescent="0.3">
      <c r="F543" s="225" t="str">
        <f t="shared" ca="1" si="16"/>
        <v/>
      </c>
      <c r="G543" s="226" t="str">
        <f t="shared" ca="1" si="17"/>
        <v/>
      </c>
    </row>
    <row r="544" spans="6:7" ht="16.5" x14ac:dyDescent="0.3">
      <c r="F544" s="225" t="str">
        <f t="shared" ca="1" si="16"/>
        <v/>
      </c>
      <c r="G544" s="226" t="str">
        <f t="shared" ca="1" si="17"/>
        <v/>
      </c>
    </row>
    <row r="545" spans="6:7" ht="16.5" x14ac:dyDescent="0.3">
      <c r="F545" s="225" t="str">
        <f t="shared" ca="1" si="16"/>
        <v/>
      </c>
      <c r="G545" s="226" t="str">
        <f t="shared" ca="1" si="17"/>
        <v/>
      </c>
    </row>
    <row r="546" spans="6:7" ht="16.5" x14ac:dyDescent="0.3">
      <c r="F546" s="225" t="str">
        <f t="shared" ca="1" si="16"/>
        <v/>
      </c>
      <c r="G546" s="226" t="str">
        <f t="shared" ca="1" si="17"/>
        <v/>
      </c>
    </row>
    <row r="547" spans="6:7" ht="16.5" x14ac:dyDescent="0.3">
      <c r="F547" s="225" t="str">
        <f t="shared" ca="1" si="16"/>
        <v/>
      </c>
      <c r="G547" s="226" t="str">
        <f t="shared" ca="1" si="17"/>
        <v/>
      </c>
    </row>
    <row r="548" spans="6:7" ht="16.5" x14ac:dyDescent="0.3">
      <c r="F548" s="225" t="str">
        <f t="shared" ca="1" si="16"/>
        <v/>
      </c>
      <c r="G548" s="226" t="str">
        <f t="shared" ca="1" si="17"/>
        <v/>
      </c>
    </row>
    <row r="549" spans="6:7" ht="16.5" x14ac:dyDescent="0.3">
      <c r="F549" s="225" t="str">
        <f t="shared" ca="1" si="16"/>
        <v/>
      </c>
      <c r="G549" s="226" t="str">
        <f t="shared" ca="1" si="17"/>
        <v/>
      </c>
    </row>
    <row r="550" spans="6:7" ht="16.5" x14ac:dyDescent="0.3">
      <c r="F550" s="225" t="str">
        <f t="shared" ca="1" si="16"/>
        <v/>
      </c>
      <c r="G550" s="226" t="str">
        <f t="shared" ca="1" si="17"/>
        <v/>
      </c>
    </row>
    <row r="551" spans="6:7" ht="16.5" x14ac:dyDescent="0.3">
      <c r="F551" s="225" t="str">
        <f t="shared" ca="1" si="16"/>
        <v/>
      </c>
      <c r="G551" s="226" t="str">
        <f t="shared" ca="1" si="17"/>
        <v/>
      </c>
    </row>
    <row r="552" spans="6:7" ht="16.5" x14ac:dyDescent="0.3">
      <c r="F552" s="225" t="str">
        <f t="shared" ca="1" si="16"/>
        <v/>
      </c>
      <c r="G552" s="226" t="str">
        <f t="shared" ca="1" si="17"/>
        <v/>
      </c>
    </row>
    <row r="553" spans="6:7" ht="16.5" x14ac:dyDescent="0.3">
      <c r="F553" s="225" t="str">
        <f t="shared" ca="1" si="16"/>
        <v/>
      </c>
      <c r="G553" s="226" t="str">
        <f t="shared" ca="1" si="17"/>
        <v/>
      </c>
    </row>
    <row r="554" spans="6:7" ht="16.5" x14ac:dyDescent="0.3">
      <c r="F554" s="225" t="str">
        <f t="shared" ca="1" si="16"/>
        <v/>
      </c>
      <c r="G554" s="226" t="str">
        <f t="shared" ca="1" si="17"/>
        <v/>
      </c>
    </row>
    <row r="555" spans="6:7" ht="16.5" x14ac:dyDescent="0.3">
      <c r="F555" s="225" t="str">
        <f t="shared" ca="1" si="16"/>
        <v/>
      </c>
      <c r="G555" s="226" t="str">
        <f t="shared" ca="1" si="17"/>
        <v/>
      </c>
    </row>
    <row r="556" spans="6:7" ht="16.5" x14ac:dyDescent="0.3">
      <c r="F556" s="225" t="str">
        <f t="shared" ca="1" si="16"/>
        <v/>
      </c>
      <c r="G556" s="226" t="str">
        <f t="shared" ca="1" si="17"/>
        <v/>
      </c>
    </row>
    <row r="557" spans="6:7" ht="16.5" x14ac:dyDescent="0.3">
      <c r="F557" s="225" t="str">
        <f t="shared" ca="1" si="16"/>
        <v/>
      </c>
      <c r="G557" s="226" t="str">
        <f t="shared" ca="1" si="17"/>
        <v/>
      </c>
    </row>
    <row r="558" spans="6:7" ht="16.5" x14ac:dyDescent="0.3">
      <c r="F558" s="225" t="str">
        <f t="shared" ca="1" si="16"/>
        <v/>
      </c>
      <c r="G558" s="226" t="str">
        <f t="shared" ca="1" si="17"/>
        <v/>
      </c>
    </row>
    <row r="559" spans="6:7" ht="16.5" x14ac:dyDescent="0.3">
      <c r="F559" s="225" t="str">
        <f t="shared" ca="1" si="16"/>
        <v/>
      </c>
      <c r="G559" s="226" t="str">
        <f t="shared" ca="1" si="17"/>
        <v/>
      </c>
    </row>
    <row r="560" spans="6:7" ht="16.5" x14ac:dyDescent="0.3">
      <c r="F560" s="225" t="str">
        <f t="shared" ca="1" si="16"/>
        <v/>
      </c>
      <c r="G560" s="226" t="str">
        <f t="shared" ca="1" si="17"/>
        <v/>
      </c>
    </row>
    <row r="561" spans="6:7" ht="16.5" x14ac:dyDescent="0.3">
      <c r="F561" s="225" t="str">
        <f t="shared" ca="1" si="16"/>
        <v/>
      </c>
      <c r="G561" s="226" t="str">
        <f t="shared" ca="1" si="17"/>
        <v/>
      </c>
    </row>
    <row r="562" spans="6:7" ht="16.5" x14ac:dyDescent="0.3">
      <c r="F562" s="225" t="str">
        <f t="shared" ca="1" si="16"/>
        <v/>
      </c>
      <c r="G562" s="226" t="str">
        <f t="shared" ca="1" si="17"/>
        <v/>
      </c>
    </row>
    <row r="563" spans="6:7" ht="16.5" x14ac:dyDescent="0.3">
      <c r="F563" s="225" t="str">
        <f t="shared" ca="1" si="16"/>
        <v/>
      </c>
      <c r="G563" s="226" t="str">
        <f t="shared" ca="1" si="17"/>
        <v/>
      </c>
    </row>
    <row r="564" spans="6:7" ht="16.5" x14ac:dyDescent="0.3">
      <c r="F564" s="225" t="str">
        <f t="shared" ca="1" si="16"/>
        <v/>
      </c>
      <c r="G564" s="226" t="str">
        <f t="shared" ca="1" si="17"/>
        <v/>
      </c>
    </row>
    <row r="565" spans="6:7" ht="16.5" x14ac:dyDescent="0.3">
      <c r="F565" s="225" t="str">
        <f t="shared" ca="1" si="16"/>
        <v/>
      </c>
      <c r="G565" s="226" t="str">
        <f t="shared" ca="1" si="17"/>
        <v/>
      </c>
    </row>
    <row r="566" spans="6:7" ht="16.5" x14ac:dyDescent="0.3">
      <c r="F566" s="225" t="str">
        <f t="shared" ca="1" si="16"/>
        <v/>
      </c>
      <c r="G566" s="226" t="str">
        <f t="shared" ca="1" si="17"/>
        <v/>
      </c>
    </row>
    <row r="567" spans="6:7" ht="16.5" x14ac:dyDescent="0.3">
      <c r="F567" s="225" t="str">
        <f t="shared" ca="1" si="16"/>
        <v/>
      </c>
      <c r="G567" s="226" t="str">
        <f t="shared" ca="1" si="17"/>
        <v/>
      </c>
    </row>
    <row r="568" spans="6:7" ht="16.5" x14ac:dyDescent="0.3">
      <c r="F568" s="225" t="str">
        <f t="shared" ca="1" si="16"/>
        <v/>
      </c>
      <c r="G568" s="226" t="str">
        <f t="shared" ca="1" si="17"/>
        <v/>
      </c>
    </row>
    <row r="569" spans="6:7" ht="16.5" x14ac:dyDescent="0.3">
      <c r="F569" s="225" t="str">
        <f t="shared" ca="1" si="16"/>
        <v/>
      </c>
      <c r="G569" s="226" t="str">
        <f t="shared" ca="1" si="17"/>
        <v/>
      </c>
    </row>
    <row r="570" spans="6:7" ht="16.5" x14ac:dyDescent="0.3">
      <c r="F570" s="225" t="str">
        <f t="shared" ca="1" si="16"/>
        <v/>
      </c>
      <c r="G570" s="226" t="str">
        <f t="shared" ca="1" si="17"/>
        <v/>
      </c>
    </row>
    <row r="571" spans="6:7" ht="16.5" x14ac:dyDescent="0.3">
      <c r="F571" s="225" t="str">
        <f t="shared" ca="1" si="16"/>
        <v/>
      </c>
      <c r="G571" s="226" t="str">
        <f t="shared" ca="1" si="17"/>
        <v/>
      </c>
    </row>
    <row r="572" spans="6:7" ht="16.5" x14ac:dyDescent="0.3">
      <c r="F572" s="225" t="str">
        <f t="shared" ca="1" si="16"/>
        <v/>
      </c>
      <c r="G572" s="226" t="str">
        <f t="shared" ca="1" si="17"/>
        <v/>
      </c>
    </row>
    <row r="573" spans="6:7" ht="16.5" x14ac:dyDescent="0.3">
      <c r="F573" s="225" t="str">
        <f t="shared" ca="1" si="16"/>
        <v/>
      </c>
      <c r="G573" s="226" t="str">
        <f t="shared" ca="1" si="17"/>
        <v/>
      </c>
    </row>
    <row r="574" spans="6:7" ht="16.5" x14ac:dyDescent="0.3">
      <c r="F574" s="225" t="str">
        <f t="shared" ca="1" si="16"/>
        <v/>
      </c>
      <c r="G574" s="226" t="str">
        <f t="shared" ca="1" si="17"/>
        <v/>
      </c>
    </row>
    <row r="575" spans="6:7" ht="16.5" x14ac:dyDescent="0.3">
      <c r="F575" s="225" t="str">
        <f t="shared" ca="1" si="16"/>
        <v/>
      </c>
      <c r="G575" s="226" t="str">
        <f t="shared" ca="1" si="17"/>
        <v/>
      </c>
    </row>
    <row r="576" spans="6:7" ht="16.5" x14ac:dyDescent="0.3">
      <c r="F576" s="225" t="str">
        <f t="shared" ca="1" si="16"/>
        <v/>
      </c>
      <c r="G576" s="226" t="str">
        <f t="shared" ca="1" si="17"/>
        <v/>
      </c>
    </row>
    <row r="577" spans="6:7" ht="16.5" x14ac:dyDescent="0.3">
      <c r="F577" s="225" t="str">
        <f t="shared" ca="1" si="16"/>
        <v/>
      </c>
      <c r="G577" s="226" t="str">
        <f t="shared" ca="1" si="17"/>
        <v/>
      </c>
    </row>
    <row r="578" spans="6:7" ht="16.5" x14ac:dyDescent="0.3">
      <c r="F578" s="225" t="str">
        <f t="shared" ca="1" si="16"/>
        <v/>
      </c>
      <c r="G578" s="226" t="str">
        <f t="shared" ca="1" si="17"/>
        <v/>
      </c>
    </row>
    <row r="579" spans="6:7" ht="16.5" x14ac:dyDescent="0.3">
      <c r="F579" s="225" t="str">
        <f t="shared" ca="1" si="16"/>
        <v/>
      </c>
      <c r="G579" s="226" t="str">
        <f t="shared" ca="1" si="17"/>
        <v/>
      </c>
    </row>
    <row r="580" spans="6:7" ht="16.5" x14ac:dyDescent="0.3">
      <c r="F580" s="225" t="str">
        <f t="shared" ref="F580:F643" ca="1" si="18">IFERROR(TRIM(LEFT(MID(INDIRECT("B"&amp;(4*ROW(F580)-1)),FIND("'",INDIRECT("B"&amp;(4*ROW(F580)-1)))+1,100),LEN(MID(INDIRECT("B"&amp;(4*ROW(F580)-1)),FIND("'",INDIRECT("B"&amp;(4*ROW(F580)-1)))+1,100))-2)),"")</f>
        <v/>
      </c>
      <c r="G580" s="226" t="str">
        <f t="shared" ref="G580:G643" ca="1" si="19">IFERROR(LEFT(MID(INDIRECT("B"&amp;(4*ROW(G580))),FIND("'",INDIRECT("B"&amp;(4*ROW(G580))))+1,100),LEN(MID(INDIRECT("B"&amp;(4*ROW(G580))),FIND("'",INDIRECT("B"&amp;(4*ROW(G580))))+1,100))-2),"")</f>
        <v/>
      </c>
    </row>
    <row r="581" spans="6:7" ht="16.5" x14ac:dyDescent="0.3">
      <c r="F581" s="225" t="str">
        <f t="shared" ca="1" si="18"/>
        <v/>
      </c>
      <c r="G581" s="226" t="str">
        <f t="shared" ca="1" si="19"/>
        <v/>
      </c>
    </row>
    <row r="582" spans="6:7" ht="16.5" x14ac:dyDescent="0.3">
      <c r="F582" s="225" t="str">
        <f t="shared" ca="1" si="18"/>
        <v/>
      </c>
      <c r="G582" s="226" t="str">
        <f t="shared" ca="1" si="19"/>
        <v/>
      </c>
    </row>
    <row r="583" spans="6:7" ht="16.5" x14ac:dyDescent="0.3">
      <c r="F583" s="225" t="str">
        <f t="shared" ca="1" si="18"/>
        <v/>
      </c>
      <c r="G583" s="226" t="str">
        <f t="shared" ca="1" si="19"/>
        <v/>
      </c>
    </row>
    <row r="584" spans="6:7" ht="16.5" x14ac:dyDescent="0.3">
      <c r="F584" s="225" t="str">
        <f t="shared" ca="1" si="18"/>
        <v/>
      </c>
      <c r="G584" s="226" t="str">
        <f t="shared" ca="1" si="19"/>
        <v/>
      </c>
    </row>
    <row r="585" spans="6:7" ht="16.5" x14ac:dyDescent="0.3">
      <c r="F585" s="225" t="str">
        <f t="shared" ca="1" si="18"/>
        <v/>
      </c>
      <c r="G585" s="226" t="str">
        <f t="shared" ca="1" si="19"/>
        <v/>
      </c>
    </row>
    <row r="586" spans="6:7" ht="16.5" x14ac:dyDescent="0.3">
      <c r="F586" s="225" t="str">
        <f t="shared" ca="1" si="18"/>
        <v/>
      </c>
      <c r="G586" s="226" t="str">
        <f t="shared" ca="1" si="19"/>
        <v/>
      </c>
    </row>
    <row r="587" spans="6:7" ht="16.5" x14ac:dyDescent="0.3">
      <c r="F587" s="225" t="str">
        <f t="shared" ca="1" si="18"/>
        <v/>
      </c>
      <c r="G587" s="226" t="str">
        <f t="shared" ca="1" si="19"/>
        <v/>
      </c>
    </row>
    <row r="588" spans="6:7" ht="16.5" x14ac:dyDescent="0.3">
      <c r="F588" s="225" t="str">
        <f t="shared" ca="1" si="18"/>
        <v/>
      </c>
      <c r="G588" s="226" t="str">
        <f t="shared" ca="1" si="19"/>
        <v/>
      </c>
    </row>
    <row r="589" spans="6:7" ht="16.5" x14ac:dyDescent="0.3">
      <c r="F589" s="225" t="str">
        <f t="shared" ca="1" si="18"/>
        <v/>
      </c>
      <c r="G589" s="226" t="str">
        <f t="shared" ca="1" si="19"/>
        <v/>
      </c>
    </row>
    <row r="590" spans="6:7" ht="16.5" x14ac:dyDescent="0.3">
      <c r="F590" s="225" t="str">
        <f t="shared" ca="1" si="18"/>
        <v/>
      </c>
      <c r="G590" s="226" t="str">
        <f t="shared" ca="1" si="19"/>
        <v/>
      </c>
    </row>
    <row r="591" spans="6:7" ht="16.5" x14ac:dyDescent="0.3">
      <c r="F591" s="225" t="str">
        <f t="shared" ca="1" si="18"/>
        <v/>
      </c>
      <c r="G591" s="226" t="str">
        <f t="shared" ca="1" si="19"/>
        <v/>
      </c>
    </row>
    <row r="592" spans="6:7" ht="16.5" x14ac:dyDescent="0.3">
      <c r="F592" s="225" t="str">
        <f t="shared" ca="1" si="18"/>
        <v/>
      </c>
      <c r="G592" s="226" t="str">
        <f t="shared" ca="1" si="19"/>
        <v/>
      </c>
    </row>
    <row r="593" spans="6:7" ht="16.5" x14ac:dyDescent="0.3">
      <c r="F593" s="225" t="str">
        <f t="shared" ca="1" si="18"/>
        <v/>
      </c>
      <c r="G593" s="226" t="str">
        <f t="shared" ca="1" si="19"/>
        <v/>
      </c>
    </row>
    <row r="594" spans="6:7" ht="16.5" x14ac:dyDescent="0.3">
      <c r="F594" s="225" t="str">
        <f t="shared" ca="1" si="18"/>
        <v/>
      </c>
      <c r="G594" s="226" t="str">
        <f t="shared" ca="1" si="19"/>
        <v/>
      </c>
    </row>
    <row r="595" spans="6:7" ht="16.5" x14ac:dyDescent="0.3">
      <c r="F595" s="225" t="str">
        <f t="shared" ca="1" si="18"/>
        <v/>
      </c>
      <c r="G595" s="226" t="str">
        <f t="shared" ca="1" si="19"/>
        <v/>
      </c>
    </row>
    <row r="596" spans="6:7" ht="16.5" x14ac:dyDescent="0.3">
      <c r="F596" s="225" t="str">
        <f t="shared" ca="1" si="18"/>
        <v/>
      </c>
      <c r="G596" s="226" t="str">
        <f t="shared" ca="1" si="19"/>
        <v/>
      </c>
    </row>
    <row r="597" spans="6:7" ht="16.5" x14ac:dyDescent="0.3">
      <c r="F597" s="225" t="str">
        <f t="shared" ca="1" si="18"/>
        <v/>
      </c>
      <c r="G597" s="226" t="str">
        <f t="shared" ca="1" si="19"/>
        <v/>
      </c>
    </row>
    <row r="598" spans="6:7" ht="16.5" x14ac:dyDescent="0.3">
      <c r="F598" s="225" t="str">
        <f t="shared" ca="1" si="18"/>
        <v/>
      </c>
      <c r="G598" s="226" t="str">
        <f t="shared" ca="1" si="19"/>
        <v/>
      </c>
    </row>
    <row r="599" spans="6:7" ht="16.5" x14ac:dyDescent="0.3">
      <c r="F599" s="225" t="str">
        <f t="shared" ca="1" si="18"/>
        <v/>
      </c>
      <c r="G599" s="226" t="str">
        <f t="shared" ca="1" si="19"/>
        <v/>
      </c>
    </row>
    <row r="600" spans="6:7" ht="16.5" x14ac:dyDescent="0.3">
      <c r="F600" s="225" t="str">
        <f t="shared" ca="1" si="18"/>
        <v/>
      </c>
      <c r="G600" s="226" t="str">
        <f t="shared" ca="1" si="19"/>
        <v/>
      </c>
    </row>
    <row r="601" spans="6:7" ht="16.5" x14ac:dyDescent="0.3">
      <c r="F601" s="225" t="str">
        <f t="shared" ca="1" si="18"/>
        <v/>
      </c>
      <c r="G601" s="226" t="str">
        <f t="shared" ca="1" si="19"/>
        <v/>
      </c>
    </row>
    <row r="602" spans="6:7" ht="16.5" x14ac:dyDescent="0.3">
      <c r="F602" s="225" t="str">
        <f t="shared" ca="1" si="18"/>
        <v/>
      </c>
      <c r="G602" s="226" t="str">
        <f t="shared" ca="1" si="19"/>
        <v/>
      </c>
    </row>
    <row r="603" spans="6:7" ht="16.5" x14ac:dyDescent="0.3">
      <c r="F603" s="225" t="str">
        <f t="shared" ca="1" si="18"/>
        <v/>
      </c>
      <c r="G603" s="226" t="str">
        <f t="shared" ca="1" si="19"/>
        <v/>
      </c>
    </row>
    <row r="604" spans="6:7" ht="16.5" x14ac:dyDescent="0.3">
      <c r="F604" s="225" t="str">
        <f t="shared" ca="1" si="18"/>
        <v/>
      </c>
      <c r="G604" s="226" t="str">
        <f t="shared" ca="1" si="19"/>
        <v/>
      </c>
    </row>
    <row r="605" spans="6:7" ht="16.5" x14ac:dyDescent="0.3">
      <c r="F605" s="225" t="str">
        <f t="shared" ca="1" si="18"/>
        <v/>
      </c>
      <c r="G605" s="226" t="str">
        <f t="shared" ca="1" si="19"/>
        <v/>
      </c>
    </row>
    <row r="606" spans="6:7" ht="16.5" x14ac:dyDescent="0.3">
      <c r="F606" s="225" t="str">
        <f t="shared" ca="1" si="18"/>
        <v/>
      </c>
      <c r="G606" s="226" t="str">
        <f t="shared" ca="1" si="19"/>
        <v/>
      </c>
    </row>
    <row r="607" spans="6:7" ht="16.5" x14ac:dyDescent="0.3">
      <c r="F607" s="225" t="str">
        <f t="shared" ca="1" si="18"/>
        <v/>
      </c>
      <c r="G607" s="226" t="str">
        <f t="shared" ca="1" si="19"/>
        <v/>
      </c>
    </row>
    <row r="608" spans="6:7" ht="16.5" x14ac:dyDescent="0.3">
      <c r="F608" s="225" t="str">
        <f t="shared" ca="1" si="18"/>
        <v/>
      </c>
      <c r="G608" s="226" t="str">
        <f t="shared" ca="1" si="19"/>
        <v/>
      </c>
    </row>
    <row r="609" spans="6:7" ht="16.5" x14ac:dyDescent="0.3">
      <c r="F609" s="225" t="str">
        <f t="shared" ca="1" si="18"/>
        <v/>
      </c>
      <c r="G609" s="226" t="str">
        <f t="shared" ca="1" si="19"/>
        <v/>
      </c>
    </row>
    <row r="610" spans="6:7" ht="16.5" x14ac:dyDescent="0.3">
      <c r="F610" s="225" t="str">
        <f t="shared" ca="1" si="18"/>
        <v/>
      </c>
      <c r="G610" s="226" t="str">
        <f t="shared" ca="1" si="19"/>
        <v/>
      </c>
    </row>
    <row r="611" spans="6:7" ht="16.5" x14ac:dyDescent="0.3">
      <c r="F611" s="225" t="str">
        <f t="shared" ca="1" si="18"/>
        <v/>
      </c>
      <c r="G611" s="226" t="str">
        <f t="shared" ca="1" si="19"/>
        <v/>
      </c>
    </row>
    <row r="612" spans="6:7" ht="16.5" x14ac:dyDescent="0.3">
      <c r="F612" s="225" t="str">
        <f t="shared" ca="1" si="18"/>
        <v/>
      </c>
      <c r="G612" s="226" t="str">
        <f t="shared" ca="1" si="19"/>
        <v/>
      </c>
    </row>
    <row r="613" spans="6:7" ht="16.5" x14ac:dyDescent="0.3">
      <c r="F613" s="225" t="str">
        <f t="shared" ca="1" si="18"/>
        <v/>
      </c>
      <c r="G613" s="226" t="str">
        <f t="shared" ca="1" si="19"/>
        <v/>
      </c>
    </row>
    <row r="614" spans="6:7" ht="16.5" x14ac:dyDescent="0.3">
      <c r="F614" s="225" t="str">
        <f t="shared" ca="1" si="18"/>
        <v/>
      </c>
      <c r="G614" s="226" t="str">
        <f t="shared" ca="1" si="19"/>
        <v/>
      </c>
    </row>
    <row r="615" spans="6:7" ht="16.5" x14ac:dyDescent="0.3">
      <c r="F615" s="225" t="str">
        <f t="shared" ca="1" si="18"/>
        <v/>
      </c>
      <c r="G615" s="226" t="str">
        <f t="shared" ca="1" si="19"/>
        <v/>
      </c>
    </row>
    <row r="616" spans="6:7" ht="16.5" x14ac:dyDescent="0.3">
      <c r="F616" s="225" t="str">
        <f t="shared" ca="1" si="18"/>
        <v/>
      </c>
      <c r="G616" s="226" t="str">
        <f t="shared" ca="1" si="19"/>
        <v/>
      </c>
    </row>
    <row r="617" spans="6:7" ht="16.5" x14ac:dyDescent="0.3">
      <c r="F617" s="225" t="str">
        <f t="shared" ca="1" si="18"/>
        <v/>
      </c>
      <c r="G617" s="226" t="str">
        <f t="shared" ca="1" si="19"/>
        <v/>
      </c>
    </row>
    <row r="618" spans="6:7" ht="16.5" x14ac:dyDescent="0.3">
      <c r="F618" s="225" t="str">
        <f t="shared" ca="1" si="18"/>
        <v/>
      </c>
      <c r="G618" s="226" t="str">
        <f t="shared" ca="1" si="19"/>
        <v/>
      </c>
    </row>
    <row r="619" spans="6:7" ht="16.5" x14ac:dyDescent="0.3">
      <c r="F619" s="225" t="str">
        <f t="shared" ca="1" si="18"/>
        <v/>
      </c>
      <c r="G619" s="226" t="str">
        <f t="shared" ca="1" si="19"/>
        <v/>
      </c>
    </row>
    <row r="620" spans="6:7" ht="16.5" x14ac:dyDescent="0.3">
      <c r="F620" s="225" t="str">
        <f t="shared" ca="1" si="18"/>
        <v/>
      </c>
      <c r="G620" s="226" t="str">
        <f t="shared" ca="1" si="19"/>
        <v/>
      </c>
    </row>
    <row r="621" spans="6:7" ht="16.5" x14ac:dyDescent="0.3">
      <c r="F621" s="225" t="str">
        <f t="shared" ca="1" si="18"/>
        <v/>
      </c>
      <c r="G621" s="226" t="str">
        <f t="shared" ca="1" si="19"/>
        <v/>
      </c>
    </row>
    <row r="622" spans="6:7" ht="16.5" x14ac:dyDescent="0.3">
      <c r="F622" s="225" t="str">
        <f t="shared" ca="1" si="18"/>
        <v/>
      </c>
      <c r="G622" s="226" t="str">
        <f t="shared" ca="1" si="19"/>
        <v/>
      </c>
    </row>
    <row r="623" spans="6:7" ht="16.5" x14ac:dyDescent="0.3">
      <c r="F623" s="225" t="str">
        <f t="shared" ca="1" si="18"/>
        <v/>
      </c>
      <c r="G623" s="226" t="str">
        <f t="shared" ca="1" si="19"/>
        <v/>
      </c>
    </row>
    <row r="624" spans="6:7" ht="16.5" x14ac:dyDescent="0.3">
      <c r="F624" s="225" t="str">
        <f t="shared" ca="1" si="18"/>
        <v/>
      </c>
      <c r="G624" s="226" t="str">
        <f t="shared" ca="1" si="19"/>
        <v/>
      </c>
    </row>
    <row r="625" spans="6:7" ht="16.5" x14ac:dyDescent="0.3">
      <c r="F625" s="225" t="str">
        <f t="shared" ca="1" si="18"/>
        <v/>
      </c>
      <c r="G625" s="226" t="str">
        <f t="shared" ca="1" si="19"/>
        <v/>
      </c>
    </row>
    <row r="626" spans="6:7" ht="16.5" x14ac:dyDescent="0.3">
      <c r="F626" s="225" t="str">
        <f t="shared" ca="1" si="18"/>
        <v/>
      </c>
      <c r="G626" s="226" t="str">
        <f t="shared" ca="1" si="19"/>
        <v/>
      </c>
    </row>
    <row r="627" spans="6:7" ht="16.5" x14ac:dyDescent="0.3">
      <c r="F627" s="225" t="str">
        <f t="shared" ca="1" si="18"/>
        <v/>
      </c>
      <c r="G627" s="226" t="str">
        <f t="shared" ca="1" si="19"/>
        <v/>
      </c>
    </row>
    <row r="628" spans="6:7" ht="16.5" x14ac:dyDescent="0.3">
      <c r="F628" s="225" t="str">
        <f t="shared" ca="1" si="18"/>
        <v/>
      </c>
      <c r="G628" s="226" t="str">
        <f t="shared" ca="1" si="19"/>
        <v/>
      </c>
    </row>
    <row r="629" spans="6:7" ht="16.5" x14ac:dyDescent="0.3">
      <c r="F629" s="225" t="str">
        <f t="shared" ca="1" si="18"/>
        <v/>
      </c>
      <c r="G629" s="226" t="str">
        <f t="shared" ca="1" si="19"/>
        <v/>
      </c>
    </row>
    <row r="630" spans="6:7" ht="16.5" x14ac:dyDescent="0.3">
      <c r="F630" s="225" t="str">
        <f t="shared" ca="1" si="18"/>
        <v/>
      </c>
      <c r="G630" s="226" t="str">
        <f t="shared" ca="1" si="19"/>
        <v/>
      </c>
    </row>
    <row r="631" spans="6:7" ht="16.5" x14ac:dyDescent="0.3">
      <c r="F631" s="225" t="str">
        <f t="shared" ca="1" si="18"/>
        <v/>
      </c>
      <c r="G631" s="226" t="str">
        <f t="shared" ca="1" si="19"/>
        <v/>
      </c>
    </row>
    <row r="632" spans="6:7" ht="16.5" x14ac:dyDescent="0.3">
      <c r="F632" s="225" t="str">
        <f t="shared" ca="1" si="18"/>
        <v/>
      </c>
      <c r="G632" s="226" t="str">
        <f t="shared" ca="1" si="19"/>
        <v/>
      </c>
    </row>
    <row r="633" spans="6:7" ht="16.5" x14ac:dyDescent="0.3">
      <c r="F633" s="225" t="str">
        <f t="shared" ca="1" si="18"/>
        <v/>
      </c>
      <c r="G633" s="226" t="str">
        <f t="shared" ca="1" si="19"/>
        <v/>
      </c>
    </row>
    <row r="634" spans="6:7" ht="16.5" x14ac:dyDescent="0.3">
      <c r="F634" s="225" t="str">
        <f t="shared" ca="1" si="18"/>
        <v/>
      </c>
      <c r="G634" s="226" t="str">
        <f t="shared" ca="1" si="19"/>
        <v/>
      </c>
    </row>
    <row r="635" spans="6:7" ht="16.5" x14ac:dyDescent="0.3">
      <c r="F635" s="225" t="str">
        <f t="shared" ca="1" si="18"/>
        <v/>
      </c>
      <c r="G635" s="226" t="str">
        <f t="shared" ca="1" si="19"/>
        <v/>
      </c>
    </row>
    <row r="636" spans="6:7" ht="16.5" x14ac:dyDescent="0.3">
      <c r="F636" s="225" t="str">
        <f t="shared" ca="1" si="18"/>
        <v/>
      </c>
      <c r="G636" s="226" t="str">
        <f t="shared" ca="1" si="19"/>
        <v/>
      </c>
    </row>
    <row r="637" spans="6:7" ht="16.5" x14ac:dyDescent="0.3">
      <c r="F637" s="225" t="str">
        <f t="shared" ca="1" si="18"/>
        <v/>
      </c>
      <c r="G637" s="226" t="str">
        <f t="shared" ca="1" si="19"/>
        <v/>
      </c>
    </row>
    <row r="638" spans="6:7" ht="16.5" x14ac:dyDescent="0.3">
      <c r="F638" s="225" t="str">
        <f t="shared" ca="1" si="18"/>
        <v/>
      </c>
      <c r="G638" s="226" t="str">
        <f t="shared" ca="1" si="19"/>
        <v/>
      </c>
    </row>
    <row r="639" spans="6:7" ht="16.5" x14ac:dyDescent="0.3">
      <c r="F639" s="225" t="str">
        <f t="shared" ca="1" si="18"/>
        <v/>
      </c>
      <c r="G639" s="226" t="str">
        <f t="shared" ca="1" si="19"/>
        <v/>
      </c>
    </row>
    <row r="640" spans="6:7" ht="16.5" x14ac:dyDescent="0.3">
      <c r="F640" s="225" t="str">
        <f t="shared" ca="1" si="18"/>
        <v/>
      </c>
      <c r="G640" s="226" t="str">
        <f t="shared" ca="1" si="19"/>
        <v/>
      </c>
    </row>
    <row r="641" spans="6:7" ht="16.5" x14ac:dyDescent="0.3">
      <c r="F641" s="225" t="str">
        <f t="shared" ca="1" si="18"/>
        <v/>
      </c>
      <c r="G641" s="226" t="str">
        <f t="shared" ca="1" si="19"/>
        <v/>
      </c>
    </row>
    <row r="642" spans="6:7" ht="16.5" x14ac:dyDescent="0.3">
      <c r="F642" s="225" t="str">
        <f t="shared" ca="1" si="18"/>
        <v/>
      </c>
      <c r="G642" s="226" t="str">
        <f t="shared" ca="1" si="19"/>
        <v/>
      </c>
    </row>
    <row r="643" spans="6:7" ht="16.5" x14ac:dyDescent="0.3">
      <c r="F643" s="225" t="str">
        <f t="shared" ca="1" si="18"/>
        <v/>
      </c>
      <c r="G643" s="226" t="str">
        <f t="shared" ca="1" si="19"/>
        <v/>
      </c>
    </row>
    <row r="644" spans="6:7" ht="16.5" x14ac:dyDescent="0.3">
      <c r="F644" s="225" t="str">
        <f t="shared" ref="F644:F707" ca="1" si="20">IFERROR(TRIM(LEFT(MID(INDIRECT("B"&amp;(4*ROW(F644)-1)),FIND("'",INDIRECT("B"&amp;(4*ROW(F644)-1)))+1,100),LEN(MID(INDIRECT("B"&amp;(4*ROW(F644)-1)),FIND("'",INDIRECT("B"&amp;(4*ROW(F644)-1)))+1,100))-2)),"")</f>
        <v/>
      </c>
      <c r="G644" s="226" t="str">
        <f t="shared" ref="G644:G707" ca="1" si="21">IFERROR(LEFT(MID(INDIRECT("B"&amp;(4*ROW(G644))),FIND("'",INDIRECT("B"&amp;(4*ROW(G644))))+1,100),LEN(MID(INDIRECT("B"&amp;(4*ROW(G644))),FIND("'",INDIRECT("B"&amp;(4*ROW(G644))))+1,100))-2),"")</f>
        <v/>
      </c>
    </row>
    <row r="645" spans="6:7" ht="16.5" x14ac:dyDescent="0.3">
      <c r="F645" s="225" t="str">
        <f t="shared" ca="1" si="20"/>
        <v/>
      </c>
      <c r="G645" s="226" t="str">
        <f t="shared" ca="1" si="21"/>
        <v/>
      </c>
    </row>
    <row r="646" spans="6:7" ht="16.5" x14ac:dyDescent="0.3">
      <c r="F646" s="225" t="str">
        <f t="shared" ca="1" si="20"/>
        <v/>
      </c>
      <c r="G646" s="226" t="str">
        <f t="shared" ca="1" si="21"/>
        <v/>
      </c>
    </row>
    <row r="647" spans="6:7" ht="16.5" x14ac:dyDescent="0.3">
      <c r="F647" s="225" t="str">
        <f t="shared" ca="1" si="20"/>
        <v/>
      </c>
      <c r="G647" s="226" t="str">
        <f t="shared" ca="1" si="21"/>
        <v/>
      </c>
    </row>
    <row r="648" spans="6:7" ht="16.5" x14ac:dyDescent="0.3">
      <c r="F648" s="225" t="str">
        <f t="shared" ca="1" si="20"/>
        <v/>
      </c>
      <c r="G648" s="226" t="str">
        <f t="shared" ca="1" si="21"/>
        <v/>
      </c>
    </row>
    <row r="649" spans="6:7" ht="16.5" x14ac:dyDescent="0.3">
      <c r="F649" s="225" t="str">
        <f t="shared" ca="1" si="20"/>
        <v/>
      </c>
      <c r="G649" s="226" t="str">
        <f t="shared" ca="1" si="21"/>
        <v/>
      </c>
    </row>
    <row r="650" spans="6:7" ht="16.5" x14ac:dyDescent="0.3">
      <c r="F650" s="225" t="str">
        <f t="shared" ca="1" si="20"/>
        <v/>
      </c>
      <c r="G650" s="226" t="str">
        <f t="shared" ca="1" si="21"/>
        <v/>
      </c>
    </row>
    <row r="651" spans="6:7" ht="16.5" x14ac:dyDescent="0.3">
      <c r="F651" s="225" t="str">
        <f t="shared" ca="1" si="20"/>
        <v/>
      </c>
      <c r="G651" s="226" t="str">
        <f t="shared" ca="1" si="21"/>
        <v/>
      </c>
    </row>
    <row r="652" spans="6:7" ht="16.5" x14ac:dyDescent="0.3">
      <c r="F652" s="225" t="str">
        <f t="shared" ca="1" si="20"/>
        <v/>
      </c>
      <c r="G652" s="226" t="str">
        <f t="shared" ca="1" si="21"/>
        <v/>
      </c>
    </row>
    <row r="653" spans="6:7" ht="16.5" x14ac:dyDescent="0.3">
      <c r="F653" s="225" t="str">
        <f t="shared" ca="1" si="20"/>
        <v/>
      </c>
      <c r="G653" s="226" t="str">
        <f t="shared" ca="1" si="21"/>
        <v/>
      </c>
    </row>
    <row r="654" spans="6:7" ht="16.5" x14ac:dyDescent="0.3">
      <c r="F654" s="225" t="str">
        <f t="shared" ca="1" si="20"/>
        <v/>
      </c>
      <c r="G654" s="226" t="str">
        <f t="shared" ca="1" si="21"/>
        <v/>
      </c>
    </row>
    <row r="655" spans="6:7" ht="16.5" x14ac:dyDescent="0.3">
      <c r="F655" s="225" t="str">
        <f t="shared" ca="1" si="20"/>
        <v/>
      </c>
      <c r="G655" s="226" t="str">
        <f t="shared" ca="1" si="21"/>
        <v/>
      </c>
    </row>
    <row r="656" spans="6:7" ht="16.5" x14ac:dyDescent="0.3">
      <c r="F656" s="225" t="str">
        <f t="shared" ca="1" si="20"/>
        <v/>
      </c>
      <c r="G656" s="226" t="str">
        <f t="shared" ca="1" si="21"/>
        <v/>
      </c>
    </row>
    <row r="657" spans="6:7" ht="16.5" x14ac:dyDescent="0.3">
      <c r="F657" s="225" t="str">
        <f t="shared" ca="1" si="20"/>
        <v/>
      </c>
      <c r="G657" s="226" t="str">
        <f t="shared" ca="1" si="21"/>
        <v/>
      </c>
    </row>
    <row r="658" spans="6:7" ht="16.5" x14ac:dyDescent="0.3">
      <c r="F658" s="225" t="str">
        <f t="shared" ca="1" si="20"/>
        <v/>
      </c>
      <c r="G658" s="226" t="str">
        <f t="shared" ca="1" si="21"/>
        <v/>
      </c>
    </row>
    <row r="659" spans="6:7" ht="16.5" x14ac:dyDescent="0.3">
      <c r="F659" s="225" t="str">
        <f t="shared" ca="1" si="20"/>
        <v/>
      </c>
      <c r="G659" s="226" t="str">
        <f t="shared" ca="1" si="21"/>
        <v/>
      </c>
    </row>
    <row r="660" spans="6:7" ht="16.5" x14ac:dyDescent="0.3">
      <c r="F660" s="225" t="str">
        <f t="shared" ca="1" si="20"/>
        <v/>
      </c>
      <c r="G660" s="226" t="str">
        <f t="shared" ca="1" si="21"/>
        <v/>
      </c>
    </row>
    <row r="661" spans="6:7" ht="16.5" x14ac:dyDescent="0.3">
      <c r="F661" s="225" t="str">
        <f t="shared" ca="1" si="20"/>
        <v/>
      </c>
      <c r="G661" s="226" t="str">
        <f t="shared" ca="1" si="21"/>
        <v/>
      </c>
    </row>
    <row r="662" spans="6:7" ht="16.5" x14ac:dyDescent="0.3">
      <c r="F662" s="225" t="str">
        <f t="shared" ca="1" si="20"/>
        <v/>
      </c>
      <c r="G662" s="226" t="str">
        <f t="shared" ca="1" si="21"/>
        <v/>
      </c>
    </row>
    <row r="663" spans="6:7" ht="16.5" x14ac:dyDescent="0.3">
      <c r="F663" s="225" t="str">
        <f t="shared" ca="1" si="20"/>
        <v/>
      </c>
      <c r="G663" s="226" t="str">
        <f t="shared" ca="1" si="21"/>
        <v/>
      </c>
    </row>
    <row r="664" spans="6:7" ht="16.5" x14ac:dyDescent="0.3">
      <c r="F664" s="225" t="str">
        <f t="shared" ca="1" si="20"/>
        <v/>
      </c>
      <c r="G664" s="226" t="str">
        <f t="shared" ca="1" si="21"/>
        <v/>
      </c>
    </row>
    <row r="665" spans="6:7" ht="16.5" x14ac:dyDescent="0.3">
      <c r="F665" s="225" t="str">
        <f t="shared" ca="1" si="20"/>
        <v/>
      </c>
      <c r="G665" s="226" t="str">
        <f t="shared" ca="1" si="21"/>
        <v/>
      </c>
    </row>
    <row r="666" spans="6:7" ht="16.5" x14ac:dyDescent="0.3">
      <c r="F666" s="225" t="str">
        <f t="shared" ca="1" si="20"/>
        <v/>
      </c>
      <c r="G666" s="226" t="str">
        <f t="shared" ca="1" si="21"/>
        <v/>
      </c>
    </row>
    <row r="667" spans="6:7" ht="16.5" x14ac:dyDescent="0.3">
      <c r="F667" s="225" t="str">
        <f t="shared" ca="1" si="20"/>
        <v/>
      </c>
      <c r="G667" s="226" t="str">
        <f t="shared" ca="1" si="21"/>
        <v/>
      </c>
    </row>
    <row r="668" spans="6:7" ht="16.5" x14ac:dyDescent="0.3">
      <c r="F668" s="225" t="str">
        <f t="shared" ca="1" si="20"/>
        <v/>
      </c>
      <c r="G668" s="226" t="str">
        <f t="shared" ca="1" si="21"/>
        <v/>
      </c>
    </row>
    <row r="669" spans="6:7" ht="16.5" x14ac:dyDescent="0.3">
      <c r="F669" s="225" t="str">
        <f t="shared" ca="1" si="20"/>
        <v/>
      </c>
      <c r="G669" s="226" t="str">
        <f t="shared" ca="1" si="21"/>
        <v/>
      </c>
    </row>
    <row r="670" spans="6:7" ht="16.5" x14ac:dyDescent="0.3">
      <c r="F670" s="225" t="str">
        <f t="shared" ca="1" si="20"/>
        <v/>
      </c>
      <c r="G670" s="226" t="str">
        <f t="shared" ca="1" si="21"/>
        <v/>
      </c>
    </row>
    <row r="671" spans="6:7" ht="16.5" x14ac:dyDescent="0.3">
      <c r="F671" s="225" t="str">
        <f t="shared" ca="1" si="20"/>
        <v/>
      </c>
      <c r="G671" s="226" t="str">
        <f t="shared" ca="1" si="21"/>
        <v/>
      </c>
    </row>
    <row r="672" spans="6:7" ht="16.5" x14ac:dyDescent="0.3">
      <c r="F672" s="225" t="str">
        <f t="shared" ca="1" si="20"/>
        <v/>
      </c>
      <c r="G672" s="226" t="str">
        <f t="shared" ca="1" si="21"/>
        <v/>
      </c>
    </row>
    <row r="673" spans="6:7" ht="16.5" x14ac:dyDescent="0.3">
      <c r="F673" s="225" t="str">
        <f t="shared" ca="1" si="20"/>
        <v/>
      </c>
      <c r="G673" s="226" t="str">
        <f t="shared" ca="1" si="21"/>
        <v/>
      </c>
    </row>
    <row r="674" spans="6:7" ht="16.5" x14ac:dyDescent="0.3">
      <c r="F674" s="225" t="str">
        <f t="shared" ca="1" si="20"/>
        <v/>
      </c>
      <c r="G674" s="226" t="str">
        <f t="shared" ca="1" si="21"/>
        <v/>
      </c>
    </row>
    <row r="675" spans="6:7" ht="16.5" x14ac:dyDescent="0.3">
      <c r="F675" s="225" t="str">
        <f t="shared" ca="1" si="20"/>
        <v/>
      </c>
      <c r="G675" s="226" t="str">
        <f t="shared" ca="1" si="21"/>
        <v/>
      </c>
    </row>
    <row r="676" spans="6:7" ht="16.5" x14ac:dyDescent="0.3">
      <c r="F676" s="225" t="str">
        <f t="shared" ca="1" si="20"/>
        <v/>
      </c>
      <c r="G676" s="226" t="str">
        <f t="shared" ca="1" si="21"/>
        <v/>
      </c>
    </row>
    <row r="677" spans="6:7" ht="16.5" x14ac:dyDescent="0.3">
      <c r="F677" s="225" t="str">
        <f t="shared" ca="1" si="20"/>
        <v/>
      </c>
      <c r="G677" s="226" t="str">
        <f t="shared" ca="1" si="21"/>
        <v/>
      </c>
    </row>
    <row r="678" spans="6:7" ht="16.5" x14ac:dyDescent="0.3">
      <c r="F678" s="225" t="str">
        <f t="shared" ca="1" si="20"/>
        <v/>
      </c>
      <c r="G678" s="226" t="str">
        <f t="shared" ca="1" si="21"/>
        <v/>
      </c>
    </row>
    <row r="679" spans="6:7" ht="16.5" x14ac:dyDescent="0.3">
      <c r="F679" s="225" t="str">
        <f t="shared" ca="1" si="20"/>
        <v/>
      </c>
      <c r="G679" s="226" t="str">
        <f t="shared" ca="1" si="21"/>
        <v/>
      </c>
    </row>
    <row r="680" spans="6:7" ht="16.5" x14ac:dyDescent="0.3">
      <c r="F680" s="225" t="str">
        <f t="shared" ca="1" si="20"/>
        <v/>
      </c>
      <c r="G680" s="226" t="str">
        <f t="shared" ca="1" si="21"/>
        <v/>
      </c>
    </row>
    <row r="681" spans="6:7" ht="16.5" x14ac:dyDescent="0.3">
      <c r="F681" s="225" t="str">
        <f t="shared" ca="1" si="20"/>
        <v/>
      </c>
      <c r="G681" s="226" t="str">
        <f t="shared" ca="1" si="21"/>
        <v/>
      </c>
    </row>
    <row r="682" spans="6:7" ht="16.5" x14ac:dyDescent="0.3">
      <c r="F682" s="225" t="str">
        <f t="shared" ca="1" si="20"/>
        <v/>
      </c>
      <c r="G682" s="226" t="str">
        <f t="shared" ca="1" si="21"/>
        <v/>
      </c>
    </row>
    <row r="683" spans="6:7" ht="16.5" x14ac:dyDescent="0.3">
      <c r="F683" s="225" t="str">
        <f t="shared" ca="1" si="20"/>
        <v/>
      </c>
      <c r="G683" s="226" t="str">
        <f t="shared" ca="1" si="21"/>
        <v/>
      </c>
    </row>
    <row r="684" spans="6:7" ht="16.5" x14ac:dyDescent="0.3">
      <c r="F684" s="225" t="str">
        <f t="shared" ca="1" si="20"/>
        <v/>
      </c>
      <c r="G684" s="226" t="str">
        <f t="shared" ca="1" si="21"/>
        <v/>
      </c>
    </row>
    <row r="685" spans="6:7" ht="16.5" x14ac:dyDescent="0.3">
      <c r="F685" s="225" t="str">
        <f t="shared" ca="1" si="20"/>
        <v/>
      </c>
      <c r="G685" s="226" t="str">
        <f t="shared" ca="1" si="21"/>
        <v/>
      </c>
    </row>
    <row r="686" spans="6:7" ht="16.5" x14ac:dyDescent="0.3">
      <c r="F686" s="225" t="str">
        <f t="shared" ca="1" si="20"/>
        <v/>
      </c>
      <c r="G686" s="226" t="str">
        <f t="shared" ca="1" si="21"/>
        <v/>
      </c>
    </row>
    <row r="687" spans="6:7" ht="16.5" x14ac:dyDescent="0.3">
      <c r="F687" s="225" t="str">
        <f t="shared" ca="1" si="20"/>
        <v/>
      </c>
      <c r="G687" s="226" t="str">
        <f t="shared" ca="1" si="21"/>
        <v/>
      </c>
    </row>
    <row r="688" spans="6:7" ht="16.5" x14ac:dyDescent="0.3">
      <c r="F688" s="225" t="str">
        <f t="shared" ca="1" si="20"/>
        <v/>
      </c>
      <c r="G688" s="226" t="str">
        <f t="shared" ca="1" si="21"/>
        <v/>
      </c>
    </row>
    <row r="689" spans="6:7" ht="16.5" x14ac:dyDescent="0.3">
      <c r="F689" s="225" t="str">
        <f t="shared" ca="1" si="20"/>
        <v/>
      </c>
      <c r="G689" s="226" t="str">
        <f t="shared" ca="1" si="21"/>
        <v/>
      </c>
    </row>
    <row r="690" spans="6:7" ht="16.5" x14ac:dyDescent="0.3">
      <c r="F690" s="225" t="str">
        <f t="shared" ca="1" si="20"/>
        <v/>
      </c>
      <c r="G690" s="226" t="str">
        <f t="shared" ca="1" si="21"/>
        <v/>
      </c>
    </row>
    <row r="691" spans="6:7" ht="16.5" x14ac:dyDescent="0.3">
      <c r="F691" s="225" t="str">
        <f t="shared" ca="1" si="20"/>
        <v/>
      </c>
      <c r="G691" s="226" t="str">
        <f t="shared" ca="1" si="21"/>
        <v/>
      </c>
    </row>
    <row r="692" spans="6:7" ht="16.5" x14ac:dyDescent="0.3">
      <c r="F692" s="225" t="str">
        <f t="shared" ca="1" si="20"/>
        <v/>
      </c>
      <c r="G692" s="226" t="str">
        <f t="shared" ca="1" si="21"/>
        <v/>
      </c>
    </row>
    <row r="693" spans="6:7" ht="16.5" x14ac:dyDescent="0.3">
      <c r="F693" s="225" t="str">
        <f t="shared" ca="1" si="20"/>
        <v/>
      </c>
      <c r="G693" s="226" t="str">
        <f t="shared" ca="1" si="21"/>
        <v/>
      </c>
    </row>
    <row r="694" spans="6:7" ht="16.5" x14ac:dyDescent="0.3">
      <c r="F694" s="225" t="str">
        <f t="shared" ca="1" si="20"/>
        <v/>
      </c>
      <c r="G694" s="226" t="str">
        <f t="shared" ca="1" si="21"/>
        <v/>
      </c>
    </row>
    <row r="695" spans="6:7" ht="16.5" x14ac:dyDescent="0.3">
      <c r="F695" s="225" t="str">
        <f t="shared" ca="1" si="20"/>
        <v/>
      </c>
      <c r="G695" s="226" t="str">
        <f t="shared" ca="1" si="21"/>
        <v/>
      </c>
    </row>
    <row r="696" spans="6:7" ht="16.5" x14ac:dyDescent="0.3">
      <c r="F696" s="225" t="str">
        <f t="shared" ca="1" si="20"/>
        <v/>
      </c>
      <c r="G696" s="226" t="str">
        <f t="shared" ca="1" si="21"/>
        <v/>
      </c>
    </row>
    <row r="697" spans="6:7" ht="16.5" x14ac:dyDescent="0.3">
      <c r="F697" s="225" t="str">
        <f t="shared" ca="1" si="20"/>
        <v/>
      </c>
      <c r="G697" s="226" t="str">
        <f t="shared" ca="1" si="21"/>
        <v/>
      </c>
    </row>
    <row r="698" spans="6:7" ht="16.5" x14ac:dyDescent="0.3">
      <c r="F698" s="225" t="str">
        <f t="shared" ca="1" si="20"/>
        <v/>
      </c>
      <c r="G698" s="226" t="str">
        <f t="shared" ca="1" si="21"/>
        <v/>
      </c>
    </row>
    <row r="699" spans="6:7" ht="16.5" x14ac:dyDescent="0.3">
      <c r="F699" s="225" t="str">
        <f t="shared" ca="1" si="20"/>
        <v/>
      </c>
      <c r="G699" s="226" t="str">
        <f t="shared" ca="1" si="21"/>
        <v/>
      </c>
    </row>
    <row r="700" spans="6:7" ht="16.5" x14ac:dyDescent="0.3">
      <c r="F700" s="225" t="str">
        <f t="shared" ca="1" si="20"/>
        <v/>
      </c>
      <c r="G700" s="226" t="str">
        <f t="shared" ca="1" si="21"/>
        <v/>
      </c>
    </row>
    <row r="701" spans="6:7" ht="16.5" x14ac:dyDescent="0.3">
      <c r="F701" s="225" t="str">
        <f t="shared" ca="1" si="20"/>
        <v/>
      </c>
      <c r="G701" s="226" t="str">
        <f t="shared" ca="1" si="21"/>
        <v/>
      </c>
    </row>
    <row r="702" spans="6:7" ht="16.5" x14ac:dyDescent="0.3">
      <c r="F702" s="225" t="str">
        <f t="shared" ca="1" si="20"/>
        <v/>
      </c>
      <c r="G702" s="226" t="str">
        <f t="shared" ca="1" si="21"/>
        <v/>
      </c>
    </row>
    <row r="703" spans="6:7" ht="16.5" x14ac:dyDescent="0.3">
      <c r="F703" s="225" t="str">
        <f t="shared" ca="1" si="20"/>
        <v/>
      </c>
      <c r="G703" s="226" t="str">
        <f t="shared" ca="1" si="21"/>
        <v/>
      </c>
    </row>
    <row r="704" spans="6:7" ht="16.5" x14ac:dyDescent="0.3">
      <c r="F704" s="225" t="str">
        <f t="shared" ca="1" si="20"/>
        <v/>
      </c>
      <c r="G704" s="226" t="str">
        <f t="shared" ca="1" si="21"/>
        <v/>
      </c>
    </row>
    <row r="705" spans="6:7" ht="16.5" x14ac:dyDescent="0.3">
      <c r="F705" s="225" t="str">
        <f t="shared" ca="1" si="20"/>
        <v/>
      </c>
      <c r="G705" s="226" t="str">
        <f t="shared" ca="1" si="21"/>
        <v/>
      </c>
    </row>
    <row r="706" spans="6:7" ht="16.5" x14ac:dyDescent="0.3">
      <c r="F706" s="225" t="str">
        <f t="shared" ca="1" si="20"/>
        <v/>
      </c>
      <c r="G706" s="226" t="str">
        <f t="shared" ca="1" si="21"/>
        <v/>
      </c>
    </row>
    <row r="707" spans="6:7" ht="16.5" x14ac:dyDescent="0.3">
      <c r="F707" s="225" t="str">
        <f t="shared" ca="1" si="20"/>
        <v/>
      </c>
      <c r="G707" s="226" t="str">
        <f t="shared" ca="1" si="21"/>
        <v/>
      </c>
    </row>
    <row r="708" spans="6:7" ht="16.5" x14ac:dyDescent="0.3">
      <c r="F708" s="225" t="str">
        <f t="shared" ref="F708:F771" ca="1" si="22">IFERROR(TRIM(LEFT(MID(INDIRECT("B"&amp;(4*ROW(F708)-1)),FIND("'",INDIRECT("B"&amp;(4*ROW(F708)-1)))+1,100),LEN(MID(INDIRECT("B"&amp;(4*ROW(F708)-1)),FIND("'",INDIRECT("B"&amp;(4*ROW(F708)-1)))+1,100))-2)),"")</f>
        <v/>
      </c>
      <c r="G708" s="226" t="str">
        <f t="shared" ref="G708:G771" ca="1" si="23">IFERROR(LEFT(MID(INDIRECT("B"&amp;(4*ROW(G708))),FIND("'",INDIRECT("B"&amp;(4*ROW(G708))))+1,100),LEN(MID(INDIRECT("B"&amp;(4*ROW(G708))),FIND("'",INDIRECT("B"&amp;(4*ROW(G708))))+1,100))-2),"")</f>
        <v/>
      </c>
    </row>
    <row r="709" spans="6:7" ht="16.5" x14ac:dyDescent="0.3">
      <c r="F709" s="225" t="str">
        <f t="shared" ca="1" si="22"/>
        <v/>
      </c>
      <c r="G709" s="226" t="str">
        <f t="shared" ca="1" si="23"/>
        <v/>
      </c>
    </row>
    <row r="710" spans="6:7" ht="16.5" x14ac:dyDescent="0.3">
      <c r="F710" s="225" t="str">
        <f t="shared" ca="1" si="22"/>
        <v/>
      </c>
      <c r="G710" s="226" t="str">
        <f t="shared" ca="1" si="23"/>
        <v/>
      </c>
    </row>
    <row r="711" spans="6:7" ht="16.5" x14ac:dyDescent="0.3">
      <c r="F711" s="225" t="str">
        <f t="shared" ca="1" si="22"/>
        <v/>
      </c>
      <c r="G711" s="226" t="str">
        <f t="shared" ca="1" si="23"/>
        <v/>
      </c>
    </row>
    <row r="712" spans="6:7" ht="16.5" x14ac:dyDescent="0.3">
      <c r="F712" s="225" t="str">
        <f t="shared" ca="1" si="22"/>
        <v/>
      </c>
      <c r="G712" s="226" t="str">
        <f t="shared" ca="1" si="23"/>
        <v/>
      </c>
    </row>
    <row r="713" spans="6:7" ht="16.5" x14ac:dyDescent="0.3">
      <c r="F713" s="225" t="str">
        <f t="shared" ca="1" si="22"/>
        <v/>
      </c>
      <c r="G713" s="226" t="str">
        <f t="shared" ca="1" si="23"/>
        <v/>
      </c>
    </row>
    <row r="714" spans="6:7" ht="16.5" x14ac:dyDescent="0.3">
      <c r="F714" s="225" t="str">
        <f t="shared" ca="1" si="22"/>
        <v/>
      </c>
      <c r="G714" s="226" t="str">
        <f t="shared" ca="1" si="23"/>
        <v/>
      </c>
    </row>
    <row r="715" spans="6:7" ht="16.5" x14ac:dyDescent="0.3">
      <c r="F715" s="225" t="str">
        <f t="shared" ca="1" si="22"/>
        <v/>
      </c>
      <c r="G715" s="226" t="str">
        <f t="shared" ca="1" si="23"/>
        <v/>
      </c>
    </row>
    <row r="716" spans="6:7" ht="16.5" x14ac:dyDescent="0.3">
      <c r="F716" s="225" t="str">
        <f t="shared" ca="1" si="22"/>
        <v/>
      </c>
      <c r="G716" s="226" t="str">
        <f t="shared" ca="1" si="23"/>
        <v/>
      </c>
    </row>
    <row r="717" spans="6:7" ht="16.5" x14ac:dyDescent="0.3">
      <c r="F717" s="225" t="str">
        <f t="shared" ca="1" si="22"/>
        <v/>
      </c>
      <c r="G717" s="226" t="str">
        <f t="shared" ca="1" si="23"/>
        <v/>
      </c>
    </row>
    <row r="718" spans="6:7" ht="16.5" x14ac:dyDescent="0.3">
      <c r="F718" s="225" t="str">
        <f t="shared" ca="1" si="22"/>
        <v/>
      </c>
      <c r="G718" s="226" t="str">
        <f t="shared" ca="1" si="23"/>
        <v/>
      </c>
    </row>
    <row r="719" spans="6:7" ht="16.5" x14ac:dyDescent="0.3">
      <c r="F719" s="225" t="str">
        <f t="shared" ca="1" si="22"/>
        <v/>
      </c>
      <c r="G719" s="226" t="str">
        <f t="shared" ca="1" si="23"/>
        <v/>
      </c>
    </row>
    <row r="720" spans="6:7" ht="16.5" x14ac:dyDescent="0.3">
      <c r="F720" s="225" t="str">
        <f t="shared" ca="1" si="22"/>
        <v/>
      </c>
      <c r="G720" s="226" t="str">
        <f t="shared" ca="1" si="23"/>
        <v/>
      </c>
    </row>
    <row r="721" spans="6:7" ht="16.5" x14ac:dyDescent="0.3">
      <c r="F721" s="225" t="str">
        <f t="shared" ca="1" si="22"/>
        <v/>
      </c>
      <c r="G721" s="226" t="str">
        <f t="shared" ca="1" si="23"/>
        <v/>
      </c>
    </row>
    <row r="722" spans="6:7" ht="16.5" x14ac:dyDescent="0.3">
      <c r="F722" s="225" t="str">
        <f t="shared" ca="1" si="22"/>
        <v/>
      </c>
      <c r="G722" s="226" t="str">
        <f t="shared" ca="1" si="23"/>
        <v/>
      </c>
    </row>
    <row r="723" spans="6:7" ht="16.5" x14ac:dyDescent="0.3">
      <c r="F723" s="225" t="str">
        <f t="shared" ca="1" si="22"/>
        <v/>
      </c>
      <c r="G723" s="226" t="str">
        <f t="shared" ca="1" si="23"/>
        <v/>
      </c>
    </row>
    <row r="724" spans="6:7" ht="16.5" x14ac:dyDescent="0.3">
      <c r="F724" s="225" t="str">
        <f t="shared" ca="1" si="22"/>
        <v/>
      </c>
      <c r="G724" s="226" t="str">
        <f t="shared" ca="1" si="23"/>
        <v/>
      </c>
    </row>
    <row r="725" spans="6:7" ht="16.5" x14ac:dyDescent="0.3">
      <c r="F725" s="225" t="str">
        <f t="shared" ca="1" si="22"/>
        <v/>
      </c>
      <c r="G725" s="226" t="str">
        <f t="shared" ca="1" si="23"/>
        <v/>
      </c>
    </row>
    <row r="726" spans="6:7" ht="16.5" x14ac:dyDescent="0.3">
      <c r="F726" s="225" t="str">
        <f t="shared" ca="1" si="22"/>
        <v/>
      </c>
      <c r="G726" s="226" t="str">
        <f t="shared" ca="1" si="23"/>
        <v/>
      </c>
    </row>
    <row r="727" spans="6:7" ht="16.5" x14ac:dyDescent="0.3">
      <c r="F727" s="225" t="str">
        <f t="shared" ca="1" si="22"/>
        <v/>
      </c>
      <c r="G727" s="226" t="str">
        <f t="shared" ca="1" si="23"/>
        <v/>
      </c>
    </row>
    <row r="728" spans="6:7" ht="16.5" x14ac:dyDescent="0.3">
      <c r="F728" s="225" t="str">
        <f t="shared" ca="1" si="22"/>
        <v/>
      </c>
      <c r="G728" s="226" t="str">
        <f t="shared" ca="1" si="23"/>
        <v/>
      </c>
    </row>
    <row r="729" spans="6:7" ht="16.5" x14ac:dyDescent="0.3">
      <c r="F729" s="225" t="str">
        <f t="shared" ca="1" si="22"/>
        <v/>
      </c>
      <c r="G729" s="226" t="str">
        <f t="shared" ca="1" si="23"/>
        <v/>
      </c>
    </row>
    <row r="730" spans="6:7" ht="16.5" x14ac:dyDescent="0.3">
      <c r="F730" s="225" t="str">
        <f t="shared" ca="1" si="22"/>
        <v/>
      </c>
      <c r="G730" s="226" t="str">
        <f t="shared" ca="1" si="23"/>
        <v/>
      </c>
    </row>
    <row r="731" spans="6:7" ht="16.5" x14ac:dyDescent="0.3">
      <c r="F731" s="225" t="str">
        <f t="shared" ca="1" si="22"/>
        <v/>
      </c>
      <c r="G731" s="226" t="str">
        <f t="shared" ca="1" si="23"/>
        <v/>
      </c>
    </row>
    <row r="732" spans="6:7" ht="16.5" x14ac:dyDescent="0.3">
      <c r="F732" s="225" t="str">
        <f t="shared" ca="1" si="22"/>
        <v/>
      </c>
      <c r="G732" s="226" t="str">
        <f t="shared" ca="1" si="23"/>
        <v/>
      </c>
    </row>
    <row r="733" spans="6:7" ht="16.5" x14ac:dyDescent="0.3">
      <c r="F733" s="225" t="str">
        <f t="shared" ca="1" si="22"/>
        <v/>
      </c>
      <c r="G733" s="226" t="str">
        <f t="shared" ca="1" si="23"/>
        <v/>
      </c>
    </row>
    <row r="734" spans="6:7" ht="16.5" x14ac:dyDescent="0.3">
      <c r="F734" s="225" t="str">
        <f t="shared" ca="1" si="22"/>
        <v/>
      </c>
      <c r="G734" s="226" t="str">
        <f t="shared" ca="1" si="23"/>
        <v/>
      </c>
    </row>
    <row r="735" spans="6:7" ht="16.5" x14ac:dyDescent="0.3">
      <c r="F735" s="225" t="str">
        <f t="shared" ca="1" si="22"/>
        <v/>
      </c>
      <c r="G735" s="226" t="str">
        <f t="shared" ca="1" si="23"/>
        <v/>
      </c>
    </row>
    <row r="736" spans="6:7" ht="16.5" x14ac:dyDescent="0.3">
      <c r="F736" s="225" t="str">
        <f t="shared" ca="1" si="22"/>
        <v/>
      </c>
      <c r="G736" s="226" t="str">
        <f t="shared" ca="1" si="23"/>
        <v/>
      </c>
    </row>
    <row r="737" spans="6:7" ht="16.5" x14ac:dyDescent="0.3">
      <c r="F737" s="225" t="str">
        <f t="shared" ca="1" si="22"/>
        <v/>
      </c>
      <c r="G737" s="226" t="str">
        <f t="shared" ca="1" si="23"/>
        <v/>
      </c>
    </row>
    <row r="738" spans="6:7" ht="16.5" x14ac:dyDescent="0.3">
      <c r="F738" s="225" t="str">
        <f t="shared" ca="1" si="22"/>
        <v/>
      </c>
      <c r="G738" s="226" t="str">
        <f t="shared" ca="1" si="23"/>
        <v/>
      </c>
    </row>
    <row r="739" spans="6:7" ht="16.5" x14ac:dyDescent="0.3">
      <c r="F739" s="225" t="str">
        <f t="shared" ca="1" si="22"/>
        <v/>
      </c>
      <c r="G739" s="226" t="str">
        <f t="shared" ca="1" si="23"/>
        <v/>
      </c>
    </row>
    <row r="740" spans="6:7" ht="16.5" x14ac:dyDescent="0.3">
      <c r="F740" s="225" t="str">
        <f t="shared" ca="1" si="22"/>
        <v/>
      </c>
      <c r="G740" s="226" t="str">
        <f t="shared" ca="1" si="23"/>
        <v/>
      </c>
    </row>
    <row r="741" spans="6:7" ht="16.5" x14ac:dyDescent="0.3">
      <c r="F741" s="225" t="str">
        <f t="shared" ca="1" si="22"/>
        <v/>
      </c>
      <c r="G741" s="226" t="str">
        <f t="shared" ca="1" si="23"/>
        <v/>
      </c>
    </row>
    <row r="742" spans="6:7" ht="16.5" x14ac:dyDescent="0.3">
      <c r="F742" s="225" t="str">
        <f t="shared" ca="1" si="22"/>
        <v/>
      </c>
      <c r="G742" s="226" t="str">
        <f t="shared" ca="1" si="23"/>
        <v/>
      </c>
    </row>
    <row r="743" spans="6:7" ht="16.5" x14ac:dyDescent="0.3">
      <c r="F743" s="225" t="str">
        <f t="shared" ca="1" si="22"/>
        <v/>
      </c>
      <c r="G743" s="226" t="str">
        <f t="shared" ca="1" si="23"/>
        <v/>
      </c>
    </row>
    <row r="744" spans="6:7" ht="16.5" x14ac:dyDescent="0.3">
      <c r="F744" s="225" t="str">
        <f t="shared" ca="1" si="22"/>
        <v/>
      </c>
      <c r="G744" s="226" t="str">
        <f t="shared" ca="1" si="23"/>
        <v/>
      </c>
    </row>
    <row r="745" spans="6:7" ht="16.5" x14ac:dyDescent="0.3">
      <c r="F745" s="225" t="str">
        <f t="shared" ca="1" si="22"/>
        <v/>
      </c>
      <c r="G745" s="226" t="str">
        <f t="shared" ca="1" si="23"/>
        <v/>
      </c>
    </row>
    <row r="746" spans="6:7" ht="16.5" x14ac:dyDescent="0.3">
      <c r="F746" s="225" t="str">
        <f t="shared" ca="1" si="22"/>
        <v/>
      </c>
      <c r="G746" s="226" t="str">
        <f t="shared" ca="1" si="23"/>
        <v/>
      </c>
    </row>
    <row r="747" spans="6:7" ht="16.5" x14ac:dyDescent="0.3">
      <c r="F747" s="225" t="str">
        <f t="shared" ca="1" si="22"/>
        <v/>
      </c>
      <c r="G747" s="226" t="str">
        <f t="shared" ca="1" si="23"/>
        <v/>
      </c>
    </row>
    <row r="748" spans="6:7" ht="16.5" x14ac:dyDescent="0.3">
      <c r="F748" s="225" t="str">
        <f t="shared" ca="1" si="22"/>
        <v/>
      </c>
      <c r="G748" s="226" t="str">
        <f t="shared" ca="1" si="23"/>
        <v/>
      </c>
    </row>
    <row r="749" spans="6:7" ht="16.5" x14ac:dyDescent="0.3">
      <c r="F749" s="225" t="str">
        <f t="shared" ca="1" si="22"/>
        <v/>
      </c>
      <c r="G749" s="226" t="str">
        <f t="shared" ca="1" si="23"/>
        <v/>
      </c>
    </row>
    <row r="750" spans="6:7" ht="16.5" x14ac:dyDescent="0.3">
      <c r="F750" s="225" t="str">
        <f t="shared" ca="1" si="22"/>
        <v/>
      </c>
      <c r="G750" s="226" t="str">
        <f t="shared" ca="1" si="23"/>
        <v/>
      </c>
    </row>
    <row r="751" spans="6:7" ht="16.5" x14ac:dyDescent="0.3">
      <c r="F751" s="225" t="str">
        <f t="shared" ca="1" si="22"/>
        <v/>
      </c>
      <c r="G751" s="226" t="str">
        <f t="shared" ca="1" si="23"/>
        <v/>
      </c>
    </row>
    <row r="752" spans="6:7" ht="16.5" x14ac:dyDescent="0.3">
      <c r="F752" s="225" t="str">
        <f t="shared" ca="1" si="22"/>
        <v/>
      </c>
      <c r="G752" s="226" t="str">
        <f t="shared" ca="1" si="23"/>
        <v/>
      </c>
    </row>
    <row r="753" spans="6:7" ht="16.5" x14ac:dyDescent="0.3">
      <c r="F753" s="225" t="str">
        <f t="shared" ca="1" si="22"/>
        <v/>
      </c>
      <c r="G753" s="226" t="str">
        <f t="shared" ca="1" si="23"/>
        <v/>
      </c>
    </row>
    <row r="754" spans="6:7" ht="16.5" x14ac:dyDescent="0.3">
      <c r="F754" s="225" t="str">
        <f t="shared" ca="1" si="22"/>
        <v/>
      </c>
      <c r="G754" s="226" t="str">
        <f t="shared" ca="1" si="23"/>
        <v/>
      </c>
    </row>
    <row r="755" spans="6:7" ht="16.5" x14ac:dyDescent="0.3">
      <c r="F755" s="225" t="str">
        <f t="shared" ca="1" si="22"/>
        <v/>
      </c>
      <c r="G755" s="226" t="str">
        <f t="shared" ca="1" si="23"/>
        <v/>
      </c>
    </row>
    <row r="756" spans="6:7" ht="16.5" x14ac:dyDescent="0.3">
      <c r="F756" s="225" t="str">
        <f t="shared" ca="1" si="22"/>
        <v/>
      </c>
      <c r="G756" s="226" t="str">
        <f t="shared" ca="1" si="23"/>
        <v/>
      </c>
    </row>
    <row r="757" spans="6:7" ht="16.5" x14ac:dyDescent="0.3">
      <c r="F757" s="225" t="str">
        <f t="shared" ca="1" si="22"/>
        <v/>
      </c>
      <c r="G757" s="226" t="str">
        <f t="shared" ca="1" si="23"/>
        <v/>
      </c>
    </row>
    <row r="758" spans="6:7" ht="16.5" x14ac:dyDescent="0.3">
      <c r="F758" s="225" t="str">
        <f t="shared" ca="1" si="22"/>
        <v/>
      </c>
      <c r="G758" s="226" t="str">
        <f t="shared" ca="1" si="23"/>
        <v/>
      </c>
    </row>
    <row r="759" spans="6:7" ht="16.5" x14ac:dyDescent="0.3">
      <c r="F759" s="225" t="str">
        <f t="shared" ca="1" si="22"/>
        <v/>
      </c>
      <c r="G759" s="226" t="str">
        <f t="shared" ca="1" si="23"/>
        <v/>
      </c>
    </row>
    <row r="760" spans="6:7" ht="16.5" x14ac:dyDescent="0.3">
      <c r="F760" s="225" t="str">
        <f t="shared" ca="1" si="22"/>
        <v/>
      </c>
      <c r="G760" s="226" t="str">
        <f t="shared" ca="1" si="23"/>
        <v/>
      </c>
    </row>
    <row r="761" spans="6:7" ht="16.5" x14ac:dyDescent="0.3">
      <c r="F761" s="225" t="str">
        <f t="shared" ca="1" si="22"/>
        <v/>
      </c>
      <c r="G761" s="226" t="str">
        <f t="shared" ca="1" si="23"/>
        <v/>
      </c>
    </row>
    <row r="762" spans="6:7" ht="16.5" x14ac:dyDescent="0.3">
      <c r="F762" s="225" t="str">
        <f t="shared" ca="1" si="22"/>
        <v/>
      </c>
      <c r="G762" s="226" t="str">
        <f t="shared" ca="1" si="23"/>
        <v/>
      </c>
    </row>
    <row r="763" spans="6:7" ht="16.5" x14ac:dyDescent="0.3">
      <c r="F763" s="225" t="str">
        <f t="shared" ca="1" si="22"/>
        <v/>
      </c>
      <c r="G763" s="226" t="str">
        <f t="shared" ca="1" si="23"/>
        <v/>
      </c>
    </row>
    <row r="764" spans="6:7" ht="16.5" x14ac:dyDescent="0.3">
      <c r="F764" s="225" t="str">
        <f t="shared" ca="1" si="22"/>
        <v/>
      </c>
      <c r="G764" s="226" t="str">
        <f t="shared" ca="1" si="23"/>
        <v/>
      </c>
    </row>
    <row r="765" spans="6:7" ht="16.5" x14ac:dyDescent="0.3">
      <c r="F765" s="225" t="str">
        <f t="shared" ca="1" si="22"/>
        <v/>
      </c>
      <c r="G765" s="226" t="str">
        <f t="shared" ca="1" si="23"/>
        <v/>
      </c>
    </row>
    <row r="766" spans="6:7" ht="16.5" x14ac:dyDescent="0.3">
      <c r="F766" s="225" t="str">
        <f t="shared" ca="1" si="22"/>
        <v/>
      </c>
      <c r="G766" s="226" t="str">
        <f t="shared" ca="1" si="23"/>
        <v/>
      </c>
    </row>
    <row r="767" spans="6:7" ht="16.5" x14ac:dyDescent="0.3">
      <c r="F767" s="225" t="str">
        <f t="shared" ca="1" si="22"/>
        <v/>
      </c>
      <c r="G767" s="226" t="str">
        <f t="shared" ca="1" si="23"/>
        <v/>
      </c>
    </row>
    <row r="768" spans="6:7" ht="16.5" x14ac:dyDescent="0.3">
      <c r="F768" s="225" t="str">
        <f t="shared" ca="1" si="22"/>
        <v/>
      </c>
      <c r="G768" s="226" t="str">
        <f t="shared" ca="1" si="23"/>
        <v/>
      </c>
    </row>
    <row r="769" spans="6:7" ht="16.5" x14ac:dyDescent="0.3">
      <c r="F769" s="225" t="str">
        <f t="shared" ca="1" si="22"/>
        <v/>
      </c>
      <c r="G769" s="226" t="str">
        <f t="shared" ca="1" si="23"/>
        <v/>
      </c>
    </row>
    <row r="770" spans="6:7" ht="16.5" x14ac:dyDescent="0.3">
      <c r="F770" s="225" t="str">
        <f t="shared" ca="1" si="22"/>
        <v/>
      </c>
      <c r="G770" s="226" t="str">
        <f t="shared" ca="1" si="23"/>
        <v/>
      </c>
    </row>
    <row r="771" spans="6:7" ht="16.5" x14ac:dyDescent="0.3">
      <c r="F771" s="225" t="str">
        <f t="shared" ca="1" si="22"/>
        <v/>
      </c>
      <c r="G771" s="226" t="str">
        <f t="shared" ca="1" si="23"/>
        <v/>
      </c>
    </row>
    <row r="772" spans="6:7" ht="16.5" x14ac:dyDescent="0.3">
      <c r="F772" s="225" t="str">
        <f t="shared" ref="F772:F835" ca="1" si="24">IFERROR(TRIM(LEFT(MID(INDIRECT("B"&amp;(4*ROW(F772)-1)),FIND("'",INDIRECT("B"&amp;(4*ROW(F772)-1)))+1,100),LEN(MID(INDIRECT("B"&amp;(4*ROW(F772)-1)),FIND("'",INDIRECT("B"&amp;(4*ROW(F772)-1)))+1,100))-2)),"")</f>
        <v/>
      </c>
      <c r="G772" s="226" t="str">
        <f t="shared" ref="G772:G835" ca="1" si="25">IFERROR(LEFT(MID(INDIRECT("B"&amp;(4*ROW(G772))),FIND("'",INDIRECT("B"&amp;(4*ROW(G772))))+1,100),LEN(MID(INDIRECT("B"&amp;(4*ROW(G772))),FIND("'",INDIRECT("B"&amp;(4*ROW(G772))))+1,100))-2),"")</f>
        <v/>
      </c>
    </row>
    <row r="773" spans="6:7" ht="16.5" x14ac:dyDescent="0.3">
      <c r="F773" s="225" t="str">
        <f t="shared" ca="1" si="24"/>
        <v/>
      </c>
      <c r="G773" s="226" t="str">
        <f t="shared" ca="1" si="25"/>
        <v/>
      </c>
    </row>
    <row r="774" spans="6:7" ht="16.5" x14ac:dyDescent="0.3">
      <c r="F774" s="225" t="str">
        <f t="shared" ca="1" si="24"/>
        <v/>
      </c>
      <c r="G774" s="226" t="str">
        <f t="shared" ca="1" si="25"/>
        <v/>
      </c>
    </row>
    <row r="775" spans="6:7" ht="16.5" x14ac:dyDescent="0.3">
      <c r="F775" s="225" t="str">
        <f t="shared" ca="1" si="24"/>
        <v/>
      </c>
      <c r="G775" s="226" t="str">
        <f t="shared" ca="1" si="25"/>
        <v/>
      </c>
    </row>
    <row r="776" spans="6:7" ht="16.5" x14ac:dyDescent="0.3">
      <c r="F776" s="225" t="str">
        <f t="shared" ca="1" si="24"/>
        <v/>
      </c>
      <c r="G776" s="226" t="str">
        <f t="shared" ca="1" si="25"/>
        <v/>
      </c>
    </row>
    <row r="777" spans="6:7" ht="16.5" x14ac:dyDescent="0.3">
      <c r="F777" s="225" t="str">
        <f t="shared" ca="1" si="24"/>
        <v/>
      </c>
      <c r="G777" s="226" t="str">
        <f t="shared" ca="1" si="25"/>
        <v/>
      </c>
    </row>
    <row r="778" spans="6:7" ht="16.5" x14ac:dyDescent="0.3">
      <c r="F778" s="225" t="str">
        <f t="shared" ca="1" si="24"/>
        <v/>
      </c>
      <c r="G778" s="226" t="str">
        <f t="shared" ca="1" si="25"/>
        <v/>
      </c>
    </row>
    <row r="779" spans="6:7" ht="16.5" x14ac:dyDescent="0.3">
      <c r="F779" s="225" t="str">
        <f t="shared" ca="1" si="24"/>
        <v/>
      </c>
      <c r="G779" s="226" t="str">
        <f t="shared" ca="1" si="25"/>
        <v/>
      </c>
    </row>
    <row r="780" spans="6:7" ht="16.5" x14ac:dyDescent="0.3">
      <c r="F780" s="225" t="str">
        <f t="shared" ca="1" si="24"/>
        <v/>
      </c>
      <c r="G780" s="226" t="str">
        <f t="shared" ca="1" si="25"/>
        <v/>
      </c>
    </row>
    <row r="781" spans="6:7" ht="16.5" x14ac:dyDescent="0.3">
      <c r="F781" s="225" t="str">
        <f t="shared" ca="1" si="24"/>
        <v/>
      </c>
      <c r="G781" s="226" t="str">
        <f t="shared" ca="1" si="25"/>
        <v/>
      </c>
    </row>
    <row r="782" spans="6:7" ht="16.5" x14ac:dyDescent="0.3">
      <c r="F782" s="225" t="str">
        <f t="shared" ca="1" si="24"/>
        <v/>
      </c>
      <c r="G782" s="226" t="str">
        <f t="shared" ca="1" si="25"/>
        <v/>
      </c>
    </row>
    <row r="783" spans="6:7" ht="16.5" x14ac:dyDescent="0.3">
      <c r="F783" s="225" t="str">
        <f t="shared" ca="1" si="24"/>
        <v/>
      </c>
      <c r="G783" s="226" t="str">
        <f t="shared" ca="1" si="25"/>
        <v/>
      </c>
    </row>
    <row r="784" spans="6:7" ht="16.5" x14ac:dyDescent="0.3">
      <c r="F784" s="225" t="str">
        <f t="shared" ca="1" si="24"/>
        <v/>
      </c>
      <c r="G784" s="226" t="str">
        <f t="shared" ca="1" si="25"/>
        <v/>
      </c>
    </row>
    <row r="785" spans="6:7" ht="16.5" x14ac:dyDescent="0.3">
      <c r="F785" s="225" t="str">
        <f t="shared" ca="1" si="24"/>
        <v/>
      </c>
      <c r="G785" s="226" t="str">
        <f t="shared" ca="1" si="25"/>
        <v/>
      </c>
    </row>
    <row r="786" spans="6:7" ht="16.5" x14ac:dyDescent="0.3">
      <c r="F786" s="225" t="str">
        <f t="shared" ca="1" si="24"/>
        <v/>
      </c>
      <c r="G786" s="226" t="str">
        <f t="shared" ca="1" si="25"/>
        <v/>
      </c>
    </row>
    <row r="787" spans="6:7" ht="16.5" x14ac:dyDescent="0.3">
      <c r="F787" s="225" t="str">
        <f t="shared" ca="1" si="24"/>
        <v/>
      </c>
      <c r="G787" s="226" t="str">
        <f t="shared" ca="1" si="25"/>
        <v/>
      </c>
    </row>
    <row r="788" spans="6:7" ht="16.5" x14ac:dyDescent="0.3">
      <c r="F788" s="225" t="str">
        <f t="shared" ca="1" si="24"/>
        <v/>
      </c>
      <c r="G788" s="226" t="str">
        <f t="shared" ca="1" si="25"/>
        <v/>
      </c>
    </row>
    <row r="789" spans="6:7" ht="16.5" x14ac:dyDescent="0.3">
      <c r="F789" s="225" t="str">
        <f t="shared" ca="1" si="24"/>
        <v/>
      </c>
      <c r="G789" s="226" t="str">
        <f t="shared" ca="1" si="25"/>
        <v/>
      </c>
    </row>
    <row r="790" spans="6:7" ht="16.5" x14ac:dyDescent="0.3">
      <c r="F790" s="225" t="str">
        <f t="shared" ca="1" si="24"/>
        <v/>
      </c>
      <c r="G790" s="226" t="str">
        <f t="shared" ca="1" si="25"/>
        <v/>
      </c>
    </row>
    <row r="791" spans="6:7" ht="16.5" x14ac:dyDescent="0.3">
      <c r="F791" s="225" t="str">
        <f t="shared" ca="1" si="24"/>
        <v/>
      </c>
      <c r="G791" s="226" t="str">
        <f t="shared" ca="1" si="25"/>
        <v/>
      </c>
    </row>
    <row r="792" spans="6:7" ht="16.5" x14ac:dyDescent="0.3">
      <c r="F792" s="225" t="str">
        <f t="shared" ca="1" si="24"/>
        <v/>
      </c>
      <c r="G792" s="226" t="str">
        <f t="shared" ca="1" si="25"/>
        <v/>
      </c>
    </row>
    <row r="793" spans="6:7" ht="16.5" x14ac:dyDescent="0.3">
      <c r="F793" s="225" t="str">
        <f t="shared" ca="1" si="24"/>
        <v/>
      </c>
      <c r="G793" s="226" t="str">
        <f t="shared" ca="1" si="25"/>
        <v/>
      </c>
    </row>
    <row r="794" spans="6:7" ht="16.5" x14ac:dyDescent="0.3">
      <c r="F794" s="225" t="str">
        <f t="shared" ca="1" si="24"/>
        <v/>
      </c>
      <c r="G794" s="226" t="str">
        <f t="shared" ca="1" si="25"/>
        <v/>
      </c>
    </row>
    <row r="795" spans="6:7" ht="16.5" x14ac:dyDescent="0.3">
      <c r="F795" s="225" t="str">
        <f t="shared" ca="1" si="24"/>
        <v/>
      </c>
      <c r="G795" s="226" t="str">
        <f t="shared" ca="1" si="25"/>
        <v/>
      </c>
    </row>
    <row r="796" spans="6:7" ht="16.5" x14ac:dyDescent="0.3">
      <c r="F796" s="225" t="str">
        <f t="shared" ca="1" si="24"/>
        <v/>
      </c>
      <c r="G796" s="226" t="str">
        <f t="shared" ca="1" si="25"/>
        <v/>
      </c>
    </row>
    <row r="797" spans="6:7" ht="16.5" x14ac:dyDescent="0.3">
      <c r="F797" s="225" t="str">
        <f t="shared" ca="1" si="24"/>
        <v/>
      </c>
      <c r="G797" s="226" t="str">
        <f t="shared" ca="1" si="25"/>
        <v/>
      </c>
    </row>
    <row r="798" spans="6:7" ht="16.5" x14ac:dyDescent="0.3">
      <c r="F798" s="225" t="str">
        <f t="shared" ca="1" si="24"/>
        <v/>
      </c>
      <c r="G798" s="226" t="str">
        <f t="shared" ca="1" si="25"/>
        <v/>
      </c>
    </row>
    <row r="799" spans="6:7" ht="16.5" x14ac:dyDescent="0.3">
      <c r="F799" s="225" t="str">
        <f t="shared" ca="1" si="24"/>
        <v/>
      </c>
      <c r="G799" s="226" t="str">
        <f t="shared" ca="1" si="25"/>
        <v/>
      </c>
    </row>
    <row r="800" spans="6:7" ht="16.5" x14ac:dyDescent="0.3">
      <c r="F800" s="225" t="str">
        <f t="shared" ca="1" si="24"/>
        <v/>
      </c>
      <c r="G800" s="226" t="str">
        <f t="shared" ca="1" si="25"/>
        <v/>
      </c>
    </row>
    <row r="801" spans="6:7" ht="16.5" x14ac:dyDescent="0.3">
      <c r="F801" s="225" t="str">
        <f t="shared" ca="1" si="24"/>
        <v/>
      </c>
      <c r="G801" s="226" t="str">
        <f t="shared" ca="1" si="25"/>
        <v/>
      </c>
    </row>
    <row r="802" spans="6:7" ht="16.5" x14ac:dyDescent="0.3">
      <c r="F802" s="225" t="str">
        <f t="shared" ca="1" si="24"/>
        <v/>
      </c>
      <c r="G802" s="226" t="str">
        <f t="shared" ca="1" si="25"/>
        <v/>
      </c>
    </row>
    <row r="803" spans="6:7" ht="16.5" x14ac:dyDescent="0.3">
      <c r="F803" s="225" t="str">
        <f t="shared" ca="1" si="24"/>
        <v/>
      </c>
      <c r="G803" s="226" t="str">
        <f t="shared" ca="1" si="25"/>
        <v/>
      </c>
    </row>
    <row r="804" spans="6:7" ht="16.5" x14ac:dyDescent="0.3">
      <c r="F804" s="225" t="str">
        <f t="shared" ca="1" si="24"/>
        <v/>
      </c>
      <c r="G804" s="226" t="str">
        <f t="shared" ca="1" si="25"/>
        <v/>
      </c>
    </row>
    <row r="805" spans="6:7" ht="16.5" x14ac:dyDescent="0.3">
      <c r="F805" s="225" t="str">
        <f t="shared" ca="1" si="24"/>
        <v/>
      </c>
      <c r="G805" s="226" t="str">
        <f t="shared" ca="1" si="25"/>
        <v/>
      </c>
    </row>
    <row r="806" spans="6:7" ht="16.5" x14ac:dyDescent="0.3">
      <c r="F806" s="225" t="str">
        <f t="shared" ca="1" si="24"/>
        <v/>
      </c>
      <c r="G806" s="226" t="str">
        <f t="shared" ca="1" si="25"/>
        <v/>
      </c>
    </row>
    <row r="807" spans="6:7" ht="16.5" x14ac:dyDescent="0.3">
      <c r="F807" s="225" t="str">
        <f t="shared" ca="1" si="24"/>
        <v/>
      </c>
      <c r="G807" s="226" t="str">
        <f t="shared" ca="1" si="25"/>
        <v/>
      </c>
    </row>
    <row r="808" spans="6:7" ht="16.5" x14ac:dyDescent="0.3">
      <c r="F808" s="225" t="str">
        <f t="shared" ca="1" si="24"/>
        <v/>
      </c>
      <c r="G808" s="226" t="str">
        <f t="shared" ca="1" si="25"/>
        <v/>
      </c>
    </row>
    <row r="809" spans="6:7" ht="16.5" x14ac:dyDescent="0.3">
      <c r="F809" s="225" t="str">
        <f t="shared" ca="1" si="24"/>
        <v/>
      </c>
      <c r="G809" s="226" t="str">
        <f t="shared" ca="1" si="25"/>
        <v/>
      </c>
    </row>
    <row r="810" spans="6:7" ht="16.5" x14ac:dyDescent="0.3">
      <c r="F810" s="225" t="str">
        <f t="shared" ca="1" si="24"/>
        <v/>
      </c>
      <c r="G810" s="226" t="str">
        <f t="shared" ca="1" si="25"/>
        <v/>
      </c>
    </row>
    <row r="811" spans="6:7" ht="16.5" x14ac:dyDescent="0.3">
      <c r="F811" s="225" t="str">
        <f t="shared" ca="1" si="24"/>
        <v/>
      </c>
      <c r="G811" s="226" t="str">
        <f t="shared" ca="1" si="25"/>
        <v/>
      </c>
    </row>
    <row r="812" spans="6:7" ht="16.5" x14ac:dyDescent="0.3">
      <c r="F812" s="225" t="str">
        <f t="shared" ca="1" si="24"/>
        <v/>
      </c>
      <c r="G812" s="226" t="str">
        <f t="shared" ca="1" si="25"/>
        <v/>
      </c>
    </row>
    <row r="813" spans="6:7" ht="16.5" x14ac:dyDescent="0.3">
      <c r="F813" s="225" t="str">
        <f t="shared" ca="1" si="24"/>
        <v/>
      </c>
      <c r="G813" s="226" t="str">
        <f t="shared" ca="1" si="25"/>
        <v/>
      </c>
    </row>
    <row r="814" spans="6:7" ht="16.5" x14ac:dyDescent="0.3">
      <c r="F814" s="225" t="str">
        <f t="shared" ca="1" si="24"/>
        <v/>
      </c>
      <c r="G814" s="226" t="str">
        <f t="shared" ca="1" si="25"/>
        <v/>
      </c>
    </row>
    <row r="815" spans="6:7" ht="16.5" x14ac:dyDescent="0.3">
      <c r="F815" s="225" t="str">
        <f t="shared" ca="1" si="24"/>
        <v/>
      </c>
      <c r="G815" s="226" t="str">
        <f t="shared" ca="1" si="25"/>
        <v/>
      </c>
    </row>
    <row r="816" spans="6:7" ht="16.5" x14ac:dyDescent="0.3">
      <c r="F816" s="225" t="str">
        <f t="shared" ca="1" si="24"/>
        <v/>
      </c>
      <c r="G816" s="226" t="str">
        <f t="shared" ca="1" si="25"/>
        <v/>
      </c>
    </row>
    <row r="817" spans="6:7" ht="16.5" x14ac:dyDescent="0.3">
      <c r="F817" s="225" t="str">
        <f t="shared" ca="1" si="24"/>
        <v/>
      </c>
      <c r="G817" s="226" t="str">
        <f t="shared" ca="1" si="25"/>
        <v/>
      </c>
    </row>
    <row r="818" spans="6:7" ht="16.5" x14ac:dyDescent="0.3">
      <c r="F818" s="225" t="str">
        <f t="shared" ca="1" si="24"/>
        <v/>
      </c>
      <c r="G818" s="226" t="str">
        <f t="shared" ca="1" si="25"/>
        <v/>
      </c>
    </row>
    <row r="819" spans="6:7" ht="16.5" x14ac:dyDescent="0.3">
      <c r="F819" s="225" t="str">
        <f t="shared" ca="1" si="24"/>
        <v/>
      </c>
      <c r="G819" s="226" t="str">
        <f t="shared" ca="1" si="25"/>
        <v/>
      </c>
    </row>
    <row r="820" spans="6:7" ht="16.5" x14ac:dyDescent="0.3">
      <c r="F820" s="225" t="str">
        <f t="shared" ca="1" si="24"/>
        <v/>
      </c>
      <c r="G820" s="226" t="str">
        <f t="shared" ca="1" si="25"/>
        <v/>
      </c>
    </row>
    <row r="821" spans="6:7" ht="16.5" x14ac:dyDescent="0.3">
      <c r="F821" s="225" t="str">
        <f t="shared" ca="1" si="24"/>
        <v/>
      </c>
      <c r="G821" s="226" t="str">
        <f t="shared" ca="1" si="25"/>
        <v/>
      </c>
    </row>
    <row r="822" spans="6:7" ht="16.5" x14ac:dyDescent="0.3">
      <c r="F822" s="225" t="str">
        <f t="shared" ca="1" si="24"/>
        <v/>
      </c>
      <c r="G822" s="226" t="str">
        <f t="shared" ca="1" si="25"/>
        <v/>
      </c>
    </row>
    <row r="823" spans="6:7" ht="16.5" x14ac:dyDescent="0.3">
      <c r="F823" s="225" t="str">
        <f t="shared" ca="1" si="24"/>
        <v/>
      </c>
      <c r="G823" s="226" t="str">
        <f t="shared" ca="1" si="25"/>
        <v/>
      </c>
    </row>
    <row r="824" spans="6:7" ht="16.5" x14ac:dyDescent="0.3">
      <c r="F824" s="225" t="str">
        <f t="shared" ca="1" si="24"/>
        <v/>
      </c>
      <c r="G824" s="226" t="str">
        <f t="shared" ca="1" si="25"/>
        <v/>
      </c>
    </row>
    <row r="825" spans="6:7" ht="16.5" x14ac:dyDescent="0.3">
      <c r="F825" s="225" t="str">
        <f t="shared" ca="1" si="24"/>
        <v/>
      </c>
      <c r="G825" s="226" t="str">
        <f t="shared" ca="1" si="25"/>
        <v/>
      </c>
    </row>
    <row r="826" spans="6:7" ht="16.5" x14ac:dyDescent="0.3">
      <c r="F826" s="225" t="str">
        <f t="shared" ca="1" si="24"/>
        <v/>
      </c>
      <c r="G826" s="226" t="str">
        <f t="shared" ca="1" si="25"/>
        <v/>
      </c>
    </row>
    <row r="827" spans="6:7" ht="16.5" x14ac:dyDescent="0.3">
      <c r="F827" s="225" t="str">
        <f t="shared" ca="1" si="24"/>
        <v/>
      </c>
      <c r="G827" s="226" t="str">
        <f t="shared" ca="1" si="25"/>
        <v/>
      </c>
    </row>
    <row r="828" spans="6:7" ht="16.5" x14ac:dyDescent="0.3">
      <c r="F828" s="225" t="str">
        <f t="shared" ca="1" si="24"/>
        <v/>
      </c>
      <c r="G828" s="226" t="str">
        <f t="shared" ca="1" si="25"/>
        <v/>
      </c>
    </row>
    <row r="829" spans="6:7" ht="16.5" x14ac:dyDescent="0.3">
      <c r="F829" s="225" t="str">
        <f t="shared" ca="1" si="24"/>
        <v/>
      </c>
      <c r="G829" s="226" t="str">
        <f t="shared" ca="1" si="25"/>
        <v/>
      </c>
    </row>
    <row r="830" spans="6:7" ht="16.5" x14ac:dyDescent="0.3">
      <c r="F830" s="225" t="str">
        <f t="shared" ca="1" si="24"/>
        <v/>
      </c>
      <c r="G830" s="226" t="str">
        <f t="shared" ca="1" si="25"/>
        <v/>
      </c>
    </row>
    <row r="831" spans="6:7" ht="16.5" x14ac:dyDescent="0.3">
      <c r="F831" s="225" t="str">
        <f t="shared" ca="1" si="24"/>
        <v/>
      </c>
      <c r="G831" s="226" t="str">
        <f t="shared" ca="1" si="25"/>
        <v/>
      </c>
    </row>
    <row r="832" spans="6:7" ht="16.5" x14ac:dyDescent="0.3">
      <c r="F832" s="225" t="str">
        <f t="shared" ca="1" si="24"/>
        <v/>
      </c>
      <c r="G832" s="226" t="str">
        <f t="shared" ca="1" si="25"/>
        <v/>
      </c>
    </row>
    <row r="833" spans="6:7" ht="16.5" x14ac:dyDescent="0.3">
      <c r="F833" s="225" t="str">
        <f t="shared" ca="1" si="24"/>
        <v/>
      </c>
      <c r="G833" s="226" t="str">
        <f t="shared" ca="1" si="25"/>
        <v/>
      </c>
    </row>
    <row r="834" spans="6:7" ht="16.5" x14ac:dyDescent="0.3">
      <c r="F834" s="225" t="str">
        <f t="shared" ca="1" si="24"/>
        <v/>
      </c>
      <c r="G834" s="226" t="str">
        <f t="shared" ca="1" si="25"/>
        <v/>
      </c>
    </row>
    <row r="835" spans="6:7" ht="16.5" x14ac:dyDescent="0.3">
      <c r="F835" s="225" t="str">
        <f t="shared" ca="1" si="24"/>
        <v/>
      </c>
      <c r="G835" s="226" t="str">
        <f t="shared" ca="1" si="25"/>
        <v/>
      </c>
    </row>
    <row r="836" spans="6:7" ht="16.5" x14ac:dyDescent="0.3">
      <c r="F836" s="225" t="str">
        <f t="shared" ref="F836:F899" ca="1" si="26">IFERROR(TRIM(LEFT(MID(INDIRECT("B"&amp;(4*ROW(F836)-1)),FIND("'",INDIRECT("B"&amp;(4*ROW(F836)-1)))+1,100),LEN(MID(INDIRECT("B"&amp;(4*ROW(F836)-1)),FIND("'",INDIRECT("B"&amp;(4*ROW(F836)-1)))+1,100))-2)),"")</f>
        <v/>
      </c>
      <c r="G836" s="226" t="str">
        <f t="shared" ref="G836:G899" ca="1" si="27">IFERROR(LEFT(MID(INDIRECT("B"&amp;(4*ROW(G836))),FIND("'",INDIRECT("B"&amp;(4*ROW(G836))))+1,100),LEN(MID(INDIRECT("B"&amp;(4*ROW(G836))),FIND("'",INDIRECT("B"&amp;(4*ROW(G836))))+1,100))-2),"")</f>
        <v/>
      </c>
    </row>
    <row r="837" spans="6:7" ht="16.5" x14ac:dyDescent="0.3">
      <c r="F837" s="225" t="str">
        <f t="shared" ca="1" si="26"/>
        <v/>
      </c>
      <c r="G837" s="226" t="str">
        <f t="shared" ca="1" si="27"/>
        <v/>
      </c>
    </row>
    <row r="838" spans="6:7" ht="16.5" x14ac:dyDescent="0.3">
      <c r="F838" s="225" t="str">
        <f t="shared" ca="1" si="26"/>
        <v/>
      </c>
      <c r="G838" s="226" t="str">
        <f t="shared" ca="1" si="27"/>
        <v/>
      </c>
    </row>
    <row r="839" spans="6:7" ht="16.5" x14ac:dyDescent="0.3">
      <c r="F839" s="225" t="str">
        <f t="shared" ca="1" si="26"/>
        <v/>
      </c>
      <c r="G839" s="226" t="str">
        <f t="shared" ca="1" si="27"/>
        <v/>
      </c>
    </row>
    <row r="840" spans="6:7" ht="16.5" x14ac:dyDescent="0.3">
      <c r="F840" s="225" t="str">
        <f t="shared" ca="1" si="26"/>
        <v/>
      </c>
      <c r="G840" s="226" t="str">
        <f t="shared" ca="1" si="27"/>
        <v/>
      </c>
    </row>
    <row r="841" spans="6:7" ht="16.5" x14ac:dyDescent="0.3">
      <c r="F841" s="225" t="str">
        <f t="shared" ca="1" si="26"/>
        <v/>
      </c>
      <c r="G841" s="226" t="str">
        <f t="shared" ca="1" si="27"/>
        <v/>
      </c>
    </row>
    <row r="842" spans="6:7" ht="16.5" x14ac:dyDescent="0.3">
      <c r="F842" s="225" t="str">
        <f t="shared" ca="1" si="26"/>
        <v/>
      </c>
      <c r="G842" s="226" t="str">
        <f t="shared" ca="1" si="27"/>
        <v/>
      </c>
    </row>
    <row r="843" spans="6:7" ht="16.5" x14ac:dyDescent="0.3">
      <c r="F843" s="225" t="str">
        <f t="shared" ca="1" si="26"/>
        <v/>
      </c>
      <c r="G843" s="226" t="str">
        <f t="shared" ca="1" si="27"/>
        <v/>
      </c>
    </row>
    <row r="844" spans="6:7" ht="16.5" x14ac:dyDescent="0.3">
      <c r="F844" s="225" t="str">
        <f t="shared" ca="1" si="26"/>
        <v/>
      </c>
      <c r="G844" s="226" t="str">
        <f t="shared" ca="1" si="27"/>
        <v/>
      </c>
    </row>
    <row r="845" spans="6:7" ht="16.5" x14ac:dyDescent="0.3">
      <c r="F845" s="225" t="str">
        <f t="shared" ca="1" si="26"/>
        <v/>
      </c>
      <c r="G845" s="226" t="str">
        <f t="shared" ca="1" si="27"/>
        <v/>
      </c>
    </row>
    <row r="846" spans="6:7" ht="16.5" x14ac:dyDescent="0.3">
      <c r="F846" s="225" t="str">
        <f t="shared" ca="1" si="26"/>
        <v/>
      </c>
      <c r="G846" s="226" t="str">
        <f t="shared" ca="1" si="27"/>
        <v/>
      </c>
    </row>
    <row r="847" spans="6:7" ht="16.5" x14ac:dyDescent="0.3">
      <c r="F847" s="225" t="str">
        <f t="shared" ca="1" si="26"/>
        <v/>
      </c>
      <c r="G847" s="226" t="str">
        <f t="shared" ca="1" si="27"/>
        <v/>
      </c>
    </row>
    <row r="848" spans="6:7" ht="16.5" x14ac:dyDescent="0.3">
      <c r="F848" s="225" t="str">
        <f t="shared" ca="1" si="26"/>
        <v/>
      </c>
      <c r="G848" s="226" t="str">
        <f t="shared" ca="1" si="27"/>
        <v/>
      </c>
    </row>
    <row r="849" spans="6:7" ht="16.5" x14ac:dyDescent="0.3">
      <c r="F849" s="225" t="str">
        <f t="shared" ca="1" si="26"/>
        <v/>
      </c>
      <c r="G849" s="226" t="str">
        <f t="shared" ca="1" si="27"/>
        <v/>
      </c>
    </row>
    <row r="850" spans="6:7" ht="16.5" x14ac:dyDescent="0.3">
      <c r="F850" s="225" t="str">
        <f t="shared" ca="1" si="26"/>
        <v/>
      </c>
      <c r="G850" s="226" t="str">
        <f t="shared" ca="1" si="27"/>
        <v/>
      </c>
    </row>
    <row r="851" spans="6:7" ht="16.5" x14ac:dyDescent="0.3">
      <c r="F851" s="225" t="str">
        <f t="shared" ca="1" si="26"/>
        <v/>
      </c>
      <c r="G851" s="226" t="str">
        <f t="shared" ca="1" si="27"/>
        <v/>
      </c>
    </row>
    <row r="852" spans="6:7" ht="16.5" x14ac:dyDescent="0.3">
      <c r="F852" s="225" t="str">
        <f t="shared" ca="1" si="26"/>
        <v/>
      </c>
      <c r="G852" s="226" t="str">
        <f t="shared" ca="1" si="27"/>
        <v/>
      </c>
    </row>
    <row r="853" spans="6:7" ht="16.5" x14ac:dyDescent="0.3">
      <c r="F853" s="225" t="str">
        <f t="shared" ca="1" si="26"/>
        <v/>
      </c>
      <c r="G853" s="226" t="str">
        <f t="shared" ca="1" si="27"/>
        <v/>
      </c>
    </row>
    <row r="854" spans="6:7" ht="16.5" x14ac:dyDescent="0.3">
      <c r="F854" s="225" t="str">
        <f t="shared" ca="1" si="26"/>
        <v/>
      </c>
      <c r="G854" s="226" t="str">
        <f t="shared" ca="1" si="27"/>
        <v/>
      </c>
    </row>
    <row r="855" spans="6:7" ht="16.5" x14ac:dyDescent="0.3">
      <c r="F855" s="225" t="str">
        <f t="shared" ca="1" si="26"/>
        <v/>
      </c>
      <c r="G855" s="226" t="str">
        <f t="shared" ca="1" si="27"/>
        <v/>
      </c>
    </row>
    <row r="856" spans="6:7" ht="16.5" x14ac:dyDescent="0.3">
      <c r="F856" s="225" t="str">
        <f t="shared" ca="1" si="26"/>
        <v/>
      </c>
      <c r="G856" s="226" t="str">
        <f t="shared" ca="1" si="27"/>
        <v/>
      </c>
    </row>
    <row r="857" spans="6:7" ht="16.5" x14ac:dyDescent="0.3">
      <c r="F857" s="225" t="str">
        <f t="shared" ca="1" si="26"/>
        <v/>
      </c>
      <c r="G857" s="226" t="str">
        <f t="shared" ca="1" si="27"/>
        <v/>
      </c>
    </row>
    <row r="858" spans="6:7" ht="16.5" x14ac:dyDescent="0.3">
      <c r="F858" s="225" t="str">
        <f t="shared" ca="1" si="26"/>
        <v/>
      </c>
      <c r="G858" s="226" t="str">
        <f t="shared" ca="1" si="27"/>
        <v/>
      </c>
    </row>
    <row r="859" spans="6:7" ht="16.5" x14ac:dyDescent="0.3">
      <c r="F859" s="225" t="str">
        <f t="shared" ca="1" si="26"/>
        <v/>
      </c>
      <c r="G859" s="226" t="str">
        <f t="shared" ca="1" si="27"/>
        <v/>
      </c>
    </row>
    <row r="860" spans="6:7" ht="16.5" x14ac:dyDescent="0.3">
      <c r="F860" s="225" t="str">
        <f t="shared" ca="1" si="26"/>
        <v/>
      </c>
      <c r="G860" s="226" t="str">
        <f t="shared" ca="1" si="27"/>
        <v/>
      </c>
    </row>
    <row r="861" spans="6:7" ht="16.5" x14ac:dyDescent="0.3">
      <c r="F861" s="225" t="str">
        <f t="shared" ca="1" si="26"/>
        <v/>
      </c>
      <c r="G861" s="226" t="str">
        <f t="shared" ca="1" si="27"/>
        <v/>
      </c>
    </row>
    <row r="862" spans="6:7" ht="16.5" x14ac:dyDescent="0.3">
      <c r="F862" s="225" t="str">
        <f t="shared" ca="1" si="26"/>
        <v/>
      </c>
      <c r="G862" s="226" t="str">
        <f t="shared" ca="1" si="27"/>
        <v/>
      </c>
    </row>
    <row r="863" spans="6:7" ht="16.5" x14ac:dyDescent="0.3">
      <c r="F863" s="225" t="str">
        <f t="shared" ca="1" si="26"/>
        <v/>
      </c>
      <c r="G863" s="226" t="str">
        <f t="shared" ca="1" si="27"/>
        <v/>
      </c>
    </row>
    <row r="864" spans="6:7" ht="16.5" x14ac:dyDescent="0.3">
      <c r="F864" s="225" t="str">
        <f t="shared" ca="1" si="26"/>
        <v/>
      </c>
      <c r="G864" s="226" t="str">
        <f t="shared" ca="1" si="27"/>
        <v/>
      </c>
    </row>
    <row r="865" spans="6:7" ht="16.5" x14ac:dyDescent="0.3">
      <c r="F865" s="225" t="str">
        <f t="shared" ca="1" si="26"/>
        <v/>
      </c>
      <c r="G865" s="226" t="str">
        <f t="shared" ca="1" si="27"/>
        <v/>
      </c>
    </row>
    <row r="866" spans="6:7" ht="16.5" x14ac:dyDescent="0.3">
      <c r="F866" s="225" t="str">
        <f t="shared" ca="1" si="26"/>
        <v/>
      </c>
      <c r="G866" s="226" t="str">
        <f t="shared" ca="1" si="27"/>
        <v/>
      </c>
    </row>
    <row r="867" spans="6:7" ht="16.5" x14ac:dyDescent="0.3">
      <c r="F867" s="225" t="str">
        <f t="shared" ca="1" si="26"/>
        <v/>
      </c>
      <c r="G867" s="226" t="str">
        <f t="shared" ca="1" si="27"/>
        <v/>
      </c>
    </row>
    <row r="868" spans="6:7" ht="16.5" x14ac:dyDescent="0.3">
      <c r="F868" s="225" t="str">
        <f t="shared" ca="1" si="26"/>
        <v/>
      </c>
      <c r="G868" s="226" t="str">
        <f t="shared" ca="1" si="27"/>
        <v/>
      </c>
    </row>
    <row r="869" spans="6:7" ht="16.5" x14ac:dyDescent="0.3">
      <c r="F869" s="225" t="str">
        <f t="shared" ca="1" si="26"/>
        <v/>
      </c>
      <c r="G869" s="226" t="str">
        <f t="shared" ca="1" si="27"/>
        <v/>
      </c>
    </row>
    <row r="870" spans="6:7" ht="16.5" x14ac:dyDescent="0.3">
      <c r="F870" s="225" t="str">
        <f t="shared" ca="1" si="26"/>
        <v/>
      </c>
      <c r="G870" s="226" t="str">
        <f t="shared" ca="1" si="27"/>
        <v/>
      </c>
    </row>
    <row r="871" spans="6:7" ht="16.5" x14ac:dyDescent="0.3">
      <c r="F871" s="225" t="str">
        <f t="shared" ca="1" si="26"/>
        <v/>
      </c>
      <c r="G871" s="226" t="str">
        <f t="shared" ca="1" si="27"/>
        <v/>
      </c>
    </row>
    <row r="872" spans="6:7" ht="16.5" x14ac:dyDescent="0.3">
      <c r="F872" s="225" t="str">
        <f t="shared" ca="1" si="26"/>
        <v/>
      </c>
      <c r="G872" s="226" t="str">
        <f t="shared" ca="1" si="27"/>
        <v/>
      </c>
    </row>
    <row r="873" spans="6:7" ht="16.5" x14ac:dyDescent="0.3">
      <c r="F873" s="225" t="str">
        <f t="shared" ca="1" si="26"/>
        <v/>
      </c>
      <c r="G873" s="226" t="str">
        <f t="shared" ca="1" si="27"/>
        <v/>
      </c>
    </row>
    <row r="874" spans="6:7" ht="16.5" x14ac:dyDescent="0.3">
      <c r="F874" s="225" t="str">
        <f t="shared" ca="1" si="26"/>
        <v/>
      </c>
      <c r="G874" s="226" t="str">
        <f t="shared" ca="1" si="27"/>
        <v/>
      </c>
    </row>
    <row r="875" spans="6:7" ht="16.5" x14ac:dyDescent="0.3">
      <c r="F875" s="225" t="str">
        <f t="shared" ca="1" si="26"/>
        <v/>
      </c>
      <c r="G875" s="226" t="str">
        <f t="shared" ca="1" si="27"/>
        <v/>
      </c>
    </row>
    <row r="876" spans="6:7" ht="16.5" x14ac:dyDescent="0.3">
      <c r="F876" s="225" t="str">
        <f t="shared" ca="1" si="26"/>
        <v/>
      </c>
      <c r="G876" s="226" t="str">
        <f t="shared" ca="1" si="27"/>
        <v/>
      </c>
    </row>
    <row r="877" spans="6:7" ht="16.5" x14ac:dyDescent="0.3">
      <c r="F877" s="225" t="str">
        <f t="shared" ca="1" si="26"/>
        <v/>
      </c>
      <c r="G877" s="226" t="str">
        <f t="shared" ca="1" si="27"/>
        <v/>
      </c>
    </row>
    <row r="878" spans="6:7" ht="16.5" x14ac:dyDescent="0.3">
      <c r="F878" s="225" t="str">
        <f t="shared" ca="1" si="26"/>
        <v/>
      </c>
      <c r="G878" s="226" t="str">
        <f t="shared" ca="1" si="27"/>
        <v/>
      </c>
    </row>
    <row r="879" spans="6:7" ht="16.5" x14ac:dyDescent="0.3">
      <c r="F879" s="225" t="str">
        <f t="shared" ca="1" si="26"/>
        <v/>
      </c>
      <c r="G879" s="226" t="str">
        <f t="shared" ca="1" si="27"/>
        <v/>
      </c>
    </row>
    <row r="880" spans="6:7" ht="16.5" x14ac:dyDescent="0.3">
      <c r="F880" s="225" t="str">
        <f t="shared" ca="1" si="26"/>
        <v/>
      </c>
      <c r="G880" s="226" t="str">
        <f t="shared" ca="1" si="27"/>
        <v/>
      </c>
    </row>
    <row r="881" spans="6:7" ht="16.5" x14ac:dyDescent="0.3">
      <c r="F881" s="225" t="str">
        <f t="shared" ca="1" si="26"/>
        <v/>
      </c>
      <c r="G881" s="226" t="str">
        <f t="shared" ca="1" si="27"/>
        <v/>
      </c>
    </row>
    <row r="882" spans="6:7" ht="16.5" x14ac:dyDescent="0.3">
      <c r="F882" s="225" t="str">
        <f t="shared" ca="1" si="26"/>
        <v/>
      </c>
      <c r="G882" s="226" t="str">
        <f t="shared" ca="1" si="27"/>
        <v/>
      </c>
    </row>
    <row r="883" spans="6:7" ht="16.5" x14ac:dyDescent="0.3">
      <c r="F883" s="225" t="str">
        <f t="shared" ca="1" si="26"/>
        <v/>
      </c>
      <c r="G883" s="226" t="str">
        <f t="shared" ca="1" si="27"/>
        <v/>
      </c>
    </row>
    <row r="884" spans="6:7" ht="16.5" x14ac:dyDescent="0.3">
      <c r="F884" s="225" t="str">
        <f t="shared" ca="1" si="26"/>
        <v/>
      </c>
      <c r="G884" s="226" t="str">
        <f t="shared" ca="1" si="27"/>
        <v/>
      </c>
    </row>
    <row r="885" spans="6:7" ht="16.5" x14ac:dyDescent="0.3">
      <c r="F885" s="225" t="str">
        <f t="shared" ca="1" si="26"/>
        <v/>
      </c>
      <c r="G885" s="226" t="str">
        <f t="shared" ca="1" si="27"/>
        <v/>
      </c>
    </row>
    <row r="886" spans="6:7" ht="16.5" x14ac:dyDescent="0.3">
      <c r="F886" s="225" t="str">
        <f t="shared" ca="1" si="26"/>
        <v/>
      </c>
      <c r="G886" s="226" t="str">
        <f t="shared" ca="1" si="27"/>
        <v/>
      </c>
    </row>
    <row r="887" spans="6:7" ht="16.5" x14ac:dyDescent="0.3">
      <c r="F887" s="225" t="str">
        <f t="shared" ca="1" si="26"/>
        <v/>
      </c>
      <c r="G887" s="226" t="str">
        <f t="shared" ca="1" si="27"/>
        <v/>
      </c>
    </row>
    <row r="888" spans="6:7" ht="16.5" x14ac:dyDescent="0.3">
      <c r="F888" s="225" t="str">
        <f t="shared" ca="1" si="26"/>
        <v/>
      </c>
      <c r="G888" s="226" t="str">
        <f t="shared" ca="1" si="27"/>
        <v/>
      </c>
    </row>
    <row r="889" spans="6:7" ht="16.5" x14ac:dyDescent="0.3">
      <c r="F889" s="225" t="str">
        <f t="shared" ca="1" si="26"/>
        <v/>
      </c>
      <c r="G889" s="226" t="str">
        <f t="shared" ca="1" si="27"/>
        <v/>
      </c>
    </row>
    <row r="890" spans="6:7" ht="16.5" x14ac:dyDescent="0.3">
      <c r="F890" s="225" t="str">
        <f t="shared" ca="1" si="26"/>
        <v/>
      </c>
      <c r="G890" s="226" t="str">
        <f t="shared" ca="1" si="27"/>
        <v/>
      </c>
    </row>
    <row r="891" spans="6:7" ht="16.5" x14ac:dyDescent="0.3">
      <c r="F891" s="225" t="str">
        <f t="shared" ca="1" si="26"/>
        <v/>
      </c>
      <c r="G891" s="226" t="str">
        <f t="shared" ca="1" si="27"/>
        <v/>
      </c>
    </row>
    <row r="892" spans="6:7" ht="16.5" x14ac:dyDescent="0.3">
      <c r="F892" s="225" t="str">
        <f t="shared" ca="1" si="26"/>
        <v/>
      </c>
      <c r="G892" s="226" t="str">
        <f t="shared" ca="1" si="27"/>
        <v/>
      </c>
    </row>
    <row r="893" spans="6:7" ht="16.5" x14ac:dyDescent="0.3">
      <c r="F893" s="225" t="str">
        <f t="shared" ca="1" si="26"/>
        <v/>
      </c>
      <c r="G893" s="226" t="str">
        <f t="shared" ca="1" si="27"/>
        <v/>
      </c>
    </row>
    <row r="894" spans="6:7" ht="16.5" x14ac:dyDescent="0.3">
      <c r="F894" s="225" t="str">
        <f t="shared" ca="1" si="26"/>
        <v/>
      </c>
      <c r="G894" s="226" t="str">
        <f t="shared" ca="1" si="27"/>
        <v/>
      </c>
    </row>
    <row r="895" spans="6:7" ht="16.5" x14ac:dyDescent="0.3">
      <c r="F895" s="225" t="str">
        <f t="shared" ca="1" si="26"/>
        <v/>
      </c>
      <c r="G895" s="226" t="str">
        <f t="shared" ca="1" si="27"/>
        <v/>
      </c>
    </row>
    <row r="896" spans="6:7" ht="16.5" x14ac:dyDescent="0.3">
      <c r="F896" s="225" t="str">
        <f t="shared" ca="1" si="26"/>
        <v/>
      </c>
      <c r="G896" s="226" t="str">
        <f t="shared" ca="1" si="27"/>
        <v/>
      </c>
    </row>
    <row r="897" spans="6:7" ht="16.5" x14ac:dyDescent="0.3">
      <c r="F897" s="225" t="str">
        <f t="shared" ca="1" si="26"/>
        <v/>
      </c>
      <c r="G897" s="226" t="str">
        <f t="shared" ca="1" si="27"/>
        <v/>
      </c>
    </row>
    <row r="898" spans="6:7" ht="16.5" x14ac:dyDescent="0.3">
      <c r="F898" s="225" t="str">
        <f t="shared" ca="1" si="26"/>
        <v/>
      </c>
      <c r="G898" s="226" t="str">
        <f t="shared" ca="1" si="27"/>
        <v/>
      </c>
    </row>
    <row r="899" spans="6:7" ht="16.5" x14ac:dyDescent="0.3">
      <c r="F899" s="225" t="str">
        <f t="shared" ca="1" si="26"/>
        <v/>
      </c>
      <c r="G899" s="226" t="str">
        <f t="shared" ca="1" si="27"/>
        <v/>
      </c>
    </row>
    <row r="900" spans="6:7" ht="16.5" x14ac:dyDescent="0.3">
      <c r="F900" s="225" t="str">
        <f t="shared" ref="F900:F963" ca="1" si="28">IFERROR(TRIM(LEFT(MID(INDIRECT("B"&amp;(4*ROW(F900)-1)),FIND("'",INDIRECT("B"&amp;(4*ROW(F900)-1)))+1,100),LEN(MID(INDIRECT("B"&amp;(4*ROW(F900)-1)),FIND("'",INDIRECT("B"&amp;(4*ROW(F900)-1)))+1,100))-2)),"")</f>
        <v/>
      </c>
      <c r="G900" s="226" t="str">
        <f t="shared" ref="G900:G963" ca="1" si="29">IFERROR(LEFT(MID(INDIRECT("B"&amp;(4*ROW(G900))),FIND("'",INDIRECT("B"&amp;(4*ROW(G900))))+1,100),LEN(MID(INDIRECT("B"&amp;(4*ROW(G900))),FIND("'",INDIRECT("B"&amp;(4*ROW(G900))))+1,100))-2),"")</f>
        <v/>
      </c>
    </row>
    <row r="901" spans="6:7" ht="16.5" x14ac:dyDescent="0.3">
      <c r="F901" s="225" t="str">
        <f t="shared" ca="1" si="28"/>
        <v/>
      </c>
      <c r="G901" s="226" t="str">
        <f t="shared" ca="1" si="29"/>
        <v/>
      </c>
    </row>
    <row r="902" spans="6:7" ht="16.5" x14ac:dyDescent="0.3">
      <c r="F902" s="225" t="str">
        <f t="shared" ca="1" si="28"/>
        <v/>
      </c>
      <c r="G902" s="226" t="str">
        <f t="shared" ca="1" si="29"/>
        <v/>
      </c>
    </row>
    <row r="903" spans="6:7" ht="16.5" x14ac:dyDescent="0.3">
      <c r="F903" s="225" t="str">
        <f t="shared" ca="1" si="28"/>
        <v/>
      </c>
      <c r="G903" s="226" t="str">
        <f t="shared" ca="1" si="29"/>
        <v/>
      </c>
    </row>
    <row r="904" spans="6:7" ht="16.5" x14ac:dyDescent="0.3">
      <c r="F904" s="225" t="str">
        <f t="shared" ca="1" si="28"/>
        <v/>
      </c>
      <c r="G904" s="226" t="str">
        <f t="shared" ca="1" si="29"/>
        <v/>
      </c>
    </row>
    <row r="905" spans="6:7" ht="16.5" x14ac:dyDescent="0.3">
      <c r="F905" s="225" t="str">
        <f t="shared" ca="1" si="28"/>
        <v/>
      </c>
      <c r="G905" s="226" t="str">
        <f t="shared" ca="1" si="29"/>
        <v/>
      </c>
    </row>
    <row r="906" spans="6:7" ht="16.5" x14ac:dyDescent="0.3">
      <c r="F906" s="225" t="str">
        <f t="shared" ca="1" si="28"/>
        <v/>
      </c>
      <c r="G906" s="226" t="str">
        <f t="shared" ca="1" si="29"/>
        <v/>
      </c>
    </row>
    <row r="907" spans="6:7" ht="16.5" x14ac:dyDescent="0.3">
      <c r="F907" s="225" t="str">
        <f t="shared" ca="1" si="28"/>
        <v/>
      </c>
      <c r="G907" s="226" t="str">
        <f t="shared" ca="1" si="29"/>
        <v/>
      </c>
    </row>
    <row r="908" spans="6:7" ht="16.5" x14ac:dyDescent="0.3">
      <c r="F908" s="225" t="str">
        <f t="shared" ca="1" si="28"/>
        <v/>
      </c>
      <c r="G908" s="226" t="str">
        <f t="shared" ca="1" si="29"/>
        <v/>
      </c>
    </row>
    <row r="909" spans="6:7" ht="16.5" x14ac:dyDescent="0.3">
      <c r="F909" s="225" t="str">
        <f t="shared" ca="1" si="28"/>
        <v/>
      </c>
      <c r="G909" s="226" t="str">
        <f t="shared" ca="1" si="29"/>
        <v/>
      </c>
    </row>
    <row r="910" spans="6:7" ht="16.5" x14ac:dyDescent="0.3">
      <c r="F910" s="225" t="str">
        <f t="shared" ca="1" si="28"/>
        <v/>
      </c>
      <c r="G910" s="226" t="str">
        <f t="shared" ca="1" si="29"/>
        <v/>
      </c>
    </row>
    <row r="911" spans="6:7" ht="16.5" x14ac:dyDescent="0.3">
      <c r="F911" s="225" t="str">
        <f t="shared" ca="1" si="28"/>
        <v/>
      </c>
      <c r="G911" s="226" t="str">
        <f t="shared" ca="1" si="29"/>
        <v/>
      </c>
    </row>
    <row r="912" spans="6:7" ht="16.5" x14ac:dyDescent="0.3">
      <c r="F912" s="225" t="str">
        <f t="shared" ca="1" si="28"/>
        <v/>
      </c>
      <c r="G912" s="226" t="str">
        <f t="shared" ca="1" si="29"/>
        <v/>
      </c>
    </row>
    <row r="913" spans="6:7" ht="16.5" x14ac:dyDescent="0.3">
      <c r="F913" s="225" t="str">
        <f t="shared" ca="1" si="28"/>
        <v/>
      </c>
      <c r="G913" s="226" t="str">
        <f t="shared" ca="1" si="29"/>
        <v/>
      </c>
    </row>
    <row r="914" spans="6:7" ht="16.5" x14ac:dyDescent="0.3">
      <c r="F914" s="225" t="str">
        <f t="shared" ca="1" si="28"/>
        <v/>
      </c>
      <c r="G914" s="226" t="str">
        <f t="shared" ca="1" si="29"/>
        <v/>
      </c>
    </row>
    <row r="915" spans="6:7" ht="16.5" x14ac:dyDescent="0.3">
      <c r="F915" s="225" t="str">
        <f t="shared" ca="1" si="28"/>
        <v/>
      </c>
      <c r="G915" s="226" t="str">
        <f t="shared" ca="1" si="29"/>
        <v/>
      </c>
    </row>
    <row r="916" spans="6:7" ht="16.5" x14ac:dyDescent="0.3">
      <c r="F916" s="225" t="str">
        <f t="shared" ca="1" si="28"/>
        <v/>
      </c>
      <c r="G916" s="226" t="str">
        <f t="shared" ca="1" si="29"/>
        <v/>
      </c>
    </row>
    <row r="917" spans="6:7" ht="16.5" x14ac:dyDescent="0.3">
      <c r="F917" s="225" t="str">
        <f t="shared" ca="1" si="28"/>
        <v/>
      </c>
      <c r="G917" s="226" t="str">
        <f t="shared" ca="1" si="29"/>
        <v/>
      </c>
    </row>
    <row r="918" spans="6:7" ht="16.5" x14ac:dyDescent="0.3">
      <c r="F918" s="225" t="str">
        <f t="shared" ca="1" si="28"/>
        <v/>
      </c>
      <c r="G918" s="226" t="str">
        <f t="shared" ca="1" si="29"/>
        <v/>
      </c>
    </row>
    <row r="919" spans="6:7" ht="16.5" x14ac:dyDescent="0.3">
      <c r="F919" s="225" t="str">
        <f t="shared" ca="1" si="28"/>
        <v/>
      </c>
      <c r="G919" s="226" t="str">
        <f t="shared" ca="1" si="29"/>
        <v/>
      </c>
    </row>
    <row r="920" spans="6:7" ht="16.5" x14ac:dyDescent="0.3">
      <c r="F920" s="225" t="str">
        <f t="shared" ca="1" si="28"/>
        <v/>
      </c>
      <c r="G920" s="226" t="str">
        <f t="shared" ca="1" si="29"/>
        <v/>
      </c>
    </row>
    <row r="921" spans="6:7" ht="16.5" x14ac:dyDescent="0.3">
      <c r="F921" s="225" t="str">
        <f t="shared" ca="1" si="28"/>
        <v/>
      </c>
      <c r="G921" s="226" t="str">
        <f t="shared" ca="1" si="29"/>
        <v/>
      </c>
    </row>
    <row r="922" spans="6:7" ht="16.5" x14ac:dyDescent="0.3">
      <c r="F922" s="225" t="str">
        <f t="shared" ca="1" si="28"/>
        <v/>
      </c>
      <c r="G922" s="226" t="str">
        <f t="shared" ca="1" si="29"/>
        <v/>
      </c>
    </row>
    <row r="923" spans="6:7" ht="16.5" x14ac:dyDescent="0.3">
      <c r="F923" s="225" t="str">
        <f t="shared" ca="1" si="28"/>
        <v/>
      </c>
      <c r="G923" s="226" t="str">
        <f t="shared" ca="1" si="29"/>
        <v/>
      </c>
    </row>
    <row r="924" spans="6:7" ht="16.5" x14ac:dyDescent="0.3">
      <c r="F924" s="225" t="str">
        <f t="shared" ca="1" si="28"/>
        <v/>
      </c>
      <c r="G924" s="226" t="str">
        <f t="shared" ca="1" si="29"/>
        <v/>
      </c>
    </row>
    <row r="925" spans="6:7" ht="16.5" x14ac:dyDescent="0.3">
      <c r="F925" s="225" t="str">
        <f t="shared" ca="1" si="28"/>
        <v/>
      </c>
      <c r="G925" s="226" t="str">
        <f t="shared" ca="1" si="29"/>
        <v/>
      </c>
    </row>
    <row r="926" spans="6:7" ht="16.5" x14ac:dyDescent="0.3">
      <c r="F926" s="225" t="str">
        <f t="shared" ca="1" si="28"/>
        <v/>
      </c>
      <c r="G926" s="226" t="str">
        <f t="shared" ca="1" si="29"/>
        <v/>
      </c>
    </row>
    <row r="927" spans="6:7" ht="16.5" x14ac:dyDescent="0.3">
      <c r="F927" s="225" t="str">
        <f t="shared" ca="1" si="28"/>
        <v/>
      </c>
      <c r="G927" s="226" t="str">
        <f t="shared" ca="1" si="29"/>
        <v/>
      </c>
    </row>
    <row r="928" spans="6:7" ht="16.5" x14ac:dyDescent="0.3">
      <c r="F928" s="225" t="str">
        <f t="shared" ca="1" si="28"/>
        <v/>
      </c>
      <c r="G928" s="226" t="str">
        <f t="shared" ca="1" si="29"/>
        <v/>
      </c>
    </row>
    <row r="929" spans="6:7" ht="16.5" x14ac:dyDescent="0.3">
      <c r="F929" s="225" t="str">
        <f t="shared" ca="1" si="28"/>
        <v/>
      </c>
      <c r="G929" s="226" t="str">
        <f t="shared" ca="1" si="29"/>
        <v/>
      </c>
    </row>
    <row r="930" spans="6:7" ht="16.5" x14ac:dyDescent="0.3">
      <c r="F930" s="225" t="str">
        <f t="shared" ca="1" si="28"/>
        <v/>
      </c>
      <c r="G930" s="226" t="str">
        <f t="shared" ca="1" si="29"/>
        <v/>
      </c>
    </row>
    <row r="931" spans="6:7" ht="16.5" x14ac:dyDescent="0.3">
      <c r="F931" s="225" t="str">
        <f t="shared" ca="1" si="28"/>
        <v/>
      </c>
      <c r="G931" s="226" t="str">
        <f t="shared" ca="1" si="29"/>
        <v/>
      </c>
    </row>
    <row r="932" spans="6:7" ht="16.5" x14ac:dyDescent="0.3">
      <c r="F932" s="225" t="str">
        <f t="shared" ca="1" si="28"/>
        <v/>
      </c>
      <c r="G932" s="226" t="str">
        <f t="shared" ca="1" si="29"/>
        <v/>
      </c>
    </row>
    <row r="933" spans="6:7" ht="16.5" x14ac:dyDescent="0.3">
      <c r="F933" s="225" t="str">
        <f t="shared" ca="1" si="28"/>
        <v/>
      </c>
      <c r="G933" s="226" t="str">
        <f t="shared" ca="1" si="29"/>
        <v/>
      </c>
    </row>
    <row r="934" spans="6:7" ht="16.5" x14ac:dyDescent="0.3">
      <c r="F934" s="225" t="str">
        <f t="shared" ca="1" si="28"/>
        <v/>
      </c>
      <c r="G934" s="226" t="str">
        <f t="shared" ca="1" si="29"/>
        <v/>
      </c>
    </row>
    <row r="935" spans="6:7" ht="16.5" x14ac:dyDescent="0.3">
      <c r="F935" s="225" t="str">
        <f t="shared" ca="1" si="28"/>
        <v/>
      </c>
      <c r="G935" s="226" t="str">
        <f t="shared" ca="1" si="29"/>
        <v/>
      </c>
    </row>
    <row r="936" spans="6:7" ht="16.5" x14ac:dyDescent="0.3">
      <c r="F936" s="225" t="str">
        <f t="shared" ca="1" si="28"/>
        <v/>
      </c>
      <c r="G936" s="226" t="str">
        <f t="shared" ca="1" si="29"/>
        <v/>
      </c>
    </row>
    <row r="937" spans="6:7" ht="16.5" x14ac:dyDescent="0.3">
      <c r="F937" s="225" t="str">
        <f t="shared" ca="1" si="28"/>
        <v/>
      </c>
      <c r="G937" s="226" t="str">
        <f t="shared" ca="1" si="29"/>
        <v/>
      </c>
    </row>
    <row r="938" spans="6:7" ht="16.5" x14ac:dyDescent="0.3">
      <c r="F938" s="225" t="str">
        <f t="shared" ca="1" si="28"/>
        <v/>
      </c>
      <c r="G938" s="226" t="str">
        <f t="shared" ca="1" si="29"/>
        <v/>
      </c>
    </row>
    <row r="939" spans="6:7" ht="16.5" x14ac:dyDescent="0.3">
      <c r="F939" s="225" t="str">
        <f t="shared" ca="1" si="28"/>
        <v/>
      </c>
      <c r="G939" s="226" t="str">
        <f t="shared" ca="1" si="29"/>
        <v/>
      </c>
    </row>
    <row r="940" spans="6:7" ht="16.5" x14ac:dyDescent="0.3">
      <c r="F940" s="225" t="str">
        <f t="shared" ca="1" si="28"/>
        <v/>
      </c>
      <c r="G940" s="226" t="str">
        <f t="shared" ca="1" si="29"/>
        <v/>
      </c>
    </row>
    <row r="941" spans="6:7" ht="16.5" x14ac:dyDescent="0.3">
      <c r="F941" s="225" t="str">
        <f t="shared" ca="1" si="28"/>
        <v/>
      </c>
      <c r="G941" s="226" t="str">
        <f t="shared" ca="1" si="29"/>
        <v/>
      </c>
    </row>
    <row r="942" spans="6:7" ht="16.5" x14ac:dyDescent="0.3">
      <c r="F942" s="225" t="str">
        <f t="shared" ca="1" si="28"/>
        <v/>
      </c>
      <c r="G942" s="226" t="str">
        <f t="shared" ca="1" si="29"/>
        <v/>
      </c>
    </row>
    <row r="943" spans="6:7" ht="16.5" x14ac:dyDescent="0.3">
      <c r="F943" s="225" t="str">
        <f t="shared" ca="1" si="28"/>
        <v/>
      </c>
      <c r="G943" s="226" t="str">
        <f t="shared" ca="1" si="29"/>
        <v/>
      </c>
    </row>
    <row r="944" spans="6:7" ht="16.5" x14ac:dyDescent="0.3">
      <c r="F944" s="225" t="str">
        <f t="shared" ca="1" si="28"/>
        <v/>
      </c>
      <c r="G944" s="226" t="str">
        <f t="shared" ca="1" si="29"/>
        <v/>
      </c>
    </row>
    <row r="945" spans="6:7" ht="16.5" x14ac:dyDescent="0.3">
      <c r="F945" s="225" t="str">
        <f t="shared" ca="1" si="28"/>
        <v/>
      </c>
      <c r="G945" s="226" t="str">
        <f t="shared" ca="1" si="29"/>
        <v/>
      </c>
    </row>
    <row r="946" spans="6:7" ht="16.5" x14ac:dyDescent="0.3">
      <c r="F946" s="225" t="str">
        <f t="shared" ca="1" si="28"/>
        <v/>
      </c>
      <c r="G946" s="226" t="str">
        <f t="shared" ca="1" si="29"/>
        <v/>
      </c>
    </row>
    <row r="947" spans="6:7" ht="16.5" x14ac:dyDescent="0.3">
      <c r="F947" s="225" t="str">
        <f t="shared" ca="1" si="28"/>
        <v/>
      </c>
      <c r="G947" s="226" t="str">
        <f t="shared" ca="1" si="29"/>
        <v/>
      </c>
    </row>
    <row r="948" spans="6:7" ht="16.5" x14ac:dyDescent="0.3">
      <c r="F948" s="225" t="str">
        <f t="shared" ca="1" si="28"/>
        <v/>
      </c>
      <c r="G948" s="226" t="str">
        <f t="shared" ca="1" si="29"/>
        <v/>
      </c>
    </row>
    <row r="949" spans="6:7" ht="16.5" x14ac:dyDescent="0.3">
      <c r="F949" s="225" t="str">
        <f t="shared" ca="1" si="28"/>
        <v/>
      </c>
      <c r="G949" s="226" t="str">
        <f t="shared" ca="1" si="29"/>
        <v/>
      </c>
    </row>
    <row r="950" spans="6:7" ht="16.5" x14ac:dyDescent="0.3">
      <c r="F950" s="225" t="str">
        <f t="shared" ca="1" si="28"/>
        <v/>
      </c>
      <c r="G950" s="226" t="str">
        <f t="shared" ca="1" si="29"/>
        <v/>
      </c>
    </row>
    <row r="951" spans="6:7" ht="16.5" x14ac:dyDescent="0.3">
      <c r="F951" s="225" t="str">
        <f t="shared" ca="1" si="28"/>
        <v/>
      </c>
      <c r="G951" s="226" t="str">
        <f t="shared" ca="1" si="29"/>
        <v/>
      </c>
    </row>
    <row r="952" spans="6:7" ht="16.5" x14ac:dyDescent="0.3">
      <c r="F952" s="225" t="str">
        <f t="shared" ca="1" si="28"/>
        <v/>
      </c>
      <c r="G952" s="226" t="str">
        <f t="shared" ca="1" si="29"/>
        <v/>
      </c>
    </row>
    <row r="953" spans="6:7" ht="16.5" x14ac:dyDescent="0.3">
      <c r="F953" s="225" t="str">
        <f t="shared" ca="1" si="28"/>
        <v/>
      </c>
      <c r="G953" s="226" t="str">
        <f t="shared" ca="1" si="29"/>
        <v/>
      </c>
    </row>
    <row r="954" spans="6:7" ht="16.5" x14ac:dyDescent="0.3">
      <c r="F954" s="225" t="str">
        <f t="shared" ca="1" si="28"/>
        <v/>
      </c>
      <c r="G954" s="226" t="str">
        <f t="shared" ca="1" si="29"/>
        <v/>
      </c>
    </row>
    <row r="955" spans="6:7" ht="16.5" x14ac:dyDescent="0.3">
      <c r="F955" s="225" t="str">
        <f t="shared" ca="1" si="28"/>
        <v/>
      </c>
      <c r="G955" s="226" t="str">
        <f t="shared" ca="1" si="29"/>
        <v/>
      </c>
    </row>
    <row r="956" spans="6:7" ht="16.5" x14ac:dyDescent="0.3">
      <c r="F956" s="225" t="str">
        <f t="shared" ca="1" si="28"/>
        <v/>
      </c>
      <c r="G956" s="226" t="str">
        <f t="shared" ca="1" si="29"/>
        <v/>
      </c>
    </row>
    <row r="957" spans="6:7" ht="16.5" x14ac:dyDescent="0.3">
      <c r="F957" s="225" t="str">
        <f t="shared" ca="1" si="28"/>
        <v/>
      </c>
      <c r="G957" s="226" t="str">
        <f t="shared" ca="1" si="29"/>
        <v/>
      </c>
    </row>
    <row r="958" spans="6:7" ht="16.5" x14ac:dyDescent="0.3">
      <c r="F958" s="225" t="str">
        <f t="shared" ca="1" si="28"/>
        <v/>
      </c>
      <c r="G958" s="226" t="str">
        <f t="shared" ca="1" si="29"/>
        <v/>
      </c>
    </row>
    <row r="959" spans="6:7" ht="16.5" x14ac:dyDescent="0.3">
      <c r="F959" s="225" t="str">
        <f t="shared" ca="1" si="28"/>
        <v/>
      </c>
      <c r="G959" s="226" t="str">
        <f t="shared" ca="1" si="29"/>
        <v/>
      </c>
    </row>
    <row r="960" spans="6:7" ht="16.5" x14ac:dyDescent="0.3">
      <c r="F960" s="225" t="str">
        <f t="shared" ca="1" si="28"/>
        <v/>
      </c>
      <c r="G960" s="226" t="str">
        <f t="shared" ca="1" si="29"/>
        <v/>
      </c>
    </row>
    <row r="961" spans="6:7" ht="16.5" x14ac:dyDescent="0.3">
      <c r="F961" s="225" t="str">
        <f t="shared" ca="1" si="28"/>
        <v/>
      </c>
      <c r="G961" s="226" t="str">
        <f t="shared" ca="1" si="29"/>
        <v/>
      </c>
    </row>
    <row r="962" spans="6:7" ht="16.5" x14ac:dyDescent="0.3">
      <c r="F962" s="225" t="str">
        <f t="shared" ca="1" si="28"/>
        <v/>
      </c>
      <c r="G962" s="226" t="str">
        <f t="shared" ca="1" si="29"/>
        <v/>
      </c>
    </row>
    <row r="963" spans="6:7" ht="16.5" x14ac:dyDescent="0.3">
      <c r="F963" s="225" t="str">
        <f t="shared" ca="1" si="28"/>
        <v/>
      </c>
      <c r="G963" s="226" t="str">
        <f t="shared" ca="1" si="29"/>
        <v/>
      </c>
    </row>
    <row r="964" spans="6:7" ht="16.5" x14ac:dyDescent="0.3">
      <c r="F964" s="225" t="str">
        <f t="shared" ref="F964:F1001" ca="1" si="30">IFERROR(TRIM(LEFT(MID(INDIRECT("B"&amp;(4*ROW(F964)-1)),FIND("'",INDIRECT("B"&amp;(4*ROW(F964)-1)))+1,100),LEN(MID(INDIRECT("B"&amp;(4*ROW(F964)-1)),FIND("'",INDIRECT("B"&amp;(4*ROW(F964)-1)))+1,100))-2)),"")</f>
        <v/>
      </c>
      <c r="G964" s="226" t="str">
        <f t="shared" ref="G964:G1001" ca="1" si="31">IFERROR(LEFT(MID(INDIRECT("B"&amp;(4*ROW(G964))),FIND("'",INDIRECT("B"&amp;(4*ROW(G964))))+1,100),LEN(MID(INDIRECT("B"&amp;(4*ROW(G964))),FIND("'",INDIRECT("B"&amp;(4*ROW(G964))))+1,100))-2),"")</f>
        <v/>
      </c>
    </row>
    <row r="965" spans="6:7" ht="16.5" x14ac:dyDescent="0.3">
      <c r="F965" s="225" t="str">
        <f t="shared" ca="1" si="30"/>
        <v/>
      </c>
      <c r="G965" s="226" t="str">
        <f t="shared" ca="1" si="31"/>
        <v/>
      </c>
    </row>
    <row r="966" spans="6:7" ht="16.5" x14ac:dyDescent="0.3">
      <c r="F966" s="225" t="str">
        <f t="shared" ca="1" si="30"/>
        <v/>
      </c>
      <c r="G966" s="226" t="str">
        <f t="shared" ca="1" si="31"/>
        <v/>
      </c>
    </row>
    <row r="967" spans="6:7" ht="16.5" x14ac:dyDescent="0.3">
      <c r="F967" s="225" t="str">
        <f t="shared" ca="1" si="30"/>
        <v/>
      </c>
      <c r="G967" s="226" t="str">
        <f t="shared" ca="1" si="31"/>
        <v/>
      </c>
    </row>
    <row r="968" spans="6:7" ht="16.5" x14ac:dyDescent="0.3">
      <c r="F968" s="225" t="str">
        <f t="shared" ca="1" si="30"/>
        <v/>
      </c>
      <c r="G968" s="226" t="str">
        <f t="shared" ca="1" si="31"/>
        <v/>
      </c>
    </row>
    <row r="969" spans="6:7" ht="16.5" x14ac:dyDescent="0.3">
      <c r="F969" s="225" t="str">
        <f t="shared" ca="1" si="30"/>
        <v/>
      </c>
      <c r="G969" s="226" t="str">
        <f t="shared" ca="1" si="31"/>
        <v/>
      </c>
    </row>
    <row r="970" spans="6:7" ht="16.5" x14ac:dyDescent="0.3">
      <c r="F970" s="225" t="str">
        <f t="shared" ca="1" si="30"/>
        <v/>
      </c>
      <c r="G970" s="226" t="str">
        <f t="shared" ca="1" si="31"/>
        <v/>
      </c>
    </row>
    <row r="971" spans="6:7" ht="16.5" x14ac:dyDescent="0.3">
      <c r="F971" s="225" t="str">
        <f t="shared" ca="1" si="30"/>
        <v/>
      </c>
      <c r="G971" s="226" t="str">
        <f t="shared" ca="1" si="31"/>
        <v/>
      </c>
    </row>
    <row r="972" spans="6:7" ht="16.5" x14ac:dyDescent="0.3">
      <c r="F972" s="225" t="str">
        <f t="shared" ca="1" si="30"/>
        <v/>
      </c>
      <c r="G972" s="226" t="str">
        <f t="shared" ca="1" si="31"/>
        <v/>
      </c>
    </row>
    <row r="973" spans="6:7" ht="16.5" x14ac:dyDescent="0.3">
      <c r="F973" s="225" t="str">
        <f t="shared" ca="1" si="30"/>
        <v/>
      </c>
      <c r="G973" s="226" t="str">
        <f t="shared" ca="1" si="31"/>
        <v/>
      </c>
    </row>
    <row r="974" spans="6:7" ht="16.5" x14ac:dyDescent="0.3">
      <c r="F974" s="225" t="str">
        <f t="shared" ca="1" si="30"/>
        <v/>
      </c>
      <c r="G974" s="226" t="str">
        <f t="shared" ca="1" si="31"/>
        <v/>
      </c>
    </row>
    <row r="975" spans="6:7" ht="16.5" x14ac:dyDescent="0.3">
      <c r="F975" s="225" t="str">
        <f t="shared" ca="1" si="30"/>
        <v/>
      </c>
      <c r="G975" s="226" t="str">
        <f t="shared" ca="1" si="31"/>
        <v/>
      </c>
    </row>
    <row r="976" spans="6:7" ht="16.5" x14ac:dyDescent="0.3">
      <c r="F976" s="225" t="str">
        <f t="shared" ca="1" si="30"/>
        <v/>
      </c>
      <c r="G976" s="226" t="str">
        <f t="shared" ca="1" si="31"/>
        <v/>
      </c>
    </row>
    <row r="977" spans="6:7" ht="16.5" x14ac:dyDescent="0.3">
      <c r="F977" s="225" t="str">
        <f t="shared" ca="1" si="30"/>
        <v/>
      </c>
      <c r="G977" s="226" t="str">
        <f t="shared" ca="1" si="31"/>
        <v/>
      </c>
    </row>
    <row r="978" spans="6:7" ht="16.5" x14ac:dyDescent="0.3">
      <c r="F978" s="225" t="str">
        <f t="shared" ca="1" si="30"/>
        <v/>
      </c>
      <c r="G978" s="226" t="str">
        <f t="shared" ca="1" si="31"/>
        <v/>
      </c>
    </row>
    <row r="979" spans="6:7" ht="16.5" x14ac:dyDescent="0.3">
      <c r="F979" s="225" t="str">
        <f t="shared" ca="1" si="30"/>
        <v/>
      </c>
      <c r="G979" s="226" t="str">
        <f t="shared" ca="1" si="31"/>
        <v/>
      </c>
    </row>
    <row r="980" spans="6:7" ht="16.5" x14ac:dyDescent="0.3">
      <c r="F980" s="225" t="str">
        <f t="shared" ca="1" si="30"/>
        <v/>
      </c>
      <c r="G980" s="226" t="str">
        <f t="shared" ca="1" si="31"/>
        <v/>
      </c>
    </row>
    <row r="981" spans="6:7" ht="16.5" x14ac:dyDescent="0.3">
      <c r="F981" s="225" t="str">
        <f t="shared" ca="1" si="30"/>
        <v/>
      </c>
      <c r="G981" s="226" t="str">
        <f t="shared" ca="1" si="31"/>
        <v/>
      </c>
    </row>
    <row r="982" spans="6:7" ht="16.5" x14ac:dyDescent="0.3">
      <c r="F982" s="225" t="str">
        <f t="shared" ca="1" si="30"/>
        <v/>
      </c>
      <c r="G982" s="226" t="str">
        <f t="shared" ca="1" si="31"/>
        <v/>
      </c>
    </row>
    <row r="983" spans="6:7" ht="16.5" x14ac:dyDescent="0.3">
      <c r="F983" s="225" t="str">
        <f t="shared" ca="1" si="30"/>
        <v/>
      </c>
      <c r="G983" s="226" t="str">
        <f t="shared" ca="1" si="31"/>
        <v/>
      </c>
    </row>
    <row r="984" spans="6:7" ht="16.5" x14ac:dyDescent="0.3">
      <c r="F984" s="225" t="str">
        <f t="shared" ca="1" si="30"/>
        <v/>
      </c>
      <c r="G984" s="226" t="str">
        <f t="shared" ca="1" si="31"/>
        <v/>
      </c>
    </row>
    <row r="985" spans="6:7" ht="16.5" x14ac:dyDescent="0.3">
      <c r="F985" s="225" t="str">
        <f t="shared" ca="1" si="30"/>
        <v/>
      </c>
      <c r="G985" s="226" t="str">
        <f t="shared" ca="1" si="31"/>
        <v/>
      </c>
    </row>
    <row r="986" spans="6:7" ht="16.5" x14ac:dyDescent="0.3">
      <c r="F986" s="225" t="str">
        <f t="shared" ca="1" si="30"/>
        <v/>
      </c>
      <c r="G986" s="226" t="str">
        <f t="shared" ca="1" si="31"/>
        <v/>
      </c>
    </row>
    <row r="987" spans="6:7" ht="16.5" x14ac:dyDescent="0.3">
      <c r="F987" s="225" t="str">
        <f t="shared" ca="1" si="30"/>
        <v/>
      </c>
      <c r="G987" s="226" t="str">
        <f t="shared" ca="1" si="31"/>
        <v/>
      </c>
    </row>
    <row r="988" spans="6:7" ht="16.5" x14ac:dyDescent="0.3">
      <c r="F988" s="225" t="str">
        <f t="shared" ca="1" si="30"/>
        <v/>
      </c>
      <c r="G988" s="226" t="str">
        <f t="shared" ca="1" si="31"/>
        <v/>
      </c>
    </row>
    <row r="989" spans="6:7" ht="16.5" x14ac:dyDescent="0.3">
      <c r="F989" s="225" t="str">
        <f t="shared" ca="1" si="30"/>
        <v/>
      </c>
      <c r="G989" s="226" t="str">
        <f t="shared" ca="1" si="31"/>
        <v/>
      </c>
    </row>
    <row r="990" spans="6:7" ht="16.5" x14ac:dyDescent="0.3">
      <c r="F990" s="225" t="str">
        <f t="shared" ca="1" si="30"/>
        <v/>
      </c>
      <c r="G990" s="226" t="str">
        <f t="shared" ca="1" si="31"/>
        <v/>
      </c>
    </row>
    <row r="991" spans="6:7" ht="16.5" x14ac:dyDescent="0.3">
      <c r="F991" s="225" t="str">
        <f t="shared" ca="1" si="30"/>
        <v/>
      </c>
      <c r="G991" s="226" t="str">
        <f t="shared" ca="1" si="31"/>
        <v/>
      </c>
    </row>
    <row r="992" spans="6:7" ht="16.5" x14ac:dyDescent="0.3">
      <c r="F992" s="225" t="str">
        <f t="shared" ca="1" si="30"/>
        <v/>
      </c>
      <c r="G992" s="226" t="str">
        <f t="shared" ca="1" si="31"/>
        <v/>
      </c>
    </row>
    <row r="993" spans="6:7" ht="16.5" x14ac:dyDescent="0.3">
      <c r="F993" s="225" t="str">
        <f t="shared" ca="1" si="30"/>
        <v/>
      </c>
      <c r="G993" s="226" t="str">
        <f t="shared" ca="1" si="31"/>
        <v/>
      </c>
    </row>
    <row r="994" spans="6:7" ht="16.5" x14ac:dyDescent="0.3">
      <c r="F994" s="225" t="str">
        <f t="shared" ca="1" si="30"/>
        <v/>
      </c>
      <c r="G994" s="226" t="str">
        <f t="shared" ca="1" si="31"/>
        <v/>
      </c>
    </row>
    <row r="995" spans="6:7" ht="16.5" x14ac:dyDescent="0.3">
      <c r="F995" s="225" t="str">
        <f t="shared" ca="1" si="30"/>
        <v/>
      </c>
      <c r="G995" s="226" t="str">
        <f t="shared" ca="1" si="31"/>
        <v/>
      </c>
    </row>
    <row r="996" spans="6:7" ht="16.5" x14ac:dyDescent="0.3">
      <c r="F996" s="225" t="str">
        <f t="shared" ca="1" si="30"/>
        <v/>
      </c>
      <c r="G996" s="226" t="str">
        <f t="shared" ca="1" si="31"/>
        <v/>
      </c>
    </row>
    <row r="997" spans="6:7" ht="16.5" x14ac:dyDescent="0.3">
      <c r="F997" s="225" t="str">
        <f t="shared" ca="1" si="30"/>
        <v/>
      </c>
      <c r="G997" s="226" t="str">
        <f t="shared" ca="1" si="31"/>
        <v/>
      </c>
    </row>
    <row r="998" spans="6:7" ht="16.5" x14ac:dyDescent="0.3">
      <c r="F998" s="225" t="str">
        <f t="shared" ca="1" si="30"/>
        <v/>
      </c>
      <c r="G998" s="226" t="str">
        <f t="shared" ca="1" si="31"/>
        <v/>
      </c>
    </row>
    <row r="999" spans="6:7" ht="16.5" x14ac:dyDescent="0.3">
      <c r="F999" s="225" t="str">
        <f t="shared" ca="1" si="30"/>
        <v/>
      </c>
      <c r="G999" s="226" t="str">
        <f t="shared" ca="1" si="31"/>
        <v/>
      </c>
    </row>
    <row r="1000" spans="6:7" ht="16.5" x14ac:dyDescent="0.3">
      <c r="F1000" s="225" t="str">
        <f t="shared" ca="1" si="30"/>
        <v/>
      </c>
      <c r="G1000" s="226" t="str">
        <f t="shared" ca="1" si="31"/>
        <v/>
      </c>
    </row>
    <row r="1001" spans="6:7" ht="16.5" x14ac:dyDescent="0.3">
      <c r="F1001" s="225" t="str">
        <f t="shared" ca="1" si="30"/>
        <v/>
      </c>
      <c r="G1001" s="226" t="str">
        <f t="shared" ca="1" si="31"/>
        <v/>
      </c>
    </row>
  </sheetData>
  <mergeCells count="1">
    <mergeCell ref="B3:C3"/>
  </mergeCells>
  <phoneticPr fontId="2" type="noConversion"/>
  <conditionalFormatting sqref="F3:F1001">
    <cfRule type="duplicateValues" dxfId="2" priority="3"/>
  </conditionalFormatting>
  <conditionalFormatting sqref="F2:G2 F1002:G1048576">
    <cfRule type="duplicateValues" dxfId="1" priority="5"/>
  </conditionalFormatting>
  <conditionalFormatting sqref="G3:G1001">
    <cfRule type="duplicateValues" dxfId="0" priority="1"/>
  </conditionalFormatting>
  <hyperlinks>
    <hyperlink ref="C4" location="FDC!B77" display="'FDC' Sheet로 돌아가기" xr:uid="{00000000-0004-0000-1900-000000000000}"/>
  </hyperlinks>
  <pageMargins left="0.7" right="0.7" top="0.75" bottom="0.75" header="0.3" footer="0.3"/>
  <pageSetup paperSize="9" scale="67" orientation="portrait" r:id="rId1"/>
  <ignoredErrors>
    <ignoredError sqref="F2" evalError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39997558519241921"/>
  </sheetPr>
  <dimension ref="A1:J351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36" customWidth="1"/>
    <col min="2" max="2" width="75.375" style="37" customWidth="1"/>
    <col min="3" max="3" width="28.875" style="37" customWidth="1"/>
    <col min="4" max="4" width="0.625" style="36" customWidth="1"/>
    <col min="5" max="16384" width="9" style="36"/>
  </cols>
  <sheetData>
    <row r="1" spans="1:10" s="1" customFormat="1" ht="16.5" x14ac:dyDescent="0.3">
      <c r="B1" s="1" t="s">
        <v>2280</v>
      </c>
      <c r="I1" s="9"/>
      <c r="J1" s="9"/>
    </row>
    <row r="2" spans="1:10" ht="12.75" thickBot="1" x14ac:dyDescent="0.35">
      <c r="A2" s="36" t="s">
        <v>1711</v>
      </c>
      <c r="C2" s="67" t="s">
        <v>86</v>
      </c>
    </row>
    <row r="3" spans="1:10" ht="17.25" thickBot="1" x14ac:dyDescent="0.35">
      <c r="B3" s="397" t="s">
        <v>2284</v>
      </c>
      <c r="C3" s="357"/>
    </row>
    <row r="4" spans="1:10" ht="12.75" thickBot="1" x14ac:dyDescent="0.35"/>
    <row r="5" spans="1:10" ht="12.75" thickBot="1" x14ac:dyDescent="0.35">
      <c r="A5" s="192"/>
      <c r="B5" s="111" t="s">
        <v>299</v>
      </c>
      <c r="C5" s="128" t="s">
        <v>1652</v>
      </c>
    </row>
    <row r="6" spans="1:10" x14ac:dyDescent="0.3">
      <c r="A6" s="192"/>
      <c r="B6" s="232" t="s">
        <v>2303</v>
      </c>
      <c r="C6" s="187"/>
    </row>
    <row r="7" spans="1:10" x14ac:dyDescent="0.3">
      <c r="A7" s="192"/>
      <c r="B7" s="190"/>
      <c r="C7" s="187"/>
    </row>
    <row r="8" spans="1:10" x14ac:dyDescent="0.3">
      <c r="A8" s="192"/>
      <c r="B8" s="190"/>
      <c r="C8" s="187"/>
    </row>
    <row r="9" spans="1:10" x14ac:dyDescent="0.3">
      <c r="A9" s="192"/>
      <c r="B9" s="190"/>
      <c r="C9" s="187"/>
    </row>
    <row r="10" spans="1:10" x14ac:dyDescent="0.3">
      <c r="A10" s="192"/>
      <c r="B10" s="190"/>
      <c r="C10" s="187"/>
    </row>
    <row r="11" spans="1:10" x14ac:dyDescent="0.3">
      <c r="A11" s="192"/>
      <c r="B11" s="190"/>
      <c r="C11" s="187"/>
    </row>
    <row r="12" spans="1:10" x14ac:dyDescent="0.3">
      <c r="A12" s="192"/>
      <c r="B12" s="190"/>
      <c r="C12" s="187"/>
    </row>
    <row r="13" spans="1:10" x14ac:dyDescent="0.3">
      <c r="A13" s="192"/>
      <c r="B13" s="190"/>
      <c r="C13" s="187"/>
    </row>
    <row r="14" spans="1:10" x14ac:dyDescent="0.3">
      <c r="A14" s="192"/>
      <c r="B14" s="190"/>
      <c r="C14" s="187"/>
    </row>
    <row r="15" spans="1:10" x14ac:dyDescent="0.3">
      <c r="A15" s="192"/>
      <c r="B15" s="190"/>
      <c r="C15" s="187"/>
    </row>
    <row r="16" spans="1:10" x14ac:dyDescent="0.3">
      <c r="A16" s="192"/>
      <c r="B16" s="190"/>
      <c r="C16" s="187"/>
    </row>
    <row r="17" spans="1:3" x14ac:dyDescent="0.3">
      <c r="A17" s="192"/>
      <c r="B17" s="190"/>
      <c r="C17" s="187"/>
    </row>
    <row r="18" spans="1:3" x14ac:dyDescent="0.3">
      <c r="A18" s="192"/>
      <c r="B18" s="190"/>
      <c r="C18" s="187"/>
    </row>
    <row r="19" spans="1:3" x14ac:dyDescent="0.3">
      <c r="A19" s="192"/>
      <c r="B19" s="190"/>
      <c r="C19" s="187"/>
    </row>
    <row r="20" spans="1:3" x14ac:dyDescent="0.3">
      <c r="A20" s="192"/>
      <c r="B20" s="190"/>
      <c r="C20" s="187"/>
    </row>
    <row r="21" spans="1:3" x14ac:dyDescent="0.3">
      <c r="A21" s="192"/>
      <c r="B21" s="190"/>
      <c r="C21" s="187"/>
    </row>
    <row r="22" spans="1:3" x14ac:dyDescent="0.3">
      <c r="A22" s="192"/>
      <c r="B22" s="190"/>
      <c r="C22" s="187"/>
    </row>
    <row r="23" spans="1:3" x14ac:dyDescent="0.3">
      <c r="A23" s="192"/>
      <c r="B23" s="190"/>
      <c r="C23" s="187"/>
    </row>
    <row r="24" spans="1:3" x14ac:dyDescent="0.3">
      <c r="A24" s="192"/>
      <c r="B24" s="190"/>
      <c r="C24" s="187"/>
    </row>
    <row r="25" spans="1:3" x14ac:dyDescent="0.3">
      <c r="A25" s="192"/>
      <c r="B25" s="190"/>
      <c r="C25" s="187"/>
    </row>
    <row r="26" spans="1:3" x14ac:dyDescent="0.3">
      <c r="A26" s="192"/>
      <c r="B26" s="190"/>
      <c r="C26" s="187"/>
    </row>
    <row r="27" spans="1:3" x14ac:dyDescent="0.3">
      <c r="A27" s="192"/>
      <c r="B27" s="190"/>
      <c r="C27" s="187"/>
    </row>
    <row r="28" spans="1:3" x14ac:dyDescent="0.3">
      <c r="A28" s="192"/>
      <c r="B28" s="190"/>
      <c r="C28" s="187"/>
    </row>
    <row r="29" spans="1:3" x14ac:dyDescent="0.3">
      <c r="A29" s="192"/>
      <c r="B29" s="190"/>
      <c r="C29" s="187"/>
    </row>
    <row r="30" spans="1:3" x14ac:dyDescent="0.3">
      <c r="A30" s="192"/>
      <c r="B30" s="190"/>
      <c r="C30" s="187"/>
    </row>
    <row r="31" spans="1:3" x14ac:dyDescent="0.3">
      <c r="A31" s="192"/>
      <c r="B31" s="190"/>
      <c r="C31" s="187"/>
    </row>
    <row r="32" spans="1:3" x14ac:dyDescent="0.3">
      <c r="A32" s="192"/>
      <c r="B32" s="190"/>
      <c r="C32" s="187"/>
    </row>
    <row r="33" spans="1:3" x14ac:dyDescent="0.3">
      <c r="A33" s="192"/>
      <c r="B33" s="190"/>
      <c r="C33" s="187"/>
    </row>
    <row r="34" spans="1:3" x14ac:dyDescent="0.3">
      <c r="A34" s="192"/>
      <c r="B34" s="190"/>
      <c r="C34" s="187"/>
    </row>
    <row r="35" spans="1:3" x14ac:dyDescent="0.3">
      <c r="A35" s="192"/>
      <c r="B35" s="190"/>
      <c r="C35" s="187"/>
    </row>
    <row r="36" spans="1:3" x14ac:dyDescent="0.3">
      <c r="A36" s="192"/>
      <c r="B36" s="190"/>
      <c r="C36" s="187"/>
    </row>
    <row r="37" spans="1:3" x14ac:dyDescent="0.3">
      <c r="A37" s="192"/>
      <c r="B37" s="190"/>
      <c r="C37" s="187"/>
    </row>
    <row r="38" spans="1:3" x14ac:dyDescent="0.3">
      <c r="A38" s="192"/>
      <c r="B38" s="190"/>
      <c r="C38" s="187"/>
    </row>
    <row r="39" spans="1:3" x14ac:dyDescent="0.3">
      <c r="A39" s="192"/>
      <c r="B39" s="190"/>
      <c r="C39" s="187"/>
    </row>
    <row r="40" spans="1:3" x14ac:dyDescent="0.3">
      <c r="A40" s="192"/>
      <c r="B40" s="190"/>
      <c r="C40" s="187"/>
    </row>
    <row r="41" spans="1:3" x14ac:dyDescent="0.3">
      <c r="A41" s="192"/>
      <c r="B41" s="190"/>
      <c r="C41" s="187"/>
    </row>
    <row r="42" spans="1:3" x14ac:dyDescent="0.3">
      <c r="A42" s="192"/>
      <c r="B42" s="190"/>
      <c r="C42" s="187"/>
    </row>
    <row r="43" spans="1:3" x14ac:dyDescent="0.3">
      <c r="A43" s="192"/>
      <c r="B43" s="190"/>
      <c r="C43" s="187"/>
    </row>
    <row r="44" spans="1:3" x14ac:dyDescent="0.3">
      <c r="A44" s="192"/>
      <c r="B44" s="190"/>
      <c r="C44" s="187"/>
    </row>
    <row r="45" spans="1:3" x14ac:dyDescent="0.3">
      <c r="A45" s="192"/>
      <c r="B45" s="190"/>
      <c r="C45" s="187"/>
    </row>
    <row r="46" spans="1:3" x14ac:dyDescent="0.3">
      <c r="A46" s="192"/>
      <c r="B46" s="190"/>
      <c r="C46" s="187"/>
    </row>
    <row r="47" spans="1:3" x14ac:dyDescent="0.3">
      <c r="A47" s="192"/>
      <c r="B47" s="190"/>
      <c r="C47" s="187"/>
    </row>
    <row r="48" spans="1:3" x14ac:dyDescent="0.3">
      <c r="A48" s="192"/>
      <c r="B48" s="190"/>
      <c r="C48" s="187"/>
    </row>
    <row r="49" spans="1:3" x14ac:dyDescent="0.3">
      <c r="A49" s="192"/>
      <c r="B49" s="190"/>
      <c r="C49" s="187"/>
    </row>
    <row r="50" spans="1:3" x14ac:dyDescent="0.3">
      <c r="A50" s="192"/>
      <c r="B50" s="190"/>
      <c r="C50" s="187"/>
    </row>
    <row r="51" spans="1:3" x14ac:dyDescent="0.3">
      <c r="A51" s="192"/>
      <c r="B51" s="190"/>
      <c r="C51" s="187"/>
    </row>
    <row r="52" spans="1:3" x14ac:dyDescent="0.3">
      <c r="A52" s="192"/>
      <c r="B52" s="190"/>
      <c r="C52" s="187"/>
    </row>
    <row r="53" spans="1:3" x14ac:dyDescent="0.3">
      <c r="A53" s="192"/>
      <c r="B53" s="190"/>
      <c r="C53" s="187"/>
    </row>
    <row r="54" spans="1:3" x14ac:dyDescent="0.3">
      <c r="A54" s="192"/>
      <c r="B54" s="190"/>
      <c r="C54" s="187"/>
    </row>
    <row r="55" spans="1:3" x14ac:dyDescent="0.3">
      <c r="A55" s="192"/>
      <c r="B55" s="190"/>
      <c r="C55" s="187"/>
    </row>
    <row r="56" spans="1:3" x14ac:dyDescent="0.3">
      <c r="A56" s="192"/>
      <c r="B56" s="190"/>
      <c r="C56" s="187"/>
    </row>
    <row r="57" spans="1:3" x14ac:dyDescent="0.3">
      <c r="A57" s="192"/>
      <c r="B57" s="190"/>
      <c r="C57" s="187"/>
    </row>
    <row r="58" spans="1:3" x14ac:dyDescent="0.3">
      <c r="A58" s="192"/>
      <c r="B58" s="190"/>
      <c r="C58" s="187"/>
    </row>
    <row r="59" spans="1:3" x14ac:dyDescent="0.3">
      <c r="A59" s="192"/>
      <c r="B59" s="190"/>
      <c r="C59" s="187"/>
    </row>
    <row r="60" spans="1:3" x14ac:dyDescent="0.3">
      <c r="A60" s="192"/>
      <c r="B60" s="190"/>
      <c r="C60" s="187"/>
    </row>
    <row r="61" spans="1:3" x14ac:dyDescent="0.3">
      <c r="A61" s="192"/>
      <c r="B61" s="190"/>
      <c r="C61" s="187"/>
    </row>
    <row r="62" spans="1:3" x14ac:dyDescent="0.3">
      <c r="A62" s="192"/>
      <c r="B62" s="190"/>
      <c r="C62" s="187"/>
    </row>
    <row r="63" spans="1:3" x14ac:dyDescent="0.3">
      <c r="A63" s="192"/>
      <c r="B63" s="190"/>
      <c r="C63" s="187"/>
    </row>
    <row r="64" spans="1:3" x14ac:dyDescent="0.3">
      <c r="A64" s="192"/>
      <c r="B64" s="190"/>
      <c r="C64" s="187"/>
    </row>
    <row r="65" spans="1:3" x14ac:dyDescent="0.3">
      <c r="A65" s="192"/>
      <c r="B65" s="190"/>
      <c r="C65" s="187"/>
    </row>
    <row r="66" spans="1:3" x14ac:dyDescent="0.3">
      <c r="A66" s="192"/>
      <c r="B66" s="190"/>
      <c r="C66" s="187"/>
    </row>
    <row r="67" spans="1:3" x14ac:dyDescent="0.3">
      <c r="A67" s="192"/>
      <c r="B67" s="190"/>
      <c r="C67" s="187"/>
    </row>
    <row r="68" spans="1:3" x14ac:dyDescent="0.3">
      <c r="A68" s="192"/>
      <c r="B68" s="190"/>
      <c r="C68" s="187"/>
    </row>
    <row r="69" spans="1:3" x14ac:dyDescent="0.3">
      <c r="A69" s="192"/>
      <c r="B69" s="190"/>
      <c r="C69" s="187"/>
    </row>
    <row r="70" spans="1:3" x14ac:dyDescent="0.3">
      <c r="A70" s="192"/>
      <c r="B70" s="190"/>
      <c r="C70" s="187"/>
    </row>
    <row r="71" spans="1:3" x14ac:dyDescent="0.3">
      <c r="A71" s="192"/>
      <c r="B71" s="190"/>
      <c r="C71" s="187"/>
    </row>
    <row r="72" spans="1:3" x14ac:dyDescent="0.3">
      <c r="A72" s="192"/>
      <c r="B72" s="190"/>
      <c r="C72" s="187"/>
    </row>
    <row r="73" spans="1:3" x14ac:dyDescent="0.3">
      <c r="A73" s="192"/>
      <c r="B73" s="190"/>
      <c r="C73" s="187"/>
    </row>
    <row r="74" spans="1:3" x14ac:dyDescent="0.3">
      <c r="A74" s="192"/>
      <c r="B74" s="190"/>
      <c r="C74" s="187"/>
    </row>
    <row r="75" spans="1:3" x14ac:dyDescent="0.3">
      <c r="A75" s="192"/>
      <c r="B75" s="190"/>
      <c r="C75" s="187"/>
    </row>
    <row r="76" spans="1:3" x14ac:dyDescent="0.3">
      <c r="A76" s="192"/>
      <c r="B76" s="190"/>
      <c r="C76" s="187"/>
    </row>
    <row r="77" spans="1:3" x14ac:dyDescent="0.3">
      <c r="A77" s="192"/>
      <c r="B77" s="190"/>
      <c r="C77" s="187"/>
    </row>
    <row r="78" spans="1:3" x14ac:dyDescent="0.3">
      <c r="A78" s="192"/>
      <c r="B78" s="190"/>
      <c r="C78" s="187"/>
    </row>
    <row r="79" spans="1:3" x14ac:dyDescent="0.3">
      <c r="A79" s="192"/>
      <c r="B79" s="190"/>
      <c r="C79" s="187"/>
    </row>
    <row r="80" spans="1:3" x14ac:dyDescent="0.3">
      <c r="A80" s="192"/>
      <c r="B80" s="190"/>
      <c r="C80" s="187"/>
    </row>
    <row r="81" spans="1:3" x14ac:dyDescent="0.3">
      <c r="A81" s="192"/>
      <c r="B81" s="190"/>
      <c r="C81" s="187"/>
    </row>
    <row r="82" spans="1:3" x14ac:dyDescent="0.3">
      <c r="A82" s="192"/>
      <c r="B82" s="190"/>
      <c r="C82" s="187"/>
    </row>
    <row r="83" spans="1:3" x14ac:dyDescent="0.3">
      <c r="A83" s="192"/>
      <c r="B83" s="190"/>
      <c r="C83" s="187"/>
    </row>
    <row r="84" spans="1:3" x14ac:dyDescent="0.3">
      <c r="A84" s="192"/>
      <c r="B84" s="190"/>
      <c r="C84" s="187"/>
    </row>
    <row r="85" spans="1:3" x14ac:dyDescent="0.3">
      <c r="A85" s="192"/>
      <c r="B85" s="190"/>
      <c r="C85" s="187"/>
    </row>
    <row r="86" spans="1:3" x14ac:dyDescent="0.3">
      <c r="A86" s="192"/>
      <c r="B86" s="190"/>
      <c r="C86" s="187"/>
    </row>
    <row r="87" spans="1:3" x14ac:dyDescent="0.3">
      <c r="A87" s="192"/>
      <c r="B87" s="190"/>
      <c r="C87" s="187"/>
    </row>
    <row r="88" spans="1:3" x14ac:dyDescent="0.3">
      <c r="A88" s="192"/>
      <c r="B88" s="190"/>
      <c r="C88" s="187"/>
    </row>
    <row r="89" spans="1:3" x14ac:dyDescent="0.3">
      <c r="A89" s="192"/>
      <c r="B89" s="190"/>
      <c r="C89" s="187"/>
    </row>
    <row r="90" spans="1:3" x14ac:dyDescent="0.3">
      <c r="A90" s="192"/>
      <c r="B90" s="190"/>
      <c r="C90" s="187"/>
    </row>
    <row r="91" spans="1:3" x14ac:dyDescent="0.3">
      <c r="A91" s="192"/>
      <c r="B91" s="190"/>
      <c r="C91" s="187"/>
    </row>
    <row r="92" spans="1:3" x14ac:dyDescent="0.3">
      <c r="A92" s="192"/>
      <c r="B92" s="190"/>
      <c r="C92" s="187"/>
    </row>
    <row r="93" spans="1:3" x14ac:dyDescent="0.3">
      <c r="A93" s="192"/>
      <c r="B93" s="190"/>
      <c r="C93" s="187"/>
    </row>
    <row r="94" spans="1:3" x14ac:dyDescent="0.3">
      <c r="A94" s="192"/>
      <c r="B94" s="190"/>
      <c r="C94" s="187"/>
    </row>
    <row r="95" spans="1:3" x14ac:dyDescent="0.3">
      <c r="A95" s="192"/>
      <c r="B95" s="190"/>
      <c r="C95" s="187"/>
    </row>
    <row r="96" spans="1:3" x14ac:dyDescent="0.3">
      <c r="A96" s="192"/>
      <c r="B96" s="190"/>
      <c r="C96" s="187"/>
    </row>
    <row r="97" spans="1:3" x14ac:dyDescent="0.3">
      <c r="A97" s="192"/>
      <c r="B97" s="190"/>
      <c r="C97" s="187"/>
    </row>
    <row r="98" spans="1:3" x14ac:dyDescent="0.3">
      <c r="A98" s="192"/>
      <c r="B98" s="190"/>
      <c r="C98" s="187"/>
    </row>
    <row r="99" spans="1:3" x14ac:dyDescent="0.3">
      <c r="A99" s="192"/>
      <c r="B99" s="190"/>
      <c r="C99" s="187"/>
    </row>
    <row r="100" spans="1:3" x14ac:dyDescent="0.3">
      <c r="A100" s="192"/>
      <c r="B100" s="190"/>
      <c r="C100" s="187"/>
    </row>
    <row r="101" spans="1:3" x14ac:dyDescent="0.3">
      <c r="A101" s="192"/>
      <c r="B101" s="190"/>
      <c r="C101" s="187"/>
    </row>
    <row r="102" spans="1:3" x14ac:dyDescent="0.3">
      <c r="A102" s="192"/>
      <c r="B102" s="190"/>
      <c r="C102" s="187"/>
    </row>
    <row r="103" spans="1:3" x14ac:dyDescent="0.3">
      <c r="A103" s="192"/>
      <c r="B103" s="190"/>
      <c r="C103" s="187"/>
    </row>
    <row r="104" spans="1:3" x14ac:dyDescent="0.3">
      <c r="A104" s="192"/>
      <c r="B104" s="190"/>
      <c r="C104" s="187"/>
    </row>
    <row r="105" spans="1:3" x14ac:dyDescent="0.3">
      <c r="A105" s="192"/>
      <c r="B105" s="190"/>
      <c r="C105" s="187"/>
    </row>
    <row r="106" spans="1:3" x14ac:dyDescent="0.3">
      <c r="A106" s="192"/>
      <c r="B106" s="190"/>
      <c r="C106" s="187"/>
    </row>
    <row r="107" spans="1:3" x14ac:dyDescent="0.3">
      <c r="A107" s="192"/>
      <c r="B107" s="190"/>
      <c r="C107" s="187"/>
    </row>
    <row r="108" spans="1:3" x14ac:dyDescent="0.3">
      <c r="A108" s="192"/>
      <c r="B108" s="190"/>
      <c r="C108" s="187"/>
    </row>
    <row r="109" spans="1:3" x14ac:dyDescent="0.3">
      <c r="A109" s="192"/>
      <c r="B109" s="190"/>
      <c r="C109" s="187"/>
    </row>
    <row r="110" spans="1:3" x14ac:dyDescent="0.3">
      <c r="A110" s="192"/>
      <c r="B110" s="190"/>
      <c r="C110" s="187"/>
    </row>
    <row r="111" spans="1:3" x14ac:dyDescent="0.3">
      <c r="A111" s="192"/>
      <c r="B111" s="190"/>
      <c r="C111" s="187"/>
    </row>
    <row r="112" spans="1:3" x14ac:dyDescent="0.3">
      <c r="A112" s="192"/>
      <c r="B112" s="190"/>
      <c r="C112" s="187"/>
    </row>
    <row r="113" spans="1:3" x14ac:dyDescent="0.3">
      <c r="A113" s="192"/>
      <c r="B113" s="190"/>
      <c r="C113" s="187"/>
    </row>
    <row r="114" spans="1:3" x14ac:dyDescent="0.3">
      <c r="A114" s="192"/>
      <c r="B114" s="190"/>
      <c r="C114" s="187"/>
    </row>
    <row r="115" spans="1:3" x14ac:dyDescent="0.3">
      <c r="A115" s="192"/>
      <c r="B115" s="190"/>
      <c r="C115" s="187"/>
    </row>
    <row r="116" spans="1:3" x14ac:dyDescent="0.3">
      <c r="A116" s="192"/>
      <c r="B116" s="190"/>
      <c r="C116" s="187"/>
    </row>
    <row r="117" spans="1:3" x14ac:dyDescent="0.3">
      <c r="A117" s="192"/>
      <c r="B117" s="190"/>
      <c r="C117" s="187"/>
    </row>
    <row r="118" spans="1:3" x14ac:dyDescent="0.3">
      <c r="A118" s="192"/>
      <c r="B118" s="190"/>
      <c r="C118" s="187"/>
    </row>
    <row r="119" spans="1:3" x14ac:dyDescent="0.3">
      <c r="A119" s="192"/>
      <c r="B119" s="190"/>
      <c r="C119" s="187"/>
    </row>
    <row r="120" spans="1:3" x14ac:dyDescent="0.3">
      <c r="A120" s="192"/>
      <c r="B120" s="190"/>
      <c r="C120" s="187"/>
    </row>
    <row r="121" spans="1:3" x14ac:dyDescent="0.3">
      <c r="A121" s="192"/>
      <c r="B121" s="190"/>
      <c r="C121" s="187"/>
    </row>
    <row r="122" spans="1:3" x14ac:dyDescent="0.3">
      <c r="A122" s="192"/>
      <c r="B122" s="190"/>
      <c r="C122" s="187"/>
    </row>
    <row r="123" spans="1:3" x14ac:dyDescent="0.3">
      <c r="A123" s="192"/>
      <c r="B123" s="190"/>
      <c r="C123" s="187"/>
    </row>
    <row r="124" spans="1:3" x14ac:dyDescent="0.3">
      <c r="A124" s="192"/>
      <c r="B124" s="190"/>
      <c r="C124" s="187"/>
    </row>
    <row r="125" spans="1:3" x14ac:dyDescent="0.3">
      <c r="A125" s="192"/>
      <c r="B125" s="190"/>
      <c r="C125" s="187"/>
    </row>
    <row r="126" spans="1:3" x14ac:dyDescent="0.3">
      <c r="A126" s="192"/>
      <c r="B126" s="190"/>
      <c r="C126" s="187"/>
    </row>
    <row r="127" spans="1:3" x14ac:dyDescent="0.3">
      <c r="A127" s="192"/>
      <c r="B127" s="190"/>
      <c r="C127" s="187"/>
    </row>
    <row r="128" spans="1:3" x14ac:dyDescent="0.3">
      <c r="A128" s="192"/>
      <c r="B128" s="190"/>
      <c r="C128" s="187"/>
    </row>
    <row r="129" spans="1:3" x14ac:dyDescent="0.3">
      <c r="A129" s="192"/>
      <c r="B129" s="190"/>
      <c r="C129" s="187"/>
    </row>
    <row r="130" spans="1:3" x14ac:dyDescent="0.3">
      <c r="A130" s="192"/>
      <c r="B130" s="190"/>
      <c r="C130" s="187"/>
    </row>
    <row r="131" spans="1:3" x14ac:dyDescent="0.3">
      <c r="A131" s="192"/>
      <c r="B131" s="190"/>
      <c r="C131" s="187"/>
    </row>
    <row r="132" spans="1:3" x14ac:dyDescent="0.3">
      <c r="A132" s="192"/>
      <c r="B132" s="190"/>
      <c r="C132" s="187"/>
    </row>
    <row r="133" spans="1:3" x14ac:dyDescent="0.3">
      <c r="A133" s="192"/>
      <c r="B133" s="190"/>
      <c r="C133" s="187"/>
    </row>
    <row r="134" spans="1:3" x14ac:dyDescent="0.3">
      <c r="A134" s="192"/>
      <c r="B134" s="190"/>
      <c r="C134" s="187"/>
    </row>
    <row r="135" spans="1:3" x14ac:dyDescent="0.3">
      <c r="A135" s="192"/>
      <c r="B135" s="190"/>
      <c r="C135" s="187"/>
    </row>
    <row r="136" spans="1:3" x14ac:dyDescent="0.3">
      <c r="A136" s="192"/>
      <c r="B136" s="190"/>
      <c r="C136" s="187"/>
    </row>
    <row r="137" spans="1:3" x14ac:dyDescent="0.3">
      <c r="A137" s="192"/>
      <c r="B137" s="190"/>
      <c r="C137" s="187"/>
    </row>
    <row r="138" spans="1:3" x14ac:dyDescent="0.3">
      <c r="A138" s="192"/>
      <c r="B138" s="190"/>
      <c r="C138" s="187"/>
    </row>
    <row r="139" spans="1:3" x14ac:dyDescent="0.3">
      <c r="A139" s="192"/>
      <c r="B139" s="190"/>
      <c r="C139" s="187"/>
    </row>
    <row r="140" spans="1:3" x14ac:dyDescent="0.3">
      <c r="A140" s="192"/>
      <c r="B140" s="190"/>
      <c r="C140" s="187"/>
    </row>
    <row r="141" spans="1:3" x14ac:dyDescent="0.3">
      <c r="A141" s="192"/>
      <c r="B141" s="190"/>
      <c r="C141" s="187"/>
    </row>
    <row r="142" spans="1:3" x14ac:dyDescent="0.3">
      <c r="A142" s="192"/>
      <c r="B142" s="190"/>
      <c r="C142" s="187"/>
    </row>
    <row r="143" spans="1:3" x14ac:dyDescent="0.3">
      <c r="A143" s="192"/>
      <c r="B143" s="190"/>
      <c r="C143" s="187"/>
    </row>
    <row r="144" spans="1:3" x14ac:dyDescent="0.3">
      <c r="A144" s="192"/>
      <c r="B144" s="190"/>
      <c r="C144" s="187"/>
    </row>
    <row r="145" spans="1:3" x14ac:dyDescent="0.3">
      <c r="A145" s="192"/>
      <c r="B145" s="190"/>
      <c r="C145" s="187"/>
    </row>
    <row r="146" spans="1:3" x14ac:dyDescent="0.3">
      <c r="A146" s="192"/>
      <c r="B146" s="190"/>
      <c r="C146" s="187"/>
    </row>
    <row r="147" spans="1:3" x14ac:dyDescent="0.3">
      <c r="A147" s="192"/>
      <c r="B147" s="190"/>
      <c r="C147" s="187"/>
    </row>
    <row r="148" spans="1:3" x14ac:dyDescent="0.3">
      <c r="A148" s="192"/>
      <c r="B148" s="190"/>
      <c r="C148" s="187"/>
    </row>
    <row r="149" spans="1:3" x14ac:dyDescent="0.3">
      <c r="A149" s="192"/>
      <c r="B149" s="190"/>
      <c r="C149" s="187"/>
    </row>
    <row r="150" spans="1:3" x14ac:dyDescent="0.3">
      <c r="A150" s="192"/>
      <c r="B150" s="190"/>
      <c r="C150" s="187"/>
    </row>
    <row r="151" spans="1:3" x14ac:dyDescent="0.3">
      <c r="A151" s="192"/>
      <c r="B151" s="190"/>
      <c r="C151" s="187"/>
    </row>
    <row r="152" spans="1:3" x14ac:dyDescent="0.3">
      <c r="A152" s="192"/>
      <c r="B152" s="190"/>
      <c r="C152" s="187"/>
    </row>
    <row r="153" spans="1:3" x14ac:dyDescent="0.3">
      <c r="A153" s="192"/>
      <c r="B153" s="190"/>
      <c r="C153" s="187"/>
    </row>
    <row r="154" spans="1:3" x14ac:dyDescent="0.3">
      <c r="A154" s="192"/>
      <c r="B154" s="190"/>
      <c r="C154" s="187"/>
    </row>
    <row r="155" spans="1:3" x14ac:dyDescent="0.3">
      <c r="A155" s="192"/>
      <c r="B155" s="190"/>
      <c r="C155" s="187"/>
    </row>
    <row r="156" spans="1:3" x14ac:dyDescent="0.3">
      <c r="A156" s="192"/>
      <c r="B156" s="190"/>
      <c r="C156" s="187"/>
    </row>
    <row r="157" spans="1:3" x14ac:dyDescent="0.3">
      <c r="A157" s="192"/>
      <c r="B157" s="190"/>
      <c r="C157" s="187"/>
    </row>
    <row r="158" spans="1:3" x14ac:dyDescent="0.3">
      <c r="A158" s="192"/>
      <c r="B158" s="190"/>
      <c r="C158" s="187"/>
    </row>
    <row r="159" spans="1:3" x14ac:dyDescent="0.3">
      <c r="A159" s="192"/>
      <c r="B159" s="190"/>
      <c r="C159" s="187"/>
    </row>
    <row r="160" spans="1:3" x14ac:dyDescent="0.3">
      <c r="A160" s="192"/>
      <c r="B160" s="190"/>
      <c r="C160" s="187"/>
    </row>
    <row r="161" spans="1:3" x14ac:dyDescent="0.3">
      <c r="A161" s="192"/>
      <c r="B161" s="190"/>
      <c r="C161" s="187"/>
    </row>
    <row r="162" spans="1:3" x14ac:dyDescent="0.3">
      <c r="A162" s="192"/>
      <c r="B162" s="190"/>
      <c r="C162" s="187"/>
    </row>
    <row r="163" spans="1:3" x14ac:dyDescent="0.3">
      <c r="A163" s="192"/>
      <c r="B163" s="190"/>
      <c r="C163" s="187"/>
    </row>
    <row r="164" spans="1:3" x14ac:dyDescent="0.3">
      <c r="A164" s="192"/>
      <c r="B164" s="190"/>
      <c r="C164" s="187"/>
    </row>
    <row r="165" spans="1:3" x14ac:dyDescent="0.3">
      <c r="A165" s="192"/>
      <c r="B165" s="190"/>
      <c r="C165" s="187"/>
    </row>
    <row r="166" spans="1:3" x14ac:dyDescent="0.3">
      <c r="A166" s="192"/>
      <c r="B166" s="190"/>
      <c r="C166" s="187"/>
    </row>
    <row r="167" spans="1:3" x14ac:dyDescent="0.3">
      <c r="A167" s="192"/>
      <c r="B167" s="190"/>
      <c r="C167" s="187"/>
    </row>
    <row r="168" spans="1:3" x14ac:dyDescent="0.3">
      <c r="A168" s="192"/>
      <c r="B168" s="190"/>
      <c r="C168" s="187"/>
    </row>
    <row r="169" spans="1:3" x14ac:dyDescent="0.3">
      <c r="A169" s="192"/>
      <c r="B169" s="190"/>
      <c r="C169" s="187"/>
    </row>
    <row r="170" spans="1:3" x14ac:dyDescent="0.3">
      <c r="A170" s="192"/>
      <c r="B170" s="190"/>
      <c r="C170" s="187"/>
    </row>
    <row r="171" spans="1:3" x14ac:dyDescent="0.3">
      <c r="A171" s="192"/>
      <c r="B171" s="190"/>
      <c r="C171" s="187"/>
    </row>
    <row r="172" spans="1:3" x14ac:dyDescent="0.3">
      <c r="A172" s="192"/>
      <c r="B172" s="190"/>
      <c r="C172" s="187"/>
    </row>
    <row r="173" spans="1:3" x14ac:dyDescent="0.3">
      <c r="A173" s="192"/>
      <c r="B173" s="190"/>
      <c r="C173" s="187"/>
    </row>
    <row r="174" spans="1:3" x14ac:dyDescent="0.3">
      <c r="A174" s="192"/>
      <c r="B174" s="190"/>
      <c r="C174" s="187"/>
    </row>
    <row r="175" spans="1:3" x14ac:dyDescent="0.3">
      <c r="A175" s="192"/>
      <c r="B175" s="190"/>
      <c r="C175" s="187"/>
    </row>
    <row r="176" spans="1:3" x14ac:dyDescent="0.3">
      <c r="A176" s="192"/>
      <c r="B176" s="190"/>
      <c r="C176" s="187"/>
    </row>
    <row r="177" spans="1:3" x14ac:dyDescent="0.3">
      <c r="A177" s="192"/>
      <c r="B177" s="190"/>
      <c r="C177" s="187"/>
    </row>
    <row r="178" spans="1:3" x14ac:dyDescent="0.3">
      <c r="A178" s="192"/>
      <c r="B178" s="190"/>
      <c r="C178" s="187"/>
    </row>
    <row r="179" spans="1:3" x14ac:dyDescent="0.3">
      <c r="A179" s="192"/>
      <c r="B179" s="190"/>
      <c r="C179" s="187"/>
    </row>
    <row r="180" spans="1:3" x14ac:dyDescent="0.3">
      <c r="A180" s="192"/>
      <c r="B180" s="190"/>
      <c r="C180" s="187"/>
    </row>
    <row r="181" spans="1:3" x14ac:dyDescent="0.3">
      <c r="A181" s="192"/>
      <c r="B181" s="190"/>
      <c r="C181" s="187"/>
    </row>
    <row r="182" spans="1:3" x14ac:dyDescent="0.3">
      <c r="A182" s="192"/>
      <c r="B182" s="190"/>
      <c r="C182" s="187"/>
    </row>
    <row r="183" spans="1:3" x14ac:dyDescent="0.3">
      <c r="A183" s="192"/>
      <c r="B183" s="190"/>
      <c r="C183" s="187"/>
    </row>
    <row r="184" spans="1:3" x14ac:dyDescent="0.3">
      <c r="A184" s="192"/>
      <c r="B184" s="190"/>
      <c r="C184" s="187"/>
    </row>
    <row r="185" spans="1:3" x14ac:dyDescent="0.3">
      <c r="A185" s="192"/>
      <c r="B185" s="190"/>
      <c r="C185" s="187"/>
    </row>
    <row r="186" spans="1:3" x14ac:dyDescent="0.3">
      <c r="A186" s="192"/>
      <c r="B186" s="190"/>
      <c r="C186" s="187"/>
    </row>
    <row r="187" spans="1:3" x14ac:dyDescent="0.3">
      <c r="A187" s="192"/>
      <c r="B187" s="190"/>
      <c r="C187" s="187"/>
    </row>
    <row r="188" spans="1:3" x14ac:dyDescent="0.3">
      <c r="A188" s="192"/>
      <c r="B188" s="190"/>
      <c r="C188" s="187"/>
    </row>
    <row r="189" spans="1:3" x14ac:dyDescent="0.3">
      <c r="A189" s="192"/>
      <c r="B189" s="190"/>
      <c r="C189" s="187"/>
    </row>
    <row r="190" spans="1:3" x14ac:dyDescent="0.3">
      <c r="A190" s="192"/>
      <c r="B190" s="190"/>
      <c r="C190" s="187"/>
    </row>
    <row r="191" spans="1:3" x14ac:dyDescent="0.3">
      <c r="A191" s="192"/>
      <c r="B191" s="190"/>
      <c r="C191" s="187"/>
    </row>
    <row r="192" spans="1:3" x14ac:dyDescent="0.3">
      <c r="A192" s="192"/>
      <c r="B192" s="190"/>
      <c r="C192" s="187"/>
    </row>
    <row r="193" spans="1:3" x14ac:dyDescent="0.3">
      <c r="A193" s="192"/>
      <c r="B193" s="190"/>
      <c r="C193" s="187"/>
    </row>
    <row r="194" spans="1:3" x14ac:dyDescent="0.3">
      <c r="A194" s="192"/>
      <c r="B194" s="190"/>
      <c r="C194" s="187"/>
    </row>
    <row r="195" spans="1:3" x14ac:dyDescent="0.3">
      <c r="A195" s="192"/>
      <c r="B195" s="190"/>
      <c r="C195" s="187"/>
    </row>
    <row r="196" spans="1:3" x14ac:dyDescent="0.3">
      <c r="A196" s="192"/>
      <c r="B196" s="190"/>
      <c r="C196" s="187"/>
    </row>
    <row r="197" spans="1:3" x14ac:dyDescent="0.3">
      <c r="A197" s="192"/>
      <c r="B197" s="190"/>
      <c r="C197" s="187"/>
    </row>
    <row r="198" spans="1:3" x14ac:dyDescent="0.3">
      <c r="A198" s="192"/>
      <c r="B198" s="190"/>
      <c r="C198" s="187"/>
    </row>
    <row r="199" spans="1:3" x14ac:dyDescent="0.3">
      <c r="A199" s="192"/>
      <c r="B199" s="190"/>
      <c r="C199" s="187"/>
    </row>
    <row r="200" spans="1:3" x14ac:dyDescent="0.3">
      <c r="A200" s="192"/>
      <c r="B200" s="190"/>
      <c r="C200" s="187"/>
    </row>
    <row r="201" spans="1:3" x14ac:dyDescent="0.3">
      <c r="A201" s="192"/>
      <c r="B201" s="190"/>
      <c r="C201" s="187"/>
    </row>
    <row r="202" spans="1:3" x14ac:dyDescent="0.3">
      <c r="A202" s="192"/>
      <c r="B202" s="190"/>
      <c r="C202" s="187"/>
    </row>
    <row r="203" spans="1:3" x14ac:dyDescent="0.3">
      <c r="A203" s="192"/>
      <c r="B203" s="190"/>
      <c r="C203" s="187"/>
    </row>
    <row r="204" spans="1:3" x14ac:dyDescent="0.3">
      <c r="A204" s="192"/>
      <c r="B204" s="190"/>
      <c r="C204" s="187"/>
    </row>
    <row r="205" spans="1:3" x14ac:dyDescent="0.3">
      <c r="A205" s="192"/>
      <c r="B205" s="190"/>
      <c r="C205" s="187"/>
    </row>
    <row r="206" spans="1:3" x14ac:dyDescent="0.3">
      <c r="A206" s="192"/>
      <c r="B206" s="190"/>
      <c r="C206" s="187"/>
    </row>
    <row r="207" spans="1:3" x14ac:dyDescent="0.3">
      <c r="A207" s="192"/>
      <c r="B207" s="190"/>
      <c r="C207" s="187"/>
    </row>
    <row r="208" spans="1:3" x14ac:dyDescent="0.3">
      <c r="A208" s="192"/>
      <c r="B208" s="190"/>
      <c r="C208" s="187"/>
    </row>
    <row r="209" spans="1:3" x14ac:dyDescent="0.3">
      <c r="A209" s="192"/>
      <c r="B209" s="190"/>
      <c r="C209" s="187"/>
    </row>
    <row r="210" spans="1:3" x14ac:dyDescent="0.3">
      <c r="A210" s="192"/>
      <c r="B210" s="190"/>
      <c r="C210" s="187"/>
    </row>
    <row r="211" spans="1:3" x14ac:dyDescent="0.3">
      <c r="A211" s="192"/>
      <c r="B211" s="190"/>
      <c r="C211" s="187"/>
    </row>
    <row r="212" spans="1:3" x14ac:dyDescent="0.3">
      <c r="A212" s="192"/>
      <c r="B212" s="190"/>
      <c r="C212" s="187"/>
    </row>
    <row r="213" spans="1:3" x14ac:dyDescent="0.3">
      <c r="A213" s="192"/>
      <c r="B213" s="190"/>
      <c r="C213" s="187"/>
    </row>
    <row r="214" spans="1:3" x14ac:dyDescent="0.3">
      <c r="A214" s="192"/>
      <c r="B214" s="190"/>
      <c r="C214" s="187"/>
    </row>
    <row r="215" spans="1:3" x14ac:dyDescent="0.3">
      <c r="A215" s="192"/>
      <c r="B215" s="190"/>
      <c r="C215" s="187"/>
    </row>
    <row r="216" spans="1:3" x14ac:dyDescent="0.3">
      <c r="A216" s="192"/>
      <c r="B216" s="190"/>
      <c r="C216" s="187"/>
    </row>
    <row r="217" spans="1:3" x14ac:dyDescent="0.3">
      <c r="A217" s="192"/>
      <c r="B217" s="190"/>
      <c r="C217" s="187"/>
    </row>
    <row r="218" spans="1:3" x14ac:dyDescent="0.3">
      <c r="A218" s="192"/>
      <c r="B218" s="190"/>
      <c r="C218" s="187"/>
    </row>
    <row r="219" spans="1:3" x14ac:dyDescent="0.3">
      <c r="A219" s="192"/>
      <c r="B219" s="190"/>
      <c r="C219" s="187"/>
    </row>
    <row r="220" spans="1:3" x14ac:dyDescent="0.3">
      <c r="A220" s="192"/>
      <c r="B220" s="190"/>
      <c r="C220" s="187"/>
    </row>
    <row r="221" spans="1:3" x14ac:dyDescent="0.3">
      <c r="A221" s="192"/>
      <c r="B221" s="190"/>
      <c r="C221" s="187"/>
    </row>
    <row r="222" spans="1:3" x14ac:dyDescent="0.3">
      <c r="A222" s="192"/>
      <c r="B222" s="190"/>
      <c r="C222" s="187"/>
    </row>
    <row r="223" spans="1:3" x14ac:dyDescent="0.3">
      <c r="A223" s="192"/>
      <c r="B223" s="190"/>
      <c r="C223" s="187"/>
    </row>
    <row r="224" spans="1:3" x14ac:dyDescent="0.3">
      <c r="A224" s="192"/>
      <c r="B224" s="190"/>
      <c r="C224" s="187"/>
    </row>
    <row r="225" spans="1:3" x14ac:dyDescent="0.3">
      <c r="A225" s="192"/>
      <c r="B225" s="190"/>
      <c r="C225" s="187"/>
    </row>
    <row r="226" spans="1:3" x14ac:dyDescent="0.3">
      <c r="A226" s="192"/>
      <c r="B226" s="190"/>
      <c r="C226" s="187"/>
    </row>
    <row r="227" spans="1:3" x14ac:dyDescent="0.3">
      <c r="A227" s="192"/>
      <c r="B227" s="190"/>
      <c r="C227" s="187"/>
    </row>
    <row r="228" spans="1:3" x14ac:dyDescent="0.3">
      <c r="A228" s="192"/>
      <c r="B228" s="190"/>
      <c r="C228" s="187"/>
    </row>
    <row r="229" spans="1:3" x14ac:dyDescent="0.3">
      <c r="A229" s="192"/>
      <c r="B229" s="190"/>
      <c r="C229" s="187"/>
    </row>
    <row r="230" spans="1:3" x14ac:dyDescent="0.3">
      <c r="A230" s="192"/>
      <c r="B230" s="190"/>
      <c r="C230" s="187"/>
    </row>
    <row r="231" spans="1:3" x14ac:dyDescent="0.3">
      <c r="A231" s="192"/>
      <c r="B231" s="190"/>
      <c r="C231" s="187"/>
    </row>
    <row r="232" spans="1:3" x14ac:dyDescent="0.3">
      <c r="A232" s="192"/>
      <c r="B232" s="190"/>
      <c r="C232" s="187"/>
    </row>
    <row r="233" spans="1:3" x14ac:dyDescent="0.3">
      <c r="A233" s="192"/>
      <c r="B233" s="190"/>
      <c r="C233" s="187"/>
    </row>
    <row r="234" spans="1:3" x14ac:dyDescent="0.3">
      <c r="A234" s="192"/>
      <c r="B234" s="190"/>
      <c r="C234" s="187"/>
    </row>
    <row r="235" spans="1:3" x14ac:dyDescent="0.3">
      <c r="A235" s="192"/>
      <c r="B235" s="190"/>
      <c r="C235" s="187"/>
    </row>
    <row r="236" spans="1:3" x14ac:dyDescent="0.3">
      <c r="A236" s="192"/>
      <c r="B236" s="190"/>
      <c r="C236" s="187"/>
    </row>
    <row r="237" spans="1:3" x14ac:dyDescent="0.3">
      <c r="A237" s="192"/>
      <c r="B237" s="190"/>
      <c r="C237" s="187"/>
    </row>
    <row r="238" spans="1:3" x14ac:dyDescent="0.3">
      <c r="A238" s="192"/>
      <c r="B238" s="190"/>
      <c r="C238" s="187"/>
    </row>
    <row r="239" spans="1:3" x14ac:dyDescent="0.3">
      <c r="A239" s="192"/>
      <c r="B239" s="190"/>
      <c r="C239" s="187"/>
    </row>
    <row r="240" spans="1:3" x14ac:dyDescent="0.3">
      <c r="A240" s="192"/>
      <c r="B240" s="190"/>
      <c r="C240" s="187"/>
    </row>
    <row r="241" spans="1:3" x14ac:dyDescent="0.3">
      <c r="A241" s="192"/>
      <c r="B241" s="190"/>
      <c r="C241" s="187"/>
    </row>
    <row r="242" spans="1:3" x14ac:dyDescent="0.3">
      <c r="A242" s="192"/>
      <c r="B242" s="190"/>
      <c r="C242" s="187"/>
    </row>
    <row r="243" spans="1:3" x14ac:dyDescent="0.3">
      <c r="A243" s="192"/>
      <c r="B243" s="190"/>
      <c r="C243" s="187"/>
    </row>
    <row r="244" spans="1:3" x14ac:dyDescent="0.3">
      <c r="A244" s="192"/>
      <c r="B244" s="190"/>
      <c r="C244" s="187"/>
    </row>
    <row r="245" spans="1:3" x14ac:dyDescent="0.3">
      <c r="A245" s="192"/>
      <c r="B245" s="190"/>
      <c r="C245" s="187"/>
    </row>
    <row r="246" spans="1:3" x14ac:dyDescent="0.3">
      <c r="A246" s="192"/>
      <c r="B246" s="190"/>
      <c r="C246" s="187"/>
    </row>
    <row r="247" spans="1:3" x14ac:dyDescent="0.3">
      <c r="A247" s="192"/>
      <c r="B247" s="190"/>
      <c r="C247" s="187"/>
    </row>
    <row r="248" spans="1:3" x14ac:dyDescent="0.3">
      <c r="A248" s="192"/>
      <c r="B248" s="190"/>
      <c r="C248" s="187"/>
    </row>
    <row r="249" spans="1:3" x14ac:dyDescent="0.3">
      <c r="A249" s="192"/>
      <c r="B249" s="190"/>
      <c r="C249" s="187"/>
    </row>
    <row r="250" spans="1:3" x14ac:dyDescent="0.3">
      <c r="A250" s="192"/>
      <c r="B250" s="190"/>
      <c r="C250" s="187"/>
    </row>
    <row r="251" spans="1:3" x14ac:dyDescent="0.3">
      <c r="A251" s="192"/>
      <c r="B251" s="190"/>
      <c r="C251" s="187"/>
    </row>
    <row r="252" spans="1:3" x14ac:dyDescent="0.3">
      <c r="A252" s="192"/>
      <c r="B252" s="190"/>
      <c r="C252" s="187"/>
    </row>
    <row r="253" spans="1:3" x14ac:dyDescent="0.3">
      <c r="A253" s="192"/>
      <c r="B253" s="190"/>
      <c r="C253" s="187"/>
    </row>
    <row r="254" spans="1:3" x14ac:dyDescent="0.3">
      <c r="A254" s="192"/>
      <c r="B254" s="190"/>
      <c r="C254" s="187"/>
    </row>
    <row r="255" spans="1:3" x14ac:dyDescent="0.3">
      <c r="A255" s="192"/>
      <c r="B255" s="190"/>
      <c r="C255" s="187"/>
    </row>
    <row r="256" spans="1:3" x14ac:dyDescent="0.3">
      <c r="A256" s="192"/>
      <c r="B256" s="190"/>
      <c r="C256" s="187"/>
    </row>
    <row r="257" spans="1:3" x14ac:dyDescent="0.3">
      <c r="A257" s="192"/>
      <c r="B257" s="190"/>
      <c r="C257" s="187"/>
    </row>
    <row r="258" spans="1:3" x14ac:dyDescent="0.3">
      <c r="A258" s="192"/>
      <c r="B258" s="190"/>
      <c r="C258" s="187"/>
    </row>
    <row r="259" spans="1:3" x14ac:dyDescent="0.3">
      <c r="A259" s="192"/>
      <c r="B259" s="190"/>
      <c r="C259" s="187"/>
    </row>
    <row r="260" spans="1:3" x14ac:dyDescent="0.3">
      <c r="A260" s="192"/>
      <c r="B260" s="190"/>
      <c r="C260" s="187"/>
    </row>
    <row r="261" spans="1:3" x14ac:dyDescent="0.3">
      <c r="A261" s="192"/>
      <c r="B261" s="190"/>
      <c r="C261" s="187"/>
    </row>
    <row r="262" spans="1:3" x14ac:dyDescent="0.3">
      <c r="A262" s="192"/>
      <c r="B262" s="190"/>
      <c r="C262" s="187"/>
    </row>
    <row r="263" spans="1:3" x14ac:dyDescent="0.3">
      <c r="A263" s="192"/>
      <c r="B263" s="190"/>
      <c r="C263" s="187"/>
    </row>
    <row r="264" spans="1:3" x14ac:dyDescent="0.3">
      <c r="A264" s="192"/>
      <c r="B264" s="190"/>
      <c r="C264" s="187"/>
    </row>
    <row r="265" spans="1:3" x14ac:dyDescent="0.3">
      <c r="A265" s="192"/>
      <c r="B265" s="190"/>
      <c r="C265" s="187"/>
    </row>
    <row r="266" spans="1:3" x14ac:dyDescent="0.3">
      <c r="A266" s="192"/>
      <c r="B266" s="190"/>
      <c r="C266" s="187"/>
    </row>
    <row r="267" spans="1:3" x14ac:dyDescent="0.3">
      <c r="A267" s="192"/>
      <c r="B267" s="190"/>
      <c r="C267" s="187"/>
    </row>
    <row r="268" spans="1:3" x14ac:dyDescent="0.3">
      <c r="A268" s="192"/>
      <c r="B268" s="190"/>
      <c r="C268" s="187"/>
    </row>
    <row r="269" spans="1:3" x14ac:dyDescent="0.3">
      <c r="A269" s="192"/>
      <c r="B269" s="190"/>
      <c r="C269" s="187"/>
    </row>
    <row r="270" spans="1:3" x14ac:dyDescent="0.3">
      <c r="A270" s="192"/>
      <c r="B270" s="190"/>
      <c r="C270" s="187"/>
    </row>
    <row r="271" spans="1:3" x14ac:dyDescent="0.3">
      <c r="A271" s="192"/>
      <c r="B271" s="190"/>
      <c r="C271" s="187"/>
    </row>
    <row r="272" spans="1:3" x14ac:dyDescent="0.3">
      <c r="A272" s="192"/>
      <c r="B272" s="190"/>
      <c r="C272" s="187"/>
    </row>
    <row r="273" spans="1:3" x14ac:dyDescent="0.3">
      <c r="A273" s="192"/>
      <c r="B273" s="190"/>
      <c r="C273" s="187"/>
    </row>
    <row r="274" spans="1:3" x14ac:dyDescent="0.3">
      <c r="A274" s="192"/>
      <c r="B274" s="190"/>
      <c r="C274" s="187"/>
    </row>
    <row r="275" spans="1:3" x14ac:dyDescent="0.3">
      <c r="A275" s="192"/>
      <c r="B275" s="190"/>
      <c r="C275" s="187"/>
    </row>
    <row r="276" spans="1:3" x14ac:dyDescent="0.3">
      <c r="A276" s="192"/>
      <c r="B276" s="190"/>
      <c r="C276" s="187"/>
    </row>
    <row r="277" spans="1:3" x14ac:dyDescent="0.3">
      <c r="A277" s="192"/>
      <c r="B277" s="190"/>
      <c r="C277" s="187"/>
    </row>
    <row r="278" spans="1:3" x14ac:dyDescent="0.3">
      <c r="A278" s="192"/>
      <c r="B278" s="190"/>
      <c r="C278" s="187"/>
    </row>
    <row r="279" spans="1:3" x14ac:dyDescent="0.3">
      <c r="A279" s="192"/>
      <c r="B279" s="190"/>
      <c r="C279" s="187"/>
    </row>
    <row r="280" spans="1:3" x14ac:dyDescent="0.3">
      <c r="A280" s="192"/>
      <c r="B280" s="190"/>
      <c r="C280" s="187"/>
    </row>
    <row r="281" spans="1:3" x14ac:dyDescent="0.3">
      <c r="A281" s="192"/>
      <c r="B281" s="190"/>
      <c r="C281" s="187"/>
    </row>
    <row r="282" spans="1:3" x14ac:dyDescent="0.3">
      <c r="A282" s="192"/>
      <c r="B282" s="190"/>
      <c r="C282" s="187"/>
    </row>
    <row r="283" spans="1:3" x14ac:dyDescent="0.3">
      <c r="A283" s="192"/>
      <c r="B283" s="190"/>
      <c r="C283" s="187"/>
    </row>
    <row r="284" spans="1:3" x14ac:dyDescent="0.3">
      <c r="A284" s="192"/>
      <c r="B284" s="190"/>
      <c r="C284" s="187"/>
    </row>
    <row r="285" spans="1:3" x14ac:dyDescent="0.3">
      <c r="A285" s="192"/>
      <c r="B285" s="190"/>
      <c r="C285" s="187"/>
    </row>
    <row r="286" spans="1:3" x14ac:dyDescent="0.3">
      <c r="A286" s="192"/>
      <c r="B286" s="190"/>
      <c r="C286" s="187"/>
    </row>
    <row r="287" spans="1:3" x14ac:dyDescent="0.3">
      <c r="A287" s="192"/>
      <c r="B287" s="190"/>
      <c r="C287" s="187"/>
    </row>
    <row r="288" spans="1:3" x14ac:dyDescent="0.3">
      <c r="A288" s="192"/>
      <c r="B288" s="190"/>
      <c r="C288" s="187"/>
    </row>
    <row r="289" spans="1:3" x14ac:dyDescent="0.3">
      <c r="A289" s="192"/>
      <c r="B289" s="190"/>
      <c r="C289" s="187"/>
    </row>
    <row r="290" spans="1:3" x14ac:dyDescent="0.3">
      <c r="A290" s="192"/>
      <c r="B290" s="190"/>
      <c r="C290" s="187"/>
    </row>
    <row r="291" spans="1:3" x14ac:dyDescent="0.3">
      <c r="A291" s="192"/>
      <c r="B291" s="190"/>
      <c r="C291" s="187"/>
    </row>
    <row r="292" spans="1:3" x14ac:dyDescent="0.3">
      <c r="A292" s="192"/>
      <c r="B292" s="190"/>
      <c r="C292" s="187"/>
    </row>
    <row r="293" spans="1:3" x14ac:dyDescent="0.3">
      <c r="A293" s="192"/>
      <c r="B293" s="190"/>
      <c r="C293" s="187"/>
    </row>
    <row r="294" spans="1:3" x14ac:dyDescent="0.3">
      <c r="A294" s="192"/>
      <c r="B294" s="190"/>
      <c r="C294" s="187"/>
    </row>
    <row r="295" spans="1:3" x14ac:dyDescent="0.3">
      <c r="A295" s="192"/>
      <c r="B295" s="190"/>
      <c r="C295" s="187"/>
    </row>
    <row r="296" spans="1:3" x14ac:dyDescent="0.3">
      <c r="A296" s="192"/>
      <c r="B296" s="190"/>
      <c r="C296" s="187"/>
    </row>
    <row r="297" spans="1:3" x14ac:dyDescent="0.3">
      <c r="A297" s="192"/>
      <c r="B297" s="190"/>
      <c r="C297" s="187"/>
    </row>
    <row r="298" spans="1:3" x14ac:dyDescent="0.3">
      <c r="A298" s="192"/>
      <c r="B298" s="190"/>
      <c r="C298" s="187"/>
    </row>
    <row r="299" spans="1:3" x14ac:dyDescent="0.3">
      <c r="A299" s="192"/>
      <c r="B299" s="190"/>
      <c r="C299" s="187"/>
    </row>
    <row r="300" spans="1:3" x14ac:dyDescent="0.3">
      <c r="A300" s="192"/>
      <c r="B300" s="190"/>
      <c r="C300" s="187"/>
    </row>
    <row r="301" spans="1:3" ht="12.75" thickBot="1" x14ac:dyDescent="0.35">
      <c r="A301" s="192"/>
      <c r="B301" s="191"/>
      <c r="C301" s="189"/>
    </row>
    <row r="302" spans="1:3" x14ac:dyDescent="0.3">
      <c r="B302" s="188"/>
    </row>
    <row r="303" spans="1:3" x14ac:dyDescent="0.3">
      <c r="B303" s="188"/>
    </row>
    <row r="304" spans="1:3" x14ac:dyDescent="0.3">
      <c r="B304" s="188"/>
    </row>
    <row r="305" spans="2:2" x14ac:dyDescent="0.3">
      <c r="B305" s="188"/>
    </row>
    <row r="306" spans="2:2" x14ac:dyDescent="0.3">
      <c r="B306" s="188"/>
    </row>
    <row r="307" spans="2:2" x14ac:dyDescent="0.3">
      <c r="B307" s="188"/>
    </row>
    <row r="308" spans="2:2" x14ac:dyDescent="0.3">
      <c r="B308" s="188"/>
    </row>
    <row r="309" spans="2:2" x14ac:dyDescent="0.3">
      <c r="B309" s="188"/>
    </row>
    <row r="310" spans="2:2" x14ac:dyDescent="0.3">
      <c r="B310" s="188"/>
    </row>
    <row r="311" spans="2:2" x14ac:dyDescent="0.3">
      <c r="B311" s="188"/>
    </row>
    <row r="312" spans="2:2" x14ac:dyDescent="0.3">
      <c r="B312" s="188"/>
    </row>
    <row r="313" spans="2:2" x14ac:dyDescent="0.3">
      <c r="B313" s="188"/>
    </row>
    <row r="314" spans="2:2" x14ac:dyDescent="0.3">
      <c r="B314" s="188"/>
    </row>
    <row r="315" spans="2:2" x14ac:dyDescent="0.3">
      <c r="B315" s="188"/>
    </row>
    <row r="316" spans="2:2" x14ac:dyDescent="0.3">
      <c r="B316" s="188"/>
    </row>
    <row r="317" spans="2:2" x14ac:dyDescent="0.3">
      <c r="B317" s="188"/>
    </row>
    <row r="318" spans="2:2" x14ac:dyDescent="0.3">
      <c r="B318" s="188"/>
    </row>
    <row r="319" spans="2:2" x14ac:dyDescent="0.3">
      <c r="B319" s="188"/>
    </row>
    <row r="320" spans="2:2" x14ac:dyDescent="0.3">
      <c r="B320" s="188"/>
    </row>
    <row r="321" spans="2:2" x14ac:dyDescent="0.3">
      <c r="B321" s="188"/>
    </row>
    <row r="322" spans="2:2" x14ac:dyDescent="0.3">
      <c r="B322" s="188"/>
    </row>
    <row r="323" spans="2:2" x14ac:dyDescent="0.3">
      <c r="B323" s="188"/>
    </row>
    <row r="324" spans="2:2" x14ac:dyDescent="0.3">
      <c r="B324" s="188"/>
    </row>
    <row r="325" spans="2:2" x14ac:dyDescent="0.3">
      <c r="B325" s="188"/>
    </row>
    <row r="326" spans="2:2" x14ac:dyDescent="0.3">
      <c r="B326" s="188"/>
    </row>
    <row r="327" spans="2:2" x14ac:dyDescent="0.3">
      <c r="B327" s="188"/>
    </row>
    <row r="328" spans="2:2" x14ac:dyDescent="0.3">
      <c r="B328" s="188"/>
    </row>
    <row r="329" spans="2:2" x14ac:dyDescent="0.3">
      <c r="B329" s="188"/>
    </row>
    <row r="330" spans="2:2" x14ac:dyDescent="0.3">
      <c r="B330" s="188"/>
    </row>
    <row r="331" spans="2:2" x14ac:dyDescent="0.3">
      <c r="B331" s="188"/>
    </row>
    <row r="332" spans="2:2" x14ac:dyDescent="0.3">
      <c r="B332" s="188"/>
    </row>
    <row r="333" spans="2:2" x14ac:dyDescent="0.3">
      <c r="B333" s="188"/>
    </row>
    <row r="334" spans="2:2" x14ac:dyDescent="0.3">
      <c r="B334" s="188"/>
    </row>
    <row r="335" spans="2:2" x14ac:dyDescent="0.3">
      <c r="B335" s="188"/>
    </row>
    <row r="336" spans="2:2" x14ac:dyDescent="0.3">
      <c r="B336" s="188"/>
    </row>
    <row r="337" spans="2:2" x14ac:dyDescent="0.3">
      <c r="B337" s="188"/>
    </row>
    <row r="338" spans="2:2" x14ac:dyDescent="0.3">
      <c r="B338" s="188"/>
    </row>
    <row r="339" spans="2:2" x14ac:dyDescent="0.3">
      <c r="B339" s="188"/>
    </row>
    <row r="340" spans="2:2" x14ac:dyDescent="0.3">
      <c r="B340" s="188"/>
    </row>
    <row r="341" spans="2:2" x14ac:dyDescent="0.3">
      <c r="B341" s="188"/>
    </row>
    <row r="342" spans="2:2" x14ac:dyDescent="0.3">
      <c r="B342" s="188"/>
    </row>
    <row r="343" spans="2:2" x14ac:dyDescent="0.3">
      <c r="B343" s="188"/>
    </row>
    <row r="344" spans="2:2" x14ac:dyDescent="0.3">
      <c r="B344" s="188"/>
    </row>
    <row r="345" spans="2:2" x14ac:dyDescent="0.3">
      <c r="B345" s="188"/>
    </row>
    <row r="346" spans="2:2" x14ac:dyDescent="0.3">
      <c r="B346" s="188"/>
    </row>
    <row r="347" spans="2:2" x14ac:dyDescent="0.3">
      <c r="B347" s="188"/>
    </row>
    <row r="348" spans="2:2" x14ac:dyDescent="0.3">
      <c r="B348" s="188"/>
    </row>
    <row r="349" spans="2:2" x14ac:dyDescent="0.3">
      <c r="B349" s="188"/>
    </row>
    <row r="350" spans="2:2" x14ac:dyDescent="0.3">
      <c r="B350" s="188"/>
    </row>
    <row r="351" spans="2:2" x14ac:dyDescent="0.3">
      <c r="B351" s="188"/>
    </row>
  </sheetData>
  <mergeCells count="1">
    <mergeCell ref="B3:C3"/>
  </mergeCells>
  <phoneticPr fontId="2" type="noConversion"/>
  <pageMargins left="0.7" right="0.7" top="0.75" bottom="0.75" header="0.3" footer="0.3"/>
  <pageSetup paperSize="9" scale="6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 tint="0.39997558519241921"/>
  </sheetPr>
  <dimension ref="A1:J351"/>
  <sheetViews>
    <sheetView showGridLines="0" view="pageBreakPreview" zoomScaleNormal="100" zoomScaleSheetLayoutView="100" workbookViewId="0">
      <pane xSplit="1" ySplit="5" topLeftCell="B6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36" customWidth="1"/>
    <col min="2" max="2" width="75.375" style="37" customWidth="1"/>
    <col min="3" max="3" width="28.875" style="37" customWidth="1"/>
    <col min="4" max="4" width="0.625" style="36" customWidth="1"/>
    <col min="5" max="16384" width="9" style="36"/>
  </cols>
  <sheetData>
    <row r="1" spans="1:10" s="1" customFormat="1" ht="16.5" x14ac:dyDescent="0.3">
      <c r="B1" s="1" t="s">
        <v>2280</v>
      </c>
      <c r="I1" s="9"/>
      <c r="J1" s="9"/>
    </row>
    <row r="2" spans="1:10" ht="12.75" thickBot="1" x14ac:dyDescent="0.35">
      <c r="A2" s="36" t="s">
        <v>1711</v>
      </c>
      <c r="C2" s="67" t="s">
        <v>86</v>
      </c>
    </row>
    <row r="3" spans="1:10" ht="17.25" thickBot="1" x14ac:dyDescent="0.35">
      <c r="B3" s="397" t="s">
        <v>1712</v>
      </c>
      <c r="C3" s="357"/>
    </row>
    <row r="4" spans="1:10" ht="12.75" thickBot="1" x14ac:dyDescent="0.35"/>
    <row r="5" spans="1:10" ht="12.75" thickBot="1" x14ac:dyDescent="0.35">
      <c r="A5" s="192"/>
      <c r="B5" s="111" t="s">
        <v>1716</v>
      </c>
      <c r="C5" s="128" t="s">
        <v>1652</v>
      </c>
    </row>
    <row r="6" spans="1:10" x14ac:dyDescent="0.3">
      <c r="A6" s="192"/>
      <c r="B6" s="190"/>
      <c r="C6" s="187"/>
    </row>
    <row r="7" spans="1:10" x14ac:dyDescent="0.3">
      <c r="A7" s="192"/>
      <c r="B7" s="190"/>
      <c r="C7" s="187"/>
    </row>
    <row r="8" spans="1:10" x14ac:dyDescent="0.3">
      <c r="A8" s="192"/>
      <c r="B8" s="190"/>
      <c r="C8" s="187"/>
    </row>
    <row r="9" spans="1:10" x14ac:dyDescent="0.3">
      <c r="A9" s="192"/>
      <c r="B9" s="190"/>
      <c r="C9" s="187"/>
    </row>
    <row r="10" spans="1:10" x14ac:dyDescent="0.3">
      <c r="A10" s="192"/>
      <c r="B10" s="190"/>
      <c r="C10" s="187"/>
    </row>
    <row r="11" spans="1:10" x14ac:dyDescent="0.3">
      <c r="A11" s="192"/>
      <c r="B11" s="190"/>
      <c r="C11" s="187"/>
    </row>
    <row r="12" spans="1:10" x14ac:dyDescent="0.3">
      <c r="A12" s="192"/>
      <c r="B12" s="190"/>
      <c r="C12" s="187"/>
    </row>
    <row r="13" spans="1:10" x14ac:dyDescent="0.3">
      <c r="A13" s="192"/>
      <c r="B13" s="190"/>
      <c r="C13" s="187"/>
    </row>
    <row r="14" spans="1:10" x14ac:dyDescent="0.3">
      <c r="A14" s="192"/>
      <c r="B14" s="190"/>
      <c r="C14" s="187"/>
    </row>
    <row r="15" spans="1:10" x14ac:dyDescent="0.3">
      <c r="A15" s="192"/>
      <c r="B15" s="190"/>
      <c r="C15" s="187"/>
    </row>
    <row r="16" spans="1:10" x14ac:dyDescent="0.3">
      <c r="A16" s="192"/>
      <c r="B16" s="190"/>
      <c r="C16" s="187"/>
    </row>
    <row r="17" spans="1:3" x14ac:dyDescent="0.3">
      <c r="A17" s="192"/>
      <c r="B17" s="190"/>
      <c r="C17" s="187"/>
    </row>
    <row r="18" spans="1:3" x14ac:dyDescent="0.3">
      <c r="A18" s="192"/>
      <c r="B18" s="190"/>
      <c r="C18" s="187"/>
    </row>
    <row r="19" spans="1:3" x14ac:dyDescent="0.3">
      <c r="A19" s="192"/>
      <c r="B19" s="190"/>
      <c r="C19" s="187"/>
    </row>
    <row r="20" spans="1:3" x14ac:dyDescent="0.3">
      <c r="A20" s="192"/>
      <c r="B20" s="190"/>
      <c r="C20" s="187"/>
    </row>
    <row r="21" spans="1:3" x14ac:dyDescent="0.3">
      <c r="A21" s="192"/>
      <c r="B21" s="190"/>
      <c r="C21" s="187"/>
    </row>
    <row r="22" spans="1:3" x14ac:dyDescent="0.3">
      <c r="A22" s="192"/>
      <c r="B22" s="190"/>
      <c r="C22" s="187"/>
    </row>
    <row r="23" spans="1:3" x14ac:dyDescent="0.3">
      <c r="A23" s="192"/>
      <c r="B23" s="190"/>
      <c r="C23" s="187"/>
    </row>
    <row r="24" spans="1:3" x14ac:dyDescent="0.3">
      <c r="A24" s="192"/>
      <c r="B24" s="190"/>
      <c r="C24" s="187"/>
    </row>
    <row r="25" spans="1:3" x14ac:dyDescent="0.3">
      <c r="A25" s="192"/>
      <c r="B25" s="190"/>
      <c r="C25" s="187"/>
    </row>
    <row r="26" spans="1:3" x14ac:dyDescent="0.3">
      <c r="A26" s="192"/>
      <c r="B26" s="190"/>
      <c r="C26" s="187"/>
    </row>
    <row r="27" spans="1:3" x14ac:dyDescent="0.3">
      <c r="A27" s="192"/>
      <c r="B27" s="190"/>
      <c r="C27" s="187"/>
    </row>
    <row r="28" spans="1:3" x14ac:dyDescent="0.3">
      <c r="A28" s="192"/>
      <c r="B28" s="190"/>
      <c r="C28" s="187"/>
    </row>
    <row r="29" spans="1:3" x14ac:dyDescent="0.3">
      <c r="A29" s="192"/>
      <c r="B29" s="190"/>
      <c r="C29" s="187"/>
    </row>
    <row r="30" spans="1:3" x14ac:dyDescent="0.3">
      <c r="A30" s="192"/>
      <c r="B30" s="190"/>
      <c r="C30" s="187"/>
    </row>
    <row r="31" spans="1:3" x14ac:dyDescent="0.3">
      <c r="A31" s="192"/>
      <c r="B31" s="190"/>
      <c r="C31" s="187"/>
    </row>
    <row r="32" spans="1:3" x14ac:dyDescent="0.3">
      <c r="A32" s="192"/>
      <c r="B32" s="190"/>
      <c r="C32" s="187"/>
    </row>
    <row r="33" spans="1:3" x14ac:dyDescent="0.3">
      <c r="A33" s="192"/>
      <c r="B33" s="190"/>
      <c r="C33" s="187"/>
    </row>
    <row r="34" spans="1:3" x14ac:dyDescent="0.3">
      <c r="A34" s="192"/>
      <c r="B34" s="190"/>
      <c r="C34" s="187"/>
    </row>
    <row r="35" spans="1:3" x14ac:dyDescent="0.3">
      <c r="A35" s="192"/>
      <c r="B35" s="190"/>
      <c r="C35" s="187"/>
    </row>
    <row r="36" spans="1:3" x14ac:dyDescent="0.3">
      <c r="A36" s="192"/>
      <c r="B36" s="190"/>
      <c r="C36" s="187"/>
    </row>
    <row r="37" spans="1:3" x14ac:dyDescent="0.3">
      <c r="A37" s="192"/>
      <c r="B37" s="190"/>
      <c r="C37" s="187"/>
    </row>
    <row r="38" spans="1:3" x14ac:dyDescent="0.3">
      <c r="A38" s="192"/>
      <c r="B38" s="190"/>
      <c r="C38" s="187"/>
    </row>
    <row r="39" spans="1:3" x14ac:dyDescent="0.3">
      <c r="A39" s="192"/>
      <c r="B39" s="190"/>
      <c r="C39" s="187"/>
    </row>
    <row r="40" spans="1:3" x14ac:dyDescent="0.3">
      <c r="A40" s="192"/>
      <c r="B40" s="190"/>
      <c r="C40" s="187"/>
    </row>
    <row r="41" spans="1:3" x14ac:dyDescent="0.3">
      <c r="A41" s="192"/>
      <c r="B41" s="190"/>
      <c r="C41" s="187"/>
    </row>
    <row r="42" spans="1:3" x14ac:dyDescent="0.3">
      <c r="A42" s="192"/>
      <c r="B42" s="190"/>
      <c r="C42" s="187"/>
    </row>
    <row r="43" spans="1:3" x14ac:dyDescent="0.3">
      <c r="A43" s="192"/>
      <c r="B43" s="190"/>
      <c r="C43" s="187"/>
    </row>
    <row r="44" spans="1:3" x14ac:dyDescent="0.3">
      <c r="A44" s="192"/>
      <c r="B44" s="190"/>
      <c r="C44" s="187"/>
    </row>
    <row r="45" spans="1:3" x14ac:dyDescent="0.3">
      <c r="A45" s="192"/>
      <c r="B45" s="190"/>
      <c r="C45" s="187"/>
    </row>
    <row r="46" spans="1:3" x14ac:dyDescent="0.3">
      <c r="A46" s="192"/>
      <c r="B46" s="190"/>
      <c r="C46" s="187"/>
    </row>
    <row r="47" spans="1:3" x14ac:dyDescent="0.3">
      <c r="A47" s="192"/>
      <c r="B47" s="190"/>
      <c r="C47" s="187"/>
    </row>
    <row r="48" spans="1:3" x14ac:dyDescent="0.3">
      <c r="A48" s="192"/>
      <c r="B48" s="190"/>
      <c r="C48" s="187"/>
    </row>
    <row r="49" spans="1:3" x14ac:dyDescent="0.3">
      <c r="A49" s="192"/>
      <c r="B49" s="190"/>
      <c r="C49" s="187"/>
    </row>
    <row r="50" spans="1:3" x14ac:dyDescent="0.3">
      <c r="A50" s="192"/>
      <c r="B50" s="190"/>
      <c r="C50" s="187"/>
    </row>
    <row r="51" spans="1:3" x14ac:dyDescent="0.3">
      <c r="A51" s="192"/>
      <c r="B51" s="190"/>
      <c r="C51" s="187"/>
    </row>
    <row r="52" spans="1:3" x14ac:dyDescent="0.3">
      <c r="A52" s="192"/>
      <c r="B52" s="190"/>
      <c r="C52" s="187"/>
    </row>
    <row r="53" spans="1:3" x14ac:dyDescent="0.3">
      <c r="A53" s="192"/>
      <c r="B53" s="190"/>
      <c r="C53" s="187"/>
    </row>
    <row r="54" spans="1:3" x14ac:dyDescent="0.3">
      <c r="A54" s="192"/>
      <c r="B54" s="190"/>
      <c r="C54" s="187"/>
    </row>
    <row r="55" spans="1:3" x14ac:dyDescent="0.3">
      <c r="A55" s="192"/>
      <c r="B55" s="190"/>
      <c r="C55" s="187"/>
    </row>
    <row r="56" spans="1:3" x14ac:dyDescent="0.3">
      <c r="A56" s="192"/>
      <c r="B56" s="190"/>
      <c r="C56" s="187"/>
    </row>
    <row r="57" spans="1:3" x14ac:dyDescent="0.3">
      <c r="A57" s="192"/>
      <c r="B57" s="190"/>
      <c r="C57" s="187"/>
    </row>
    <row r="58" spans="1:3" x14ac:dyDescent="0.3">
      <c r="A58" s="192"/>
      <c r="B58" s="190"/>
      <c r="C58" s="187"/>
    </row>
    <row r="59" spans="1:3" x14ac:dyDescent="0.3">
      <c r="A59" s="192"/>
      <c r="B59" s="190"/>
      <c r="C59" s="187"/>
    </row>
    <row r="60" spans="1:3" x14ac:dyDescent="0.3">
      <c r="A60" s="192"/>
      <c r="B60" s="190"/>
      <c r="C60" s="187"/>
    </row>
    <row r="61" spans="1:3" x14ac:dyDescent="0.3">
      <c r="A61" s="192"/>
      <c r="B61" s="190"/>
      <c r="C61" s="187"/>
    </row>
    <row r="62" spans="1:3" x14ac:dyDescent="0.3">
      <c r="A62" s="192"/>
      <c r="B62" s="190"/>
      <c r="C62" s="187"/>
    </row>
    <row r="63" spans="1:3" x14ac:dyDescent="0.3">
      <c r="A63" s="192"/>
      <c r="B63" s="190"/>
      <c r="C63" s="187"/>
    </row>
    <row r="64" spans="1:3" x14ac:dyDescent="0.3">
      <c r="A64" s="192"/>
      <c r="B64" s="190"/>
      <c r="C64" s="187"/>
    </row>
    <row r="65" spans="1:3" x14ac:dyDescent="0.3">
      <c r="A65" s="192"/>
      <c r="B65" s="190"/>
      <c r="C65" s="187"/>
    </row>
    <row r="66" spans="1:3" x14ac:dyDescent="0.3">
      <c r="A66" s="192"/>
      <c r="B66" s="190"/>
      <c r="C66" s="187"/>
    </row>
    <row r="67" spans="1:3" x14ac:dyDescent="0.3">
      <c r="A67" s="192"/>
      <c r="B67" s="190"/>
      <c r="C67" s="187"/>
    </row>
    <row r="68" spans="1:3" x14ac:dyDescent="0.3">
      <c r="A68" s="192"/>
      <c r="B68" s="190"/>
      <c r="C68" s="187"/>
    </row>
    <row r="69" spans="1:3" x14ac:dyDescent="0.3">
      <c r="A69" s="192"/>
      <c r="B69" s="190"/>
      <c r="C69" s="187"/>
    </row>
    <row r="70" spans="1:3" x14ac:dyDescent="0.3">
      <c r="A70" s="192"/>
      <c r="B70" s="190"/>
      <c r="C70" s="187"/>
    </row>
    <row r="71" spans="1:3" x14ac:dyDescent="0.3">
      <c r="A71" s="192"/>
      <c r="B71" s="190"/>
      <c r="C71" s="187"/>
    </row>
    <row r="72" spans="1:3" x14ac:dyDescent="0.3">
      <c r="A72" s="192"/>
      <c r="B72" s="190"/>
      <c r="C72" s="187"/>
    </row>
    <row r="73" spans="1:3" x14ac:dyDescent="0.3">
      <c r="A73" s="192"/>
      <c r="B73" s="190"/>
      <c r="C73" s="187"/>
    </row>
    <row r="74" spans="1:3" x14ac:dyDescent="0.3">
      <c r="A74" s="192"/>
      <c r="B74" s="190"/>
      <c r="C74" s="187"/>
    </row>
    <row r="75" spans="1:3" x14ac:dyDescent="0.3">
      <c r="A75" s="192"/>
      <c r="B75" s="190"/>
      <c r="C75" s="187"/>
    </row>
    <row r="76" spans="1:3" x14ac:dyDescent="0.3">
      <c r="A76" s="192"/>
      <c r="B76" s="190"/>
      <c r="C76" s="187"/>
    </row>
    <row r="77" spans="1:3" x14ac:dyDescent="0.3">
      <c r="A77" s="192"/>
      <c r="B77" s="190"/>
      <c r="C77" s="187"/>
    </row>
    <row r="78" spans="1:3" x14ac:dyDescent="0.3">
      <c r="A78" s="192"/>
      <c r="B78" s="190"/>
      <c r="C78" s="187"/>
    </row>
    <row r="79" spans="1:3" x14ac:dyDescent="0.3">
      <c r="A79" s="192"/>
      <c r="B79" s="190"/>
      <c r="C79" s="187"/>
    </row>
    <row r="80" spans="1:3" x14ac:dyDescent="0.3">
      <c r="A80" s="192"/>
      <c r="B80" s="190"/>
      <c r="C80" s="187"/>
    </row>
    <row r="81" spans="1:3" x14ac:dyDescent="0.3">
      <c r="A81" s="192"/>
      <c r="B81" s="190"/>
      <c r="C81" s="187"/>
    </row>
    <row r="82" spans="1:3" x14ac:dyDescent="0.3">
      <c r="A82" s="192"/>
      <c r="B82" s="190"/>
      <c r="C82" s="187"/>
    </row>
    <row r="83" spans="1:3" x14ac:dyDescent="0.3">
      <c r="A83" s="192"/>
      <c r="B83" s="190"/>
      <c r="C83" s="187"/>
    </row>
    <row r="84" spans="1:3" x14ac:dyDescent="0.3">
      <c r="A84" s="192"/>
      <c r="B84" s="190"/>
      <c r="C84" s="187"/>
    </row>
    <row r="85" spans="1:3" x14ac:dyDescent="0.3">
      <c r="A85" s="192"/>
      <c r="B85" s="190"/>
      <c r="C85" s="187"/>
    </row>
    <row r="86" spans="1:3" x14ac:dyDescent="0.3">
      <c r="A86" s="192"/>
      <c r="B86" s="190"/>
      <c r="C86" s="187"/>
    </row>
    <row r="87" spans="1:3" x14ac:dyDescent="0.3">
      <c r="A87" s="192"/>
      <c r="B87" s="190"/>
      <c r="C87" s="187"/>
    </row>
    <row r="88" spans="1:3" x14ac:dyDescent="0.3">
      <c r="A88" s="192"/>
      <c r="B88" s="190"/>
      <c r="C88" s="187"/>
    </row>
    <row r="89" spans="1:3" x14ac:dyDescent="0.3">
      <c r="A89" s="192"/>
      <c r="B89" s="190"/>
      <c r="C89" s="187"/>
    </row>
    <row r="90" spans="1:3" x14ac:dyDescent="0.3">
      <c r="A90" s="192"/>
      <c r="B90" s="190"/>
      <c r="C90" s="187"/>
    </row>
    <row r="91" spans="1:3" x14ac:dyDescent="0.3">
      <c r="A91" s="192"/>
      <c r="B91" s="190"/>
      <c r="C91" s="187"/>
    </row>
    <row r="92" spans="1:3" x14ac:dyDescent="0.3">
      <c r="A92" s="192"/>
      <c r="B92" s="190"/>
      <c r="C92" s="187"/>
    </row>
    <row r="93" spans="1:3" x14ac:dyDescent="0.3">
      <c r="A93" s="192"/>
      <c r="B93" s="190"/>
      <c r="C93" s="187"/>
    </row>
    <row r="94" spans="1:3" x14ac:dyDescent="0.3">
      <c r="A94" s="192"/>
      <c r="B94" s="190"/>
      <c r="C94" s="187"/>
    </row>
    <row r="95" spans="1:3" x14ac:dyDescent="0.3">
      <c r="A95" s="192"/>
      <c r="B95" s="190"/>
      <c r="C95" s="187"/>
    </row>
    <row r="96" spans="1:3" x14ac:dyDescent="0.3">
      <c r="A96" s="192"/>
      <c r="B96" s="190"/>
      <c r="C96" s="187"/>
    </row>
    <row r="97" spans="1:3" x14ac:dyDescent="0.3">
      <c r="A97" s="192"/>
      <c r="B97" s="190"/>
      <c r="C97" s="187"/>
    </row>
    <row r="98" spans="1:3" x14ac:dyDescent="0.3">
      <c r="A98" s="192"/>
      <c r="B98" s="190"/>
      <c r="C98" s="187"/>
    </row>
    <row r="99" spans="1:3" x14ac:dyDescent="0.3">
      <c r="A99" s="192"/>
      <c r="B99" s="190"/>
      <c r="C99" s="187"/>
    </row>
    <row r="100" spans="1:3" x14ac:dyDescent="0.3">
      <c r="A100" s="192"/>
      <c r="B100" s="190"/>
      <c r="C100" s="187"/>
    </row>
    <row r="101" spans="1:3" x14ac:dyDescent="0.3">
      <c r="A101" s="192"/>
      <c r="B101" s="190"/>
      <c r="C101" s="187"/>
    </row>
    <row r="102" spans="1:3" x14ac:dyDescent="0.3">
      <c r="A102" s="192"/>
      <c r="B102" s="190"/>
      <c r="C102" s="187"/>
    </row>
    <row r="103" spans="1:3" x14ac:dyDescent="0.3">
      <c r="A103" s="192"/>
      <c r="B103" s="190"/>
      <c r="C103" s="187"/>
    </row>
    <row r="104" spans="1:3" x14ac:dyDescent="0.3">
      <c r="A104" s="192"/>
      <c r="B104" s="190"/>
      <c r="C104" s="187"/>
    </row>
    <row r="105" spans="1:3" x14ac:dyDescent="0.3">
      <c r="A105" s="192"/>
      <c r="B105" s="190"/>
      <c r="C105" s="187"/>
    </row>
    <row r="106" spans="1:3" x14ac:dyDescent="0.3">
      <c r="A106" s="192"/>
      <c r="B106" s="190"/>
      <c r="C106" s="187"/>
    </row>
    <row r="107" spans="1:3" x14ac:dyDescent="0.3">
      <c r="A107" s="192"/>
      <c r="B107" s="190"/>
      <c r="C107" s="187"/>
    </row>
    <row r="108" spans="1:3" x14ac:dyDescent="0.3">
      <c r="A108" s="192"/>
      <c r="B108" s="190"/>
      <c r="C108" s="187"/>
    </row>
    <row r="109" spans="1:3" x14ac:dyDescent="0.3">
      <c r="A109" s="192"/>
      <c r="B109" s="190"/>
      <c r="C109" s="187"/>
    </row>
    <row r="110" spans="1:3" x14ac:dyDescent="0.3">
      <c r="A110" s="192"/>
      <c r="B110" s="190"/>
      <c r="C110" s="187"/>
    </row>
    <row r="111" spans="1:3" x14ac:dyDescent="0.3">
      <c r="A111" s="192"/>
      <c r="B111" s="190"/>
      <c r="C111" s="187"/>
    </row>
    <row r="112" spans="1:3" x14ac:dyDescent="0.3">
      <c r="A112" s="192"/>
      <c r="B112" s="190"/>
      <c r="C112" s="187"/>
    </row>
    <row r="113" spans="1:3" x14ac:dyDescent="0.3">
      <c r="A113" s="192"/>
      <c r="B113" s="190"/>
      <c r="C113" s="187"/>
    </row>
    <row r="114" spans="1:3" x14ac:dyDescent="0.3">
      <c r="A114" s="192"/>
      <c r="B114" s="190"/>
      <c r="C114" s="187"/>
    </row>
    <row r="115" spans="1:3" x14ac:dyDescent="0.3">
      <c r="A115" s="192"/>
      <c r="B115" s="190"/>
      <c r="C115" s="187"/>
    </row>
    <row r="116" spans="1:3" x14ac:dyDescent="0.3">
      <c r="A116" s="192"/>
      <c r="B116" s="190"/>
      <c r="C116" s="187"/>
    </row>
    <row r="117" spans="1:3" x14ac:dyDescent="0.3">
      <c r="A117" s="192"/>
      <c r="B117" s="190"/>
      <c r="C117" s="187"/>
    </row>
    <row r="118" spans="1:3" x14ac:dyDescent="0.3">
      <c r="A118" s="192"/>
      <c r="B118" s="190"/>
      <c r="C118" s="187"/>
    </row>
    <row r="119" spans="1:3" x14ac:dyDescent="0.3">
      <c r="A119" s="192"/>
      <c r="B119" s="190"/>
      <c r="C119" s="187"/>
    </row>
    <row r="120" spans="1:3" x14ac:dyDescent="0.3">
      <c r="A120" s="192"/>
      <c r="B120" s="190"/>
      <c r="C120" s="187"/>
    </row>
    <row r="121" spans="1:3" x14ac:dyDescent="0.3">
      <c r="A121" s="192"/>
      <c r="B121" s="190"/>
      <c r="C121" s="187"/>
    </row>
    <row r="122" spans="1:3" x14ac:dyDescent="0.3">
      <c r="A122" s="192"/>
      <c r="B122" s="190"/>
      <c r="C122" s="187"/>
    </row>
    <row r="123" spans="1:3" x14ac:dyDescent="0.3">
      <c r="A123" s="192"/>
      <c r="B123" s="190"/>
      <c r="C123" s="187"/>
    </row>
    <row r="124" spans="1:3" x14ac:dyDescent="0.3">
      <c r="A124" s="192"/>
      <c r="B124" s="190"/>
      <c r="C124" s="187"/>
    </row>
    <row r="125" spans="1:3" x14ac:dyDescent="0.3">
      <c r="A125" s="192"/>
      <c r="B125" s="190"/>
      <c r="C125" s="187"/>
    </row>
    <row r="126" spans="1:3" x14ac:dyDescent="0.3">
      <c r="A126" s="192"/>
      <c r="B126" s="190"/>
      <c r="C126" s="187"/>
    </row>
    <row r="127" spans="1:3" x14ac:dyDescent="0.3">
      <c r="A127" s="192"/>
      <c r="B127" s="190"/>
      <c r="C127" s="187"/>
    </row>
    <row r="128" spans="1:3" x14ac:dyDescent="0.3">
      <c r="A128" s="192"/>
      <c r="B128" s="190"/>
      <c r="C128" s="187"/>
    </row>
    <row r="129" spans="1:3" x14ac:dyDescent="0.3">
      <c r="A129" s="192"/>
      <c r="B129" s="190"/>
      <c r="C129" s="187"/>
    </row>
    <row r="130" spans="1:3" x14ac:dyDescent="0.3">
      <c r="A130" s="192"/>
      <c r="B130" s="190"/>
      <c r="C130" s="187"/>
    </row>
    <row r="131" spans="1:3" x14ac:dyDescent="0.3">
      <c r="A131" s="192"/>
      <c r="B131" s="190"/>
      <c r="C131" s="187"/>
    </row>
    <row r="132" spans="1:3" x14ac:dyDescent="0.3">
      <c r="A132" s="192"/>
      <c r="B132" s="190"/>
      <c r="C132" s="187"/>
    </row>
    <row r="133" spans="1:3" x14ac:dyDescent="0.3">
      <c r="A133" s="192"/>
      <c r="B133" s="190"/>
      <c r="C133" s="187"/>
    </row>
    <row r="134" spans="1:3" x14ac:dyDescent="0.3">
      <c r="A134" s="192"/>
      <c r="B134" s="190"/>
      <c r="C134" s="187"/>
    </row>
    <row r="135" spans="1:3" x14ac:dyDescent="0.3">
      <c r="A135" s="192"/>
      <c r="B135" s="190"/>
      <c r="C135" s="187"/>
    </row>
    <row r="136" spans="1:3" x14ac:dyDescent="0.3">
      <c r="A136" s="192"/>
      <c r="B136" s="190"/>
      <c r="C136" s="187"/>
    </row>
    <row r="137" spans="1:3" x14ac:dyDescent="0.3">
      <c r="A137" s="192"/>
      <c r="B137" s="190"/>
      <c r="C137" s="187"/>
    </row>
    <row r="138" spans="1:3" x14ac:dyDescent="0.3">
      <c r="A138" s="192"/>
      <c r="B138" s="190"/>
      <c r="C138" s="187"/>
    </row>
    <row r="139" spans="1:3" x14ac:dyDescent="0.3">
      <c r="A139" s="192"/>
      <c r="B139" s="190"/>
      <c r="C139" s="187"/>
    </row>
    <row r="140" spans="1:3" x14ac:dyDescent="0.3">
      <c r="A140" s="192"/>
      <c r="B140" s="190"/>
      <c r="C140" s="187"/>
    </row>
    <row r="141" spans="1:3" x14ac:dyDescent="0.3">
      <c r="A141" s="192"/>
      <c r="B141" s="190"/>
      <c r="C141" s="187"/>
    </row>
    <row r="142" spans="1:3" x14ac:dyDescent="0.3">
      <c r="A142" s="192"/>
      <c r="B142" s="190"/>
      <c r="C142" s="187"/>
    </row>
    <row r="143" spans="1:3" x14ac:dyDescent="0.3">
      <c r="A143" s="192"/>
      <c r="B143" s="190"/>
      <c r="C143" s="187"/>
    </row>
    <row r="144" spans="1:3" x14ac:dyDescent="0.3">
      <c r="A144" s="192"/>
      <c r="B144" s="190"/>
      <c r="C144" s="187"/>
    </row>
    <row r="145" spans="1:3" x14ac:dyDescent="0.3">
      <c r="A145" s="192"/>
      <c r="B145" s="190"/>
      <c r="C145" s="187"/>
    </row>
    <row r="146" spans="1:3" x14ac:dyDescent="0.3">
      <c r="A146" s="192"/>
      <c r="B146" s="190"/>
      <c r="C146" s="187"/>
    </row>
    <row r="147" spans="1:3" x14ac:dyDescent="0.3">
      <c r="A147" s="192"/>
      <c r="B147" s="190"/>
      <c r="C147" s="187"/>
    </row>
    <row r="148" spans="1:3" x14ac:dyDescent="0.3">
      <c r="A148" s="192"/>
      <c r="B148" s="190"/>
      <c r="C148" s="187"/>
    </row>
    <row r="149" spans="1:3" x14ac:dyDescent="0.3">
      <c r="A149" s="192"/>
      <c r="B149" s="190"/>
      <c r="C149" s="187"/>
    </row>
    <row r="150" spans="1:3" x14ac:dyDescent="0.3">
      <c r="A150" s="192"/>
      <c r="B150" s="190"/>
      <c r="C150" s="187"/>
    </row>
    <row r="151" spans="1:3" x14ac:dyDescent="0.3">
      <c r="A151" s="192"/>
      <c r="B151" s="190"/>
      <c r="C151" s="187"/>
    </row>
    <row r="152" spans="1:3" x14ac:dyDescent="0.3">
      <c r="A152" s="192"/>
      <c r="B152" s="190"/>
      <c r="C152" s="187"/>
    </row>
    <row r="153" spans="1:3" x14ac:dyDescent="0.3">
      <c r="A153" s="192"/>
      <c r="B153" s="190"/>
      <c r="C153" s="187"/>
    </row>
    <row r="154" spans="1:3" x14ac:dyDescent="0.3">
      <c r="A154" s="192"/>
      <c r="B154" s="190"/>
      <c r="C154" s="187"/>
    </row>
    <row r="155" spans="1:3" x14ac:dyDescent="0.3">
      <c r="A155" s="192"/>
      <c r="B155" s="190"/>
      <c r="C155" s="187"/>
    </row>
    <row r="156" spans="1:3" x14ac:dyDescent="0.3">
      <c r="A156" s="192"/>
      <c r="B156" s="190"/>
      <c r="C156" s="187"/>
    </row>
    <row r="157" spans="1:3" x14ac:dyDescent="0.3">
      <c r="A157" s="192"/>
      <c r="B157" s="190"/>
      <c r="C157" s="187"/>
    </row>
    <row r="158" spans="1:3" x14ac:dyDescent="0.3">
      <c r="A158" s="192"/>
      <c r="B158" s="190"/>
      <c r="C158" s="187"/>
    </row>
    <row r="159" spans="1:3" x14ac:dyDescent="0.3">
      <c r="A159" s="192"/>
      <c r="B159" s="190"/>
      <c r="C159" s="187"/>
    </row>
    <row r="160" spans="1:3" x14ac:dyDescent="0.3">
      <c r="A160" s="192"/>
      <c r="B160" s="190"/>
      <c r="C160" s="187"/>
    </row>
    <row r="161" spans="1:3" x14ac:dyDescent="0.3">
      <c r="A161" s="192"/>
      <c r="B161" s="190"/>
      <c r="C161" s="187"/>
    </row>
    <row r="162" spans="1:3" x14ac:dyDescent="0.3">
      <c r="A162" s="192"/>
      <c r="B162" s="190"/>
      <c r="C162" s="187"/>
    </row>
    <row r="163" spans="1:3" x14ac:dyDescent="0.3">
      <c r="A163" s="192"/>
      <c r="B163" s="190"/>
      <c r="C163" s="187"/>
    </row>
    <row r="164" spans="1:3" x14ac:dyDescent="0.3">
      <c r="A164" s="192"/>
      <c r="B164" s="190"/>
      <c r="C164" s="187"/>
    </row>
    <row r="165" spans="1:3" x14ac:dyDescent="0.3">
      <c r="A165" s="192"/>
      <c r="B165" s="190"/>
      <c r="C165" s="187"/>
    </row>
    <row r="166" spans="1:3" x14ac:dyDescent="0.3">
      <c r="A166" s="192"/>
      <c r="B166" s="190"/>
      <c r="C166" s="187"/>
    </row>
    <row r="167" spans="1:3" x14ac:dyDescent="0.3">
      <c r="A167" s="192"/>
      <c r="B167" s="190"/>
      <c r="C167" s="187"/>
    </row>
    <row r="168" spans="1:3" x14ac:dyDescent="0.3">
      <c r="A168" s="192"/>
      <c r="B168" s="190"/>
      <c r="C168" s="187"/>
    </row>
    <row r="169" spans="1:3" x14ac:dyDescent="0.3">
      <c r="A169" s="192"/>
      <c r="B169" s="190"/>
      <c r="C169" s="187"/>
    </row>
    <row r="170" spans="1:3" x14ac:dyDescent="0.3">
      <c r="A170" s="192"/>
      <c r="B170" s="190"/>
      <c r="C170" s="187"/>
    </row>
    <row r="171" spans="1:3" x14ac:dyDescent="0.3">
      <c r="A171" s="192"/>
      <c r="B171" s="190"/>
      <c r="C171" s="187"/>
    </row>
    <row r="172" spans="1:3" x14ac:dyDescent="0.3">
      <c r="A172" s="192"/>
      <c r="B172" s="190"/>
      <c r="C172" s="187"/>
    </row>
    <row r="173" spans="1:3" x14ac:dyDescent="0.3">
      <c r="A173" s="192"/>
      <c r="B173" s="190"/>
      <c r="C173" s="187"/>
    </row>
    <row r="174" spans="1:3" x14ac:dyDescent="0.3">
      <c r="A174" s="192"/>
      <c r="B174" s="190"/>
      <c r="C174" s="187"/>
    </row>
    <row r="175" spans="1:3" x14ac:dyDescent="0.3">
      <c r="A175" s="192"/>
      <c r="B175" s="190"/>
      <c r="C175" s="187"/>
    </row>
    <row r="176" spans="1:3" x14ac:dyDescent="0.3">
      <c r="A176" s="192"/>
      <c r="B176" s="190"/>
      <c r="C176" s="187"/>
    </row>
    <row r="177" spans="1:3" x14ac:dyDescent="0.3">
      <c r="A177" s="192"/>
      <c r="B177" s="190"/>
      <c r="C177" s="187"/>
    </row>
    <row r="178" spans="1:3" x14ac:dyDescent="0.3">
      <c r="A178" s="192"/>
      <c r="B178" s="190"/>
      <c r="C178" s="187"/>
    </row>
    <row r="179" spans="1:3" x14ac:dyDescent="0.3">
      <c r="A179" s="192"/>
      <c r="B179" s="190"/>
      <c r="C179" s="187"/>
    </row>
    <row r="180" spans="1:3" x14ac:dyDescent="0.3">
      <c r="A180" s="192"/>
      <c r="B180" s="190"/>
      <c r="C180" s="187"/>
    </row>
    <row r="181" spans="1:3" x14ac:dyDescent="0.3">
      <c r="A181" s="192"/>
      <c r="B181" s="190"/>
      <c r="C181" s="187"/>
    </row>
    <row r="182" spans="1:3" x14ac:dyDescent="0.3">
      <c r="A182" s="192"/>
      <c r="B182" s="190"/>
      <c r="C182" s="187"/>
    </row>
    <row r="183" spans="1:3" x14ac:dyDescent="0.3">
      <c r="A183" s="192"/>
      <c r="B183" s="190"/>
      <c r="C183" s="187"/>
    </row>
    <row r="184" spans="1:3" x14ac:dyDescent="0.3">
      <c r="A184" s="192"/>
      <c r="B184" s="190"/>
      <c r="C184" s="187"/>
    </row>
    <row r="185" spans="1:3" x14ac:dyDescent="0.3">
      <c r="A185" s="192"/>
      <c r="B185" s="190"/>
      <c r="C185" s="187"/>
    </row>
    <row r="186" spans="1:3" x14ac:dyDescent="0.3">
      <c r="A186" s="192"/>
      <c r="B186" s="190"/>
      <c r="C186" s="187"/>
    </row>
    <row r="187" spans="1:3" x14ac:dyDescent="0.3">
      <c r="A187" s="192"/>
      <c r="B187" s="190"/>
      <c r="C187" s="187"/>
    </row>
    <row r="188" spans="1:3" x14ac:dyDescent="0.3">
      <c r="A188" s="192"/>
      <c r="B188" s="190"/>
      <c r="C188" s="187"/>
    </row>
    <row r="189" spans="1:3" x14ac:dyDescent="0.3">
      <c r="A189" s="192"/>
      <c r="B189" s="190"/>
      <c r="C189" s="187"/>
    </row>
    <row r="190" spans="1:3" x14ac:dyDescent="0.3">
      <c r="A190" s="192"/>
      <c r="B190" s="190"/>
      <c r="C190" s="187"/>
    </row>
    <row r="191" spans="1:3" x14ac:dyDescent="0.3">
      <c r="A191" s="192"/>
      <c r="B191" s="190"/>
      <c r="C191" s="187"/>
    </row>
    <row r="192" spans="1:3" x14ac:dyDescent="0.3">
      <c r="A192" s="192"/>
      <c r="B192" s="190"/>
      <c r="C192" s="187"/>
    </row>
    <row r="193" spans="1:3" x14ac:dyDescent="0.3">
      <c r="A193" s="192"/>
      <c r="B193" s="190"/>
      <c r="C193" s="187"/>
    </row>
    <row r="194" spans="1:3" x14ac:dyDescent="0.3">
      <c r="A194" s="192"/>
      <c r="B194" s="190"/>
      <c r="C194" s="187"/>
    </row>
    <row r="195" spans="1:3" x14ac:dyDescent="0.3">
      <c r="A195" s="192"/>
      <c r="B195" s="190"/>
      <c r="C195" s="187"/>
    </row>
    <row r="196" spans="1:3" x14ac:dyDescent="0.3">
      <c r="A196" s="192"/>
      <c r="B196" s="190"/>
      <c r="C196" s="187"/>
    </row>
    <row r="197" spans="1:3" x14ac:dyDescent="0.3">
      <c r="A197" s="192"/>
      <c r="B197" s="190"/>
      <c r="C197" s="187"/>
    </row>
    <row r="198" spans="1:3" x14ac:dyDescent="0.3">
      <c r="A198" s="192"/>
      <c r="B198" s="190"/>
      <c r="C198" s="187"/>
    </row>
    <row r="199" spans="1:3" x14ac:dyDescent="0.3">
      <c r="A199" s="192"/>
      <c r="B199" s="190"/>
      <c r="C199" s="187"/>
    </row>
    <row r="200" spans="1:3" x14ac:dyDescent="0.3">
      <c r="A200" s="192"/>
      <c r="B200" s="190"/>
      <c r="C200" s="187"/>
    </row>
    <row r="201" spans="1:3" x14ac:dyDescent="0.3">
      <c r="A201" s="192"/>
      <c r="B201" s="190"/>
      <c r="C201" s="187"/>
    </row>
    <row r="202" spans="1:3" x14ac:dyDescent="0.3">
      <c r="A202" s="192"/>
      <c r="B202" s="190"/>
      <c r="C202" s="187"/>
    </row>
    <row r="203" spans="1:3" x14ac:dyDescent="0.3">
      <c r="A203" s="192"/>
      <c r="B203" s="190"/>
      <c r="C203" s="187"/>
    </row>
    <row r="204" spans="1:3" x14ac:dyDescent="0.3">
      <c r="A204" s="192"/>
      <c r="B204" s="190"/>
      <c r="C204" s="187"/>
    </row>
    <row r="205" spans="1:3" x14ac:dyDescent="0.3">
      <c r="A205" s="192"/>
      <c r="B205" s="190"/>
      <c r="C205" s="187"/>
    </row>
    <row r="206" spans="1:3" x14ac:dyDescent="0.3">
      <c r="A206" s="192"/>
      <c r="B206" s="190"/>
      <c r="C206" s="187"/>
    </row>
    <row r="207" spans="1:3" x14ac:dyDescent="0.3">
      <c r="A207" s="192"/>
      <c r="B207" s="190"/>
      <c r="C207" s="187"/>
    </row>
    <row r="208" spans="1:3" x14ac:dyDescent="0.3">
      <c r="A208" s="192"/>
      <c r="B208" s="190"/>
      <c r="C208" s="187"/>
    </row>
    <row r="209" spans="1:3" x14ac:dyDescent="0.3">
      <c r="A209" s="192"/>
      <c r="B209" s="190"/>
      <c r="C209" s="187"/>
    </row>
    <row r="210" spans="1:3" x14ac:dyDescent="0.3">
      <c r="A210" s="192"/>
      <c r="B210" s="190"/>
      <c r="C210" s="187"/>
    </row>
    <row r="211" spans="1:3" x14ac:dyDescent="0.3">
      <c r="A211" s="192"/>
      <c r="B211" s="190"/>
      <c r="C211" s="187"/>
    </row>
    <row r="212" spans="1:3" x14ac:dyDescent="0.3">
      <c r="A212" s="192"/>
      <c r="B212" s="190"/>
      <c r="C212" s="187"/>
    </row>
    <row r="213" spans="1:3" x14ac:dyDescent="0.3">
      <c r="A213" s="192"/>
      <c r="B213" s="190"/>
      <c r="C213" s="187"/>
    </row>
    <row r="214" spans="1:3" x14ac:dyDescent="0.3">
      <c r="A214" s="192"/>
      <c r="B214" s="190"/>
      <c r="C214" s="187"/>
    </row>
    <row r="215" spans="1:3" x14ac:dyDescent="0.3">
      <c r="A215" s="192"/>
      <c r="B215" s="190"/>
      <c r="C215" s="187"/>
    </row>
    <row r="216" spans="1:3" x14ac:dyDescent="0.3">
      <c r="A216" s="192"/>
      <c r="B216" s="190"/>
      <c r="C216" s="187"/>
    </row>
    <row r="217" spans="1:3" x14ac:dyDescent="0.3">
      <c r="A217" s="192"/>
      <c r="B217" s="190"/>
      <c r="C217" s="187"/>
    </row>
    <row r="218" spans="1:3" x14ac:dyDescent="0.3">
      <c r="A218" s="192"/>
      <c r="B218" s="190"/>
      <c r="C218" s="187"/>
    </row>
    <row r="219" spans="1:3" x14ac:dyDescent="0.3">
      <c r="A219" s="192"/>
      <c r="B219" s="190"/>
      <c r="C219" s="187"/>
    </row>
    <row r="220" spans="1:3" x14ac:dyDescent="0.3">
      <c r="A220" s="192"/>
      <c r="B220" s="190"/>
      <c r="C220" s="187"/>
    </row>
    <row r="221" spans="1:3" x14ac:dyDescent="0.3">
      <c r="A221" s="192"/>
      <c r="B221" s="190"/>
      <c r="C221" s="187"/>
    </row>
    <row r="222" spans="1:3" x14ac:dyDescent="0.3">
      <c r="A222" s="192"/>
      <c r="B222" s="190"/>
      <c r="C222" s="187"/>
    </row>
    <row r="223" spans="1:3" x14ac:dyDescent="0.3">
      <c r="A223" s="192"/>
      <c r="B223" s="190"/>
      <c r="C223" s="187"/>
    </row>
    <row r="224" spans="1:3" x14ac:dyDescent="0.3">
      <c r="A224" s="192"/>
      <c r="B224" s="190"/>
      <c r="C224" s="187"/>
    </row>
    <row r="225" spans="1:3" x14ac:dyDescent="0.3">
      <c r="A225" s="192"/>
      <c r="B225" s="190"/>
      <c r="C225" s="187"/>
    </row>
    <row r="226" spans="1:3" x14ac:dyDescent="0.3">
      <c r="A226" s="192"/>
      <c r="B226" s="190"/>
      <c r="C226" s="187"/>
    </row>
    <row r="227" spans="1:3" x14ac:dyDescent="0.3">
      <c r="A227" s="192"/>
      <c r="B227" s="190"/>
      <c r="C227" s="187"/>
    </row>
    <row r="228" spans="1:3" x14ac:dyDescent="0.3">
      <c r="A228" s="192"/>
      <c r="B228" s="190"/>
      <c r="C228" s="187"/>
    </row>
    <row r="229" spans="1:3" x14ac:dyDescent="0.3">
      <c r="A229" s="192"/>
      <c r="B229" s="190"/>
      <c r="C229" s="187"/>
    </row>
    <row r="230" spans="1:3" x14ac:dyDescent="0.3">
      <c r="A230" s="192"/>
      <c r="B230" s="190"/>
      <c r="C230" s="187"/>
    </row>
    <row r="231" spans="1:3" x14ac:dyDescent="0.3">
      <c r="A231" s="192"/>
      <c r="B231" s="190"/>
      <c r="C231" s="187"/>
    </row>
    <row r="232" spans="1:3" x14ac:dyDescent="0.3">
      <c r="A232" s="192"/>
      <c r="B232" s="190"/>
      <c r="C232" s="187"/>
    </row>
    <row r="233" spans="1:3" x14ac:dyDescent="0.3">
      <c r="A233" s="192"/>
      <c r="B233" s="190"/>
      <c r="C233" s="187"/>
    </row>
    <row r="234" spans="1:3" x14ac:dyDescent="0.3">
      <c r="A234" s="192"/>
      <c r="B234" s="190"/>
      <c r="C234" s="187"/>
    </row>
    <row r="235" spans="1:3" x14ac:dyDescent="0.3">
      <c r="A235" s="192"/>
      <c r="B235" s="190"/>
      <c r="C235" s="187"/>
    </row>
    <row r="236" spans="1:3" x14ac:dyDescent="0.3">
      <c r="A236" s="192"/>
      <c r="B236" s="190"/>
      <c r="C236" s="187"/>
    </row>
    <row r="237" spans="1:3" x14ac:dyDescent="0.3">
      <c r="A237" s="192"/>
      <c r="B237" s="190"/>
      <c r="C237" s="187"/>
    </row>
    <row r="238" spans="1:3" x14ac:dyDescent="0.3">
      <c r="A238" s="192"/>
      <c r="B238" s="190"/>
      <c r="C238" s="187"/>
    </row>
    <row r="239" spans="1:3" x14ac:dyDescent="0.3">
      <c r="A239" s="192"/>
      <c r="B239" s="190"/>
      <c r="C239" s="187"/>
    </row>
    <row r="240" spans="1:3" x14ac:dyDescent="0.3">
      <c r="A240" s="192"/>
      <c r="B240" s="190"/>
      <c r="C240" s="187"/>
    </row>
    <row r="241" spans="1:3" x14ac:dyDescent="0.3">
      <c r="A241" s="192"/>
      <c r="B241" s="190"/>
      <c r="C241" s="187"/>
    </row>
    <row r="242" spans="1:3" x14ac:dyDescent="0.3">
      <c r="A242" s="192"/>
      <c r="B242" s="190"/>
      <c r="C242" s="187"/>
    </row>
    <row r="243" spans="1:3" x14ac:dyDescent="0.3">
      <c r="A243" s="192"/>
      <c r="B243" s="190"/>
      <c r="C243" s="187"/>
    </row>
    <row r="244" spans="1:3" x14ac:dyDescent="0.3">
      <c r="A244" s="192"/>
      <c r="B244" s="190"/>
      <c r="C244" s="187"/>
    </row>
    <row r="245" spans="1:3" x14ac:dyDescent="0.3">
      <c r="A245" s="192"/>
      <c r="B245" s="190"/>
      <c r="C245" s="187"/>
    </row>
    <row r="246" spans="1:3" x14ac:dyDescent="0.3">
      <c r="A246" s="192"/>
      <c r="B246" s="190"/>
      <c r="C246" s="187"/>
    </row>
    <row r="247" spans="1:3" x14ac:dyDescent="0.3">
      <c r="A247" s="192"/>
      <c r="B247" s="190"/>
      <c r="C247" s="187"/>
    </row>
    <row r="248" spans="1:3" x14ac:dyDescent="0.3">
      <c r="A248" s="192"/>
      <c r="B248" s="190"/>
      <c r="C248" s="187"/>
    </row>
    <row r="249" spans="1:3" x14ac:dyDescent="0.3">
      <c r="A249" s="192"/>
      <c r="B249" s="190"/>
      <c r="C249" s="187"/>
    </row>
    <row r="250" spans="1:3" x14ac:dyDescent="0.3">
      <c r="A250" s="192"/>
      <c r="B250" s="190"/>
      <c r="C250" s="187"/>
    </row>
    <row r="251" spans="1:3" x14ac:dyDescent="0.3">
      <c r="A251" s="192"/>
      <c r="B251" s="190"/>
      <c r="C251" s="187"/>
    </row>
    <row r="252" spans="1:3" x14ac:dyDescent="0.3">
      <c r="A252" s="192"/>
      <c r="B252" s="190"/>
      <c r="C252" s="187"/>
    </row>
    <row r="253" spans="1:3" x14ac:dyDescent="0.3">
      <c r="A253" s="192"/>
      <c r="B253" s="190"/>
      <c r="C253" s="187"/>
    </row>
    <row r="254" spans="1:3" x14ac:dyDescent="0.3">
      <c r="A254" s="192"/>
      <c r="B254" s="190"/>
      <c r="C254" s="187"/>
    </row>
    <row r="255" spans="1:3" x14ac:dyDescent="0.3">
      <c r="A255" s="192"/>
      <c r="B255" s="190"/>
      <c r="C255" s="187"/>
    </row>
    <row r="256" spans="1:3" x14ac:dyDescent="0.3">
      <c r="A256" s="192"/>
      <c r="B256" s="190"/>
      <c r="C256" s="187"/>
    </row>
    <row r="257" spans="1:3" x14ac:dyDescent="0.3">
      <c r="A257" s="192"/>
      <c r="B257" s="190"/>
      <c r="C257" s="187"/>
    </row>
    <row r="258" spans="1:3" x14ac:dyDescent="0.3">
      <c r="A258" s="192"/>
      <c r="B258" s="190"/>
      <c r="C258" s="187"/>
    </row>
    <row r="259" spans="1:3" x14ac:dyDescent="0.3">
      <c r="A259" s="192"/>
      <c r="B259" s="190"/>
      <c r="C259" s="187"/>
    </row>
    <row r="260" spans="1:3" x14ac:dyDescent="0.3">
      <c r="A260" s="192"/>
      <c r="B260" s="190"/>
      <c r="C260" s="187"/>
    </row>
    <row r="261" spans="1:3" x14ac:dyDescent="0.3">
      <c r="A261" s="192"/>
      <c r="B261" s="190"/>
      <c r="C261" s="187"/>
    </row>
    <row r="262" spans="1:3" x14ac:dyDescent="0.3">
      <c r="A262" s="192"/>
      <c r="B262" s="190"/>
      <c r="C262" s="187"/>
    </row>
    <row r="263" spans="1:3" x14ac:dyDescent="0.3">
      <c r="A263" s="192"/>
      <c r="B263" s="190"/>
      <c r="C263" s="187"/>
    </row>
    <row r="264" spans="1:3" x14ac:dyDescent="0.3">
      <c r="A264" s="192"/>
      <c r="B264" s="190"/>
      <c r="C264" s="187"/>
    </row>
    <row r="265" spans="1:3" x14ac:dyDescent="0.3">
      <c r="A265" s="192"/>
      <c r="B265" s="190"/>
      <c r="C265" s="187"/>
    </row>
    <row r="266" spans="1:3" x14ac:dyDescent="0.3">
      <c r="A266" s="192"/>
      <c r="B266" s="190"/>
      <c r="C266" s="187"/>
    </row>
    <row r="267" spans="1:3" x14ac:dyDescent="0.3">
      <c r="A267" s="192"/>
      <c r="B267" s="190"/>
      <c r="C267" s="187"/>
    </row>
    <row r="268" spans="1:3" x14ac:dyDescent="0.3">
      <c r="A268" s="192"/>
      <c r="B268" s="190"/>
      <c r="C268" s="187"/>
    </row>
    <row r="269" spans="1:3" x14ac:dyDescent="0.3">
      <c r="A269" s="192"/>
      <c r="B269" s="190"/>
      <c r="C269" s="187"/>
    </row>
    <row r="270" spans="1:3" x14ac:dyDescent="0.3">
      <c r="A270" s="192"/>
      <c r="B270" s="190"/>
      <c r="C270" s="187"/>
    </row>
    <row r="271" spans="1:3" x14ac:dyDescent="0.3">
      <c r="A271" s="192"/>
      <c r="B271" s="190"/>
      <c r="C271" s="187"/>
    </row>
    <row r="272" spans="1:3" x14ac:dyDescent="0.3">
      <c r="A272" s="192"/>
      <c r="B272" s="190"/>
      <c r="C272" s="187"/>
    </row>
    <row r="273" spans="1:3" x14ac:dyDescent="0.3">
      <c r="A273" s="192"/>
      <c r="B273" s="190"/>
      <c r="C273" s="187"/>
    </row>
    <row r="274" spans="1:3" x14ac:dyDescent="0.3">
      <c r="A274" s="192"/>
      <c r="B274" s="190"/>
      <c r="C274" s="187"/>
    </row>
    <row r="275" spans="1:3" x14ac:dyDescent="0.3">
      <c r="A275" s="192"/>
      <c r="B275" s="190"/>
      <c r="C275" s="187"/>
    </row>
    <row r="276" spans="1:3" x14ac:dyDescent="0.3">
      <c r="A276" s="192"/>
      <c r="B276" s="190"/>
      <c r="C276" s="187"/>
    </row>
    <row r="277" spans="1:3" x14ac:dyDescent="0.3">
      <c r="A277" s="192"/>
      <c r="B277" s="190"/>
      <c r="C277" s="187"/>
    </row>
    <row r="278" spans="1:3" x14ac:dyDescent="0.3">
      <c r="A278" s="192"/>
      <c r="B278" s="190"/>
      <c r="C278" s="187"/>
    </row>
    <row r="279" spans="1:3" x14ac:dyDescent="0.3">
      <c r="A279" s="192"/>
      <c r="B279" s="190"/>
      <c r="C279" s="187"/>
    </row>
    <row r="280" spans="1:3" x14ac:dyDescent="0.3">
      <c r="A280" s="192"/>
      <c r="B280" s="190"/>
      <c r="C280" s="187"/>
    </row>
    <row r="281" spans="1:3" x14ac:dyDescent="0.3">
      <c r="A281" s="192"/>
      <c r="B281" s="190"/>
      <c r="C281" s="187"/>
    </row>
    <row r="282" spans="1:3" x14ac:dyDescent="0.3">
      <c r="A282" s="192"/>
      <c r="B282" s="190"/>
      <c r="C282" s="187"/>
    </row>
    <row r="283" spans="1:3" x14ac:dyDescent="0.3">
      <c r="A283" s="192"/>
      <c r="B283" s="190"/>
      <c r="C283" s="187"/>
    </row>
    <row r="284" spans="1:3" x14ac:dyDescent="0.3">
      <c r="A284" s="192"/>
      <c r="B284" s="190"/>
      <c r="C284" s="187"/>
    </row>
    <row r="285" spans="1:3" x14ac:dyDescent="0.3">
      <c r="A285" s="192"/>
      <c r="B285" s="190"/>
      <c r="C285" s="187"/>
    </row>
    <row r="286" spans="1:3" x14ac:dyDescent="0.3">
      <c r="A286" s="192"/>
      <c r="B286" s="190"/>
      <c r="C286" s="187"/>
    </row>
    <row r="287" spans="1:3" x14ac:dyDescent="0.3">
      <c r="A287" s="192"/>
      <c r="B287" s="190"/>
      <c r="C287" s="187"/>
    </row>
    <row r="288" spans="1:3" x14ac:dyDescent="0.3">
      <c r="A288" s="192"/>
      <c r="B288" s="190"/>
      <c r="C288" s="187"/>
    </row>
    <row r="289" spans="1:3" x14ac:dyDescent="0.3">
      <c r="A289" s="192"/>
      <c r="B289" s="190"/>
      <c r="C289" s="187"/>
    </row>
    <row r="290" spans="1:3" x14ac:dyDescent="0.3">
      <c r="A290" s="192"/>
      <c r="B290" s="190"/>
      <c r="C290" s="187"/>
    </row>
    <row r="291" spans="1:3" x14ac:dyDescent="0.3">
      <c r="A291" s="192"/>
      <c r="B291" s="190"/>
      <c r="C291" s="187"/>
    </row>
    <row r="292" spans="1:3" x14ac:dyDescent="0.3">
      <c r="A292" s="192"/>
      <c r="B292" s="190"/>
      <c r="C292" s="187"/>
    </row>
    <row r="293" spans="1:3" x14ac:dyDescent="0.3">
      <c r="A293" s="192"/>
      <c r="B293" s="190"/>
      <c r="C293" s="187"/>
    </row>
    <row r="294" spans="1:3" x14ac:dyDescent="0.3">
      <c r="A294" s="192"/>
      <c r="B294" s="190"/>
      <c r="C294" s="187"/>
    </row>
    <row r="295" spans="1:3" x14ac:dyDescent="0.3">
      <c r="A295" s="192"/>
      <c r="B295" s="190"/>
      <c r="C295" s="187"/>
    </row>
    <row r="296" spans="1:3" x14ac:dyDescent="0.3">
      <c r="A296" s="192"/>
      <c r="B296" s="190"/>
      <c r="C296" s="187"/>
    </row>
    <row r="297" spans="1:3" x14ac:dyDescent="0.3">
      <c r="A297" s="192"/>
      <c r="B297" s="190"/>
      <c r="C297" s="187"/>
    </row>
    <row r="298" spans="1:3" x14ac:dyDescent="0.3">
      <c r="A298" s="192"/>
      <c r="B298" s="190"/>
      <c r="C298" s="187"/>
    </row>
    <row r="299" spans="1:3" x14ac:dyDescent="0.3">
      <c r="A299" s="192"/>
      <c r="B299" s="190"/>
      <c r="C299" s="187"/>
    </row>
    <row r="300" spans="1:3" x14ac:dyDescent="0.3">
      <c r="A300" s="192"/>
      <c r="B300" s="190"/>
      <c r="C300" s="187"/>
    </row>
    <row r="301" spans="1:3" ht="12.75" thickBot="1" x14ac:dyDescent="0.35">
      <c r="A301" s="192"/>
      <c r="B301" s="191"/>
      <c r="C301" s="189"/>
    </row>
    <row r="302" spans="1:3" x14ac:dyDescent="0.3">
      <c r="B302" s="188"/>
    </row>
    <row r="303" spans="1:3" x14ac:dyDescent="0.3">
      <c r="B303" s="188"/>
    </row>
    <row r="304" spans="1:3" x14ac:dyDescent="0.3">
      <c r="B304" s="188"/>
    </row>
    <row r="305" spans="2:2" x14ac:dyDescent="0.3">
      <c r="B305" s="188"/>
    </row>
    <row r="306" spans="2:2" x14ac:dyDescent="0.3">
      <c r="B306" s="188"/>
    </row>
    <row r="307" spans="2:2" x14ac:dyDescent="0.3">
      <c r="B307" s="188"/>
    </row>
    <row r="308" spans="2:2" x14ac:dyDescent="0.3">
      <c r="B308" s="188"/>
    </row>
    <row r="309" spans="2:2" x14ac:dyDescent="0.3">
      <c r="B309" s="188"/>
    </row>
    <row r="310" spans="2:2" x14ac:dyDescent="0.3">
      <c r="B310" s="188"/>
    </row>
    <row r="311" spans="2:2" x14ac:dyDescent="0.3">
      <c r="B311" s="188"/>
    </row>
    <row r="312" spans="2:2" x14ac:dyDescent="0.3">
      <c r="B312" s="188"/>
    </row>
    <row r="313" spans="2:2" x14ac:dyDescent="0.3">
      <c r="B313" s="188"/>
    </row>
    <row r="314" spans="2:2" x14ac:dyDescent="0.3">
      <c r="B314" s="188"/>
    </row>
    <row r="315" spans="2:2" x14ac:dyDescent="0.3">
      <c r="B315" s="188"/>
    </row>
    <row r="316" spans="2:2" x14ac:dyDescent="0.3">
      <c r="B316" s="188"/>
    </row>
    <row r="317" spans="2:2" x14ac:dyDescent="0.3">
      <c r="B317" s="188"/>
    </row>
    <row r="318" spans="2:2" x14ac:dyDescent="0.3">
      <c r="B318" s="188"/>
    </row>
    <row r="319" spans="2:2" x14ac:dyDescent="0.3">
      <c r="B319" s="188"/>
    </row>
    <row r="320" spans="2:2" x14ac:dyDescent="0.3">
      <c r="B320" s="188"/>
    </row>
    <row r="321" spans="2:2" x14ac:dyDescent="0.3">
      <c r="B321" s="188"/>
    </row>
    <row r="322" spans="2:2" x14ac:dyDescent="0.3">
      <c r="B322" s="188"/>
    </row>
    <row r="323" spans="2:2" x14ac:dyDescent="0.3">
      <c r="B323" s="188"/>
    </row>
    <row r="324" spans="2:2" x14ac:dyDescent="0.3">
      <c r="B324" s="188"/>
    </row>
    <row r="325" spans="2:2" x14ac:dyDescent="0.3">
      <c r="B325" s="188"/>
    </row>
    <row r="326" spans="2:2" x14ac:dyDescent="0.3">
      <c r="B326" s="188"/>
    </row>
    <row r="327" spans="2:2" x14ac:dyDescent="0.3">
      <c r="B327" s="188"/>
    </row>
    <row r="328" spans="2:2" x14ac:dyDescent="0.3">
      <c r="B328" s="188"/>
    </row>
    <row r="329" spans="2:2" x14ac:dyDescent="0.3">
      <c r="B329" s="188"/>
    </row>
    <row r="330" spans="2:2" x14ac:dyDescent="0.3">
      <c r="B330" s="188"/>
    </row>
    <row r="331" spans="2:2" x14ac:dyDescent="0.3">
      <c r="B331" s="188"/>
    </row>
    <row r="332" spans="2:2" x14ac:dyDescent="0.3">
      <c r="B332" s="188"/>
    </row>
    <row r="333" spans="2:2" x14ac:dyDescent="0.3">
      <c r="B333" s="188"/>
    </row>
    <row r="334" spans="2:2" x14ac:dyDescent="0.3">
      <c r="B334" s="188"/>
    </row>
    <row r="335" spans="2:2" x14ac:dyDescent="0.3">
      <c r="B335" s="188"/>
    </row>
    <row r="336" spans="2:2" x14ac:dyDescent="0.3">
      <c r="B336" s="188"/>
    </row>
    <row r="337" spans="2:2" x14ac:dyDescent="0.3">
      <c r="B337" s="188"/>
    </row>
    <row r="338" spans="2:2" x14ac:dyDescent="0.3">
      <c r="B338" s="188"/>
    </row>
    <row r="339" spans="2:2" x14ac:dyDescent="0.3">
      <c r="B339" s="188"/>
    </row>
    <row r="340" spans="2:2" x14ac:dyDescent="0.3">
      <c r="B340" s="188"/>
    </row>
    <row r="341" spans="2:2" x14ac:dyDescent="0.3">
      <c r="B341" s="188"/>
    </row>
    <row r="342" spans="2:2" x14ac:dyDescent="0.3">
      <c r="B342" s="188"/>
    </row>
    <row r="343" spans="2:2" x14ac:dyDescent="0.3">
      <c r="B343" s="188"/>
    </row>
    <row r="344" spans="2:2" x14ac:dyDescent="0.3">
      <c r="B344" s="188"/>
    </row>
    <row r="345" spans="2:2" x14ac:dyDescent="0.3">
      <c r="B345" s="188"/>
    </row>
    <row r="346" spans="2:2" x14ac:dyDescent="0.3">
      <c r="B346" s="188"/>
    </row>
    <row r="347" spans="2:2" x14ac:dyDescent="0.3">
      <c r="B347" s="188"/>
    </row>
    <row r="348" spans="2:2" x14ac:dyDescent="0.3">
      <c r="B348" s="188"/>
    </row>
    <row r="349" spans="2:2" x14ac:dyDescent="0.3">
      <c r="B349" s="188"/>
    </row>
    <row r="350" spans="2:2" x14ac:dyDescent="0.3">
      <c r="B350" s="188"/>
    </row>
    <row r="351" spans="2:2" x14ac:dyDescent="0.3">
      <c r="B351" s="188"/>
    </row>
  </sheetData>
  <mergeCells count="1">
    <mergeCell ref="B3:C3"/>
  </mergeCells>
  <phoneticPr fontId="2" type="noConversion"/>
  <pageMargins left="0.7" right="0.7" top="0.75" bottom="0.75" header="0.3" footer="0.3"/>
  <pageSetup paperSize="9" scale="6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 tint="0.39997558519241921"/>
  </sheetPr>
  <dimension ref="A1:J131"/>
  <sheetViews>
    <sheetView showGridLines="0" view="pageBreakPreview" zoomScaleNormal="100" zoomScaleSheetLayoutView="100" workbookViewId="0">
      <pane xSplit="1" ySplit="4" topLeftCell="B5" activePane="bottomRight" state="frozen"/>
      <selection activeCell="B9" sqref="B9"/>
      <selection pane="topRight" activeCell="B9" sqref="B9"/>
      <selection pane="bottomLeft" activeCell="B9" sqref="B9"/>
      <selection pane="bottomRight"/>
    </sheetView>
  </sheetViews>
  <sheetFormatPr defaultColWidth="9" defaultRowHeight="12" x14ac:dyDescent="0.3"/>
  <cols>
    <col min="1" max="1" width="0.625" style="36" customWidth="1"/>
    <col min="2" max="2" width="75.375" style="37" customWidth="1"/>
    <col min="3" max="3" width="28.875" style="37" customWidth="1"/>
    <col min="4" max="4" width="0.625" style="36" customWidth="1"/>
    <col min="5" max="16384" width="9" style="36"/>
  </cols>
  <sheetData>
    <row r="1" spans="1:10" s="1" customFormat="1" ht="16.5" x14ac:dyDescent="0.3">
      <c r="B1" s="1" t="s">
        <v>2311</v>
      </c>
      <c r="I1" s="9"/>
      <c r="J1" s="9"/>
    </row>
    <row r="2" spans="1:10" ht="12.75" thickBot="1" x14ac:dyDescent="0.35">
      <c r="A2" s="36" t="s">
        <v>1711</v>
      </c>
      <c r="C2" s="67" t="s">
        <v>86</v>
      </c>
    </row>
    <row r="3" spans="1:10" ht="17.25" thickBot="1" x14ac:dyDescent="0.35">
      <c r="B3" s="397" t="s">
        <v>2706</v>
      </c>
      <c r="C3" s="357"/>
    </row>
    <row r="70" spans="1:1" x14ac:dyDescent="0.3">
      <c r="A70" s="36" t="s">
        <v>2310</v>
      </c>
    </row>
    <row r="72" spans="1:1" x14ac:dyDescent="0.3">
      <c r="A72" s="36" t="s">
        <v>2309</v>
      </c>
    </row>
    <row r="82" spans="1:10" x14ac:dyDescent="0.3">
      <c r="B82" s="188"/>
    </row>
    <row r="83" spans="1:10" x14ac:dyDescent="0.3">
      <c r="B83" s="188"/>
    </row>
    <row r="84" spans="1:10" x14ac:dyDescent="0.3">
      <c r="B84" s="188"/>
    </row>
    <row r="85" spans="1:10" s="37" customFormat="1" x14ac:dyDescent="0.3">
      <c r="A85" s="36"/>
      <c r="B85" s="188"/>
      <c r="D85" s="36"/>
      <c r="E85" s="36"/>
      <c r="F85" s="36"/>
      <c r="G85" s="36"/>
      <c r="H85" s="36"/>
      <c r="I85" s="36"/>
      <c r="J85" s="36"/>
    </row>
    <row r="86" spans="1:10" s="37" customFormat="1" x14ac:dyDescent="0.3">
      <c r="A86" s="36"/>
      <c r="B86" s="188"/>
      <c r="D86" s="36"/>
      <c r="E86" s="36"/>
      <c r="F86" s="36"/>
      <c r="G86" s="36"/>
      <c r="H86" s="36"/>
      <c r="I86" s="36"/>
      <c r="J86" s="36"/>
    </row>
    <row r="87" spans="1:10" s="37" customFormat="1" x14ac:dyDescent="0.3">
      <c r="A87" s="36"/>
      <c r="B87" s="188"/>
      <c r="D87" s="36"/>
      <c r="E87" s="36"/>
      <c r="F87" s="36"/>
      <c r="G87" s="36"/>
      <c r="H87" s="36"/>
      <c r="I87" s="36"/>
      <c r="J87" s="36"/>
    </row>
    <row r="88" spans="1:10" s="37" customFormat="1" x14ac:dyDescent="0.3">
      <c r="A88" s="36"/>
      <c r="B88" s="188"/>
      <c r="D88" s="36"/>
      <c r="E88" s="36"/>
      <c r="F88" s="36"/>
      <c r="G88" s="36"/>
      <c r="H88" s="36"/>
      <c r="I88" s="36"/>
      <c r="J88" s="36"/>
    </row>
    <row r="89" spans="1:10" s="37" customFormat="1" x14ac:dyDescent="0.3">
      <c r="A89" s="36"/>
      <c r="B89" s="188"/>
      <c r="D89" s="36"/>
      <c r="E89" s="36"/>
      <c r="F89" s="36"/>
      <c r="G89" s="36"/>
      <c r="H89" s="36"/>
      <c r="I89" s="36"/>
      <c r="J89" s="36"/>
    </row>
    <row r="90" spans="1:10" s="37" customFormat="1" x14ac:dyDescent="0.3">
      <c r="A90" s="36"/>
      <c r="B90" s="188"/>
      <c r="D90" s="36"/>
      <c r="E90" s="36"/>
      <c r="F90" s="36"/>
      <c r="G90" s="36"/>
      <c r="H90" s="36"/>
      <c r="I90" s="36"/>
      <c r="J90" s="36"/>
    </row>
    <row r="91" spans="1:10" s="37" customFormat="1" x14ac:dyDescent="0.3">
      <c r="A91" s="36"/>
      <c r="B91" s="188"/>
      <c r="D91" s="36"/>
      <c r="E91" s="36"/>
      <c r="F91" s="36"/>
      <c r="G91" s="36"/>
      <c r="H91" s="36"/>
      <c r="I91" s="36"/>
      <c r="J91" s="36"/>
    </row>
    <row r="92" spans="1:10" s="37" customFormat="1" x14ac:dyDescent="0.3">
      <c r="A92" s="36"/>
      <c r="B92" s="188"/>
      <c r="D92" s="36"/>
      <c r="E92" s="36"/>
      <c r="F92" s="36"/>
      <c r="G92" s="36"/>
      <c r="H92" s="36"/>
      <c r="I92" s="36"/>
      <c r="J92" s="36"/>
    </row>
    <row r="93" spans="1:10" s="37" customFormat="1" x14ac:dyDescent="0.3">
      <c r="A93" s="36"/>
      <c r="B93" s="188"/>
      <c r="D93" s="36"/>
      <c r="E93" s="36"/>
      <c r="F93" s="36"/>
      <c r="G93" s="36"/>
      <c r="H93" s="36"/>
      <c r="I93" s="36"/>
      <c r="J93" s="36"/>
    </row>
    <row r="94" spans="1:10" s="37" customFormat="1" x14ac:dyDescent="0.3">
      <c r="A94" s="36"/>
      <c r="B94" s="188"/>
      <c r="D94" s="36"/>
      <c r="E94" s="36"/>
      <c r="F94" s="36"/>
      <c r="G94" s="36"/>
      <c r="H94" s="36"/>
      <c r="I94" s="36"/>
      <c r="J94" s="36"/>
    </row>
    <row r="95" spans="1:10" s="37" customFormat="1" x14ac:dyDescent="0.3">
      <c r="A95" s="36"/>
      <c r="B95" s="188"/>
      <c r="D95" s="36"/>
      <c r="E95" s="36"/>
      <c r="F95" s="36"/>
      <c r="G95" s="36"/>
      <c r="H95" s="36"/>
      <c r="I95" s="36"/>
      <c r="J95" s="36"/>
    </row>
    <row r="96" spans="1:10" s="37" customFormat="1" x14ac:dyDescent="0.3">
      <c r="A96" s="36"/>
      <c r="B96" s="188"/>
      <c r="D96" s="36"/>
      <c r="E96" s="36"/>
      <c r="F96" s="36"/>
      <c r="G96" s="36"/>
      <c r="H96" s="36"/>
      <c r="I96" s="36"/>
      <c r="J96" s="36"/>
    </row>
    <row r="97" spans="1:10" s="37" customFormat="1" x14ac:dyDescent="0.3">
      <c r="A97" s="36"/>
      <c r="B97" s="188"/>
      <c r="D97" s="36"/>
      <c r="E97" s="36"/>
      <c r="F97" s="36"/>
      <c r="G97" s="36"/>
      <c r="H97" s="36"/>
      <c r="I97" s="36"/>
      <c r="J97" s="36"/>
    </row>
    <row r="98" spans="1:10" s="37" customFormat="1" x14ac:dyDescent="0.3">
      <c r="A98" s="36"/>
      <c r="B98" s="188"/>
      <c r="D98" s="36"/>
      <c r="E98" s="36"/>
      <c r="F98" s="36"/>
      <c r="G98" s="36"/>
      <c r="H98" s="36"/>
      <c r="I98" s="36"/>
      <c r="J98" s="36"/>
    </row>
    <row r="99" spans="1:10" s="37" customFormat="1" x14ac:dyDescent="0.3">
      <c r="A99" s="36"/>
      <c r="B99" s="188"/>
      <c r="D99" s="36"/>
      <c r="E99" s="36"/>
      <c r="F99" s="36"/>
      <c r="G99" s="36"/>
      <c r="H99" s="36"/>
      <c r="I99" s="36"/>
      <c r="J99" s="36"/>
    </row>
    <row r="100" spans="1:10" s="37" customFormat="1" x14ac:dyDescent="0.3">
      <c r="A100" s="36"/>
      <c r="B100" s="188"/>
      <c r="D100" s="36"/>
      <c r="E100" s="36"/>
      <c r="F100" s="36"/>
      <c r="G100" s="36"/>
      <c r="H100" s="36"/>
      <c r="I100" s="36"/>
      <c r="J100" s="36"/>
    </row>
    <row r="101" spans="1:10" s="37" customFormat="1" x14ac:dyDescent="0.3">
      <c r="A101" s="36"/>
      <c r="B101" s="188"/>
      <c r="D101" s="36"/>
      <c r="E101" s="36"/>
      <c r="F101" s="36"/>
      <c r="G101" s="36"/>
      <c r="H101" s="36"/>
      <c r="I101" s="36"/>
      <c r="J101" s="36"/>
    </row>
    <row r="102" spans="1:10" s="37" customFormat="1" x14ac:dyDescent="0.3">
      <c r="A102" s="36"/>
      <c r="B102" s="188"/>
      <c r="D102" s="36"/>
      <c r="E102" s="36"/>
      <c r="F102" s="36"/>
      <c r="G102" s="36"/>
      <c r="H102" s="36"/>
      <c r="I102" s="36"/>
      <c r="J102" s="36"/>
    </row>
    <row r="103" spans="1:10" s="37" customFormat="1" x14ac:dyDescent="0.3">
      <c r="A103" s="36"/>
      <c r="B103" s="188"/>
      <c r="D103" s="36"/>
      <c r="E103" s="36"/>
      <c r="F103" s="36"/>
      <c r="G103" s="36"/>
      <c r="H103" s="36"/>
      <c r="I103" s="36"/>
      <c r="J103" s="36"/>
    </row>
    <row r="104" spans="1:10" s="37" customFormat="1" x14ac:dyDescent="0.3">
      <c r="A104" s="36"/>
      <c r="B104" s="188"/>
      <c r="D104" s="36"/>
      <c r="E104" s="36"/>
      <c r="F104" s="36"/>
      <c r="G104" s="36"/>
      <c r="H104" s="36"/>
      <c r="I104" s="36"/>
      <c r="J104" s="36"/>
    </row>
    <row r="105" spans="1:10" s="37" customFormat="1" x14ac:dyDescent="0.3">
      <c r="A105" s="36"/>
      <c r="B105" s="188"/>
      <c r="D105" s="36"/>
      <c r="E105" s="36"/>
      <c r="F105" s="36"/>
      <c r="G105" s="36"/>
      <c r="H105" s="36"/>
      <c r="I105" s="36"/>
      <c r="J105" s="36"/>
    </row>
    <row r="106" spans="1:10" s="37" customFormat="1" x14ac:dyDescent="0.3">
      <c r="A106" s="36"/>
      <c r="B106" s="188"/>
      <c r="D106" s="36"/>
      <c r="E106" s="36"/>
      <c r="F106" s="36"/>
      <c r="G106" s="36"/>
      <c r="H106" s="36"/>
      <c r="I106" s="36"/>
      <c r="J106" s="36"/>
    </row>
    <row r="107" spans="1:10" s="37" customFormat="1" x14ac:dyDescent="0.3">
      <c r="A107" s="36"/>
      <c r="B107" s="188"/>
      <c r="D107" s="36"/>
      <c r="E107" s="36"/>
      <c r="F107" s="36"/>
      <c r="G107" s="36"/>
      <c r="H107" s="36"/>
      <c r="I107" s="36"/>
      <c r="J107" s="36"/>
    </row>
    <row r="108" spans="1:10" s="37" customFormat="1" x14ac:dyDescent="0.3">
      <c r="A108" s="36"/>
      <c r="B108" s="188"/>
      <c r="D108" s="36"/>
      <c r="E108" s="36"/>
      <c r="F108" s="36"/>
      <c r="G108" s="36"/>
      <c r="H108" s="36"/>
      <c r="I108" s="36"/>
      <c r="J108" s="36"/>
    </row>
    <row r="109" spans="1:10" s="37" customFormat="1" x14ac:dyDescent="0.3">
      <c r="A109" s="36"/>
      <c r="B109" s="188"/>
      <c r="D109" s="36"/>
      <c r="E109" s="36"/>
      <c r="F109" s="36"/>
      <c r="G109" s="36"/>
      <c r="H109" s="36"/>
      <c r="I109" s="36"/>
      <c r="J109" s="36"/>
    </row>
    <row r="110" spans="1:10" s="37" customFormat="1" x14ac:dyDescent="0.3">
      <c r="A110" s="36"/>
      <c r="B110" s="188"/>
      <c r="D110" s="36"/>
      <c r="E110" s="36"/>
      <c r="F110" s="36"/>
      <c r="G110" s="36"/>
      <c r="H110" s="36"/>
      <c r="I110" s="36"/>
      <c r="J110" s="36"/>
    </row>
    <row r="111" spans="1:10" s="37" customFormat="1" x14ac:dyDescent="0.3">
      <c r="A111" s="36"/>
      <c r="B111" s="188"/>
      <c r="D111" s="36"/>
      <c r="E111" s="36"/>
      <c r="F111" s="36"/>
      <c r="G111" s="36"/>
      <c r="H111" s="36"/>
      <c r="I111" s="36"/>
      <c r="J111" s="36"/>
    </row>
    <row r="112" spans="1:10" s="37" customFormat="1" x14ac:dyDescent="0.3">
      <c r="A112" s="36"/>
      <c r="B112" s="188"/>
      <c r="D112" s="36"/>
      <c r="E112" s="36"/>
      <c r="F112" s="36"/>
      <c r="G112" s="36"/>
      <c r="H112" s="36"/>
      <c r="I112" s="36"/>
      <c r="J112" s="36"/>
    </row>
    <row r="113" spans="1:10" s="37" customFormat="1" x14ac:dyDescent="0.3">
      <c r="A113" s="36"/>
      <c r="B113" s="188"/>
      <c r="D113" s="36"/>
      <c r="E113" s="36"/>
      <c r="F113" s="36"/>
      <c r="G113" s="36"/>
      <c r="H113" s="36"/>
      <c r="I113" s="36"/>
      <c r="J113" s="36"/>
    </row>
    <row r="114" spans="1:10" s="37" customFormat="1" x14ac:dyDescent="0.3">
      <c r="A114" s="36"/>
      <c r="B114" s="188"/>
      <c r="D114" s="36"/>
      <c r="E114" s="36"/>
      <c r="F114" s="36"/>
      <c r="G114" s="36"/>
      <c r="H114" s="36"/>
      <c r="I114" s="36"/>
      <c r="J114" s="36"/>
    </row>
    <row r="115" spans="1:10" s="37" customFormat="1" x14ac:dyDescent="0.3">
      <c r="A115" s="36"/>
      <c r="B115" s="188"/>
      <c r="D115" s="36"/>
      <c r="E115" s="36"/>
      <c r="F115" s="36"/>
      <c r="G115" s="36"/>
      <c r="H115" s="36"/>
      <c r="I115" s="36"/>
      <c r="J115" s="36"/>
    </row>
    <row r="116" spans="1:10" s="37" customFormat="1" x14ac:dyDescent="0.3">
      <c r="A116" s="36"/>
      <c r="B116" s="188"/>
      <c r="D116" s="36"/>
      <c r="E116" s="36"/>
      <c r="F116" s="36"/>
      <c r="G116" s="36"/>
      <c r="H116" s="36"/>
      <c r="I116" s="36"/>
      <c r="J116" s="36"/>
    </row>
    <row r="117" spans="1:10" s="37" customFormat="1" x14ac:dyDescent="0.3">
      <c r="A117" s="36"/>
      <c r="B117" s="188"/>
      <c r="D117" s="36"/>
      <c r="E117" s="36"/>
      <c r="F117" s="36"/>
      <c r="G117" s="36"/>
      <c r="H117" s="36"/>
      <c r="I117" s="36"/>
      <c r="J117" s="36"/>
    </row>
    <row r="118" spans="1:10" s="37" customFormat="1" x14ac:dyDescent="0.3">
      <c r="A118" s="36"/>
      <c r="B118" s="188"/>
      <c r="D118" s="36"/>
      <c r="E118" s="36"/>
      <c r="F118" s="36"/>
      <c r="G118" s="36"/>
      <c r="H118" s="36"/>
      <c r="I118" s="36"/>
      <c r="J118" s="36"/>
    </row>
    <row r="119" spans="1:10" s="37" customFormat="1" x14ac:dyDescent="0.3">
      <c r="A119" s="36"/>
      <c r="B119" s="188"/>
      <c r="D119" s="36"/>
      <c r="E119" s="36"/>
      <c r="F119" s="36"/>
      <c r="G119" s="36"/>
      <c r="H119" s="36"/>
      <c r="I119" s="36"/>
      <c r="J119" s="36"/>
    </row>
    <row r="120" spans="1:10" s="37" customFormat="1" x14ac:dyDescent="0.3">
      <c r="A120" s="36"/>
      <c r="B120" s="188"/>
      <c r="D120" s="36"/>
      <c r="E120" s="36"/>
      <c r="F120" s="36"/>
      <c r="G120" s="36"/>
      <c r="H120" s="36"/>
      <c r="I120" s="36"/>
      <c r="J120" s="36"/>
    </row>
    <row r="121" spans="1:10" s="37" customFormat="1" x14ac:dyDescent="0.3">
      <c r="A121" s="36"/>
      <c r="B121" s="188"/>
      <c r="D121" s="36"/>
      <c r="E121" s="36"/>
      <c r="F121" s="36"/>
      <c r="G121" s="36"/>
      <c r="H121" s="36"/>
      <c r="I121" s="36"/>
      <c r="J121" s="36"/>
    </row>
    <row r="122" spans="1:10" s="37" customFormat="1" x14ac:dyDescent="0.3">
      <c r="A122" s="36"/>
      <c r="B122" s="188"/>
      <c r="D122" s="36"/>
      <c r="E122" s="36"/>
      <c r="F122" s="36"/>
      <c r="G122" s="36"/>
      <c r="H122" s="36"/>
      <c r="I122" s="36"/>
      <c r="J122" s="36"/>
    </row>
    <row r="123" spans="1:10" s="37" customFormat="1" x14ac:dyDescent="0.3">
      <c r="A123" s="36"/>
      <c r="B123" s="188"/>
      <c r="D123" s="36"/>
      <c r="E123" s="36"/>
      <c r="F123" s="36"/>
      <c r="G123" s="36"/>
      <c r="H123" s="36"/>
      <c r="I123" s="36"/>
      <c r="J123" s="36"/>
    </row>
    <row r="124" spans="1:10" s="37" customFormat="1" x14ac:dyDescent="0.3">
      <c r="A124" s="36"/>
      <c r="B124" s="188"/>
      <c r="D124" s="36"/>
      <c r="E124" s="36"/>
      <c r="F124" s="36"/>
      <c r="G124" s="36"/>
      <c r="H124" s="36"/>
      <c r="I124" s="36"/>
      <c r="J124" s="36"/>
    </row>
    <row r="125" spans="1:10" s="37" customFormat="1" x14ac:dyDescent="0.3">
      <c r="A125" s="36"/>
      <c r="B125" s="188"/>
      <c r="D125" s="36"/>
      <c r="E125" s="36"/>
      <c r="F125" s="36"/>
      <c r="G125" s="36"/>
      <c r="H125" s="36"/>
      <c r="I125" s="36"/>
      <c r="J125" s="36"/>
    </row>
    <row r="126" spans="1:10" s="37" customFormat="1" x14ac:dyDescent="0.3">
      <c r="A126" s="36"/>
      <c r="B126" s="188"/>
      <c r="D126" s="36"/>
      <c r="E126" s="36"/>
      <c r="F126" s="36"/>
      <c r="G126" s="36"/>
      <c r="H126" s="36"/>
      <c r="I126" s="36"/>
      <c r="J126" s="36"/>
    </row>
    <row r="127" spans="1:10" s="37" customFormat="1" x14ac:dyDescent="0.3">
      <c r="A127" s="36"/>
      <c r="B127" s="188"/>
      <c r="D127" s="36"/>
      <c r="E127" s="36"/>
      <c r="F127" s="36"/>
      <c r="G127" s="36"/>
      <c r="H127" s="36"/>
      <c r="I127" s="36"/>
      <c r="J127" s="36"/>
    </row>
    <row r="128" spans="1:10" s="37" customFormat="1" x14ac:dyDescent="0.3">
      <c r="A128" s="36"/>
      <c r="B128" s="188"/>
      <c r="D128" s="36"/>
      <c r="E128" s="36"/>
      <c r="F128" s="36"/>
      <c r="G128" s="36"/>
      <c r="H128" s="36"/>
      <c r="I128" s="36"/>
      <c r="J128" s="36"/>
    </row>
    <row r="129" spans="1:10" s="37" customFormat="1" x14ac:dyDescent="0.3">
      <c r="A129" s="36"/>
      <c r="B129" s="188"/>
      <c r="D129" s="36"/>
      <c r="E129" s="36"/>
      <c r="F129" s="36"/>
      <c r="G129" s="36"/>
      <c r="H129" s="36"/>
      <c r="I129" s="36"/>
      <c r="J129" s="36"/>
    </row>
    <row r="130" spans="1:10" s="37" customFormat="1" x14ac:dyDescent="0.3">
      <c r="A130" s="36"/>
      <c r="B130" s="188"/>
      <c r="D130" s="36"/>
      <c r="E130" s="36"/>
      <c r="F130" s="36"/>
      <c r="G130" s="36"/>
      <c r="H130" s="36"/>
      <c r="I130" s="36"/>
      <c r="J130" s="36"/>
    </row>
    <row r="131" spans="1:10" s="37" customFormat="1" x14ac:dyDescent="0.3">
      <c r="A131" s="36"/>
      <c r="B131" s="188"/>
      <c r="D131" s="36"/>
      <c r="E131" s="36"/>
      <c r="F131" s="36"/>
      <c r="G131" s="36"/>
      <c r="H131" s="36"/>
      <c r="I131" s="36"/>
      <c r="J131" s="36"/>
    </row>
  </sheetData>
  <mergeCells count="1">
    <mergeCell ref="B3:C3"/>
  </mergeCells>
  <phoneticPr fontId="2" type="noConversion"/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21</vt:i4>
      </vt:variant>
    </vt:vector>
  </HeadingPairs>
  <TitlesOfParts>
    <vt:vector size="50" baseType="lpstr">
      <vt:lpstr>Scenario Check Summary</vt:lpstr>
      <vt:lpstr>Title &amp; Summary</vt:lpstr>
      <vt:lpstr>Port Reference</vt:lpstr>
      <vt:lpstr>Tray Pocket ID Rule</vt:lpstr>
      <vt:lpstr>Recipe Security UI</vt:lpstr>
      <vt:lpstr>Recipe Number 설비 조건</vt:lpstr>
      <vt:lpstr>Get Attr Object Type 정의</vt:lpstr>
      <vt:lpstr>Revision</vt:lpstr>
      <vt:lpstr>ISSUE</vt:lpstr>
      <vt:lpstr>Connection</vt:lpstr>
      <vt:lpstr>Initial</vt:lpstr>
      <vt:lpstr>RMS</vt:lpstr>
      <vt:lpstr>ECM</vt:lpstr>
      <vt:lpstr>FDC</vt:lpstr>
      <vt:lpstr>Alarm</vt:lpstr>
      <vt:lpstr>EQP State</vt:lpstr>
      <vt:lpstr>Tracking</vt:lpstr>
      <vt:lpstr>Material</vt:lpstr>
      <vt:lpstr>APC</vt:lpstr>
      <vt:lpstr>OP Call</vt:lpstr>
      <vt:lpstr>Interlock</vt:lpstr>
      <vt:lpstr>Carrier Process</vt:lpstr>
      <vt:lpstr>ETC</vt:lpstr>
      <vt:lpstr>RMS(S7F26) Log</vt:lpstr>
      <vt:lpstr>ECM(S2F30) Log</vt:lpstr>
      <vt:lpstr>FDC(S1F12) Log</vt:lpstr>
      <vt:lpstr>Alarm(S5F1) Log</vt:lpstr>
      <vt:lpstr>Track Out Log</vt:lpstr>
      <vt:lpstr>TPM LOSS CODE UI</vt:lpstr>
      <vt:lpstr>'Alarm(S5F1) Log'!Print_Area</vt:lpstr>
      <vt:lpstr>APC!Print_Area</vt:lpstr>
      <vt:lpstr>'Carrier Process'!Print_Area</vt:lpstr>
      <vt:lpstr>Connection!Print_Area</vt:lpstr>
      <vt:lpstr>ECM!Print_Area</vt:lpstr>
      <vt:lpstr>'ECM(S2F30) Log'!Print_Area</vt:lpstr>
      <vt:lpstr>'EQP State'!Print_Area</vt:lpstr>
      <vt:lpstr>ETC!Print_Area</vt:lpstr>
      <vt:lpstr>FDC!Print_Area</vt:lpstr>
      <vt:lpstr>'FDC(S1F12) Log'!Print_Area</vt:lpstr>
      <vt:lpstr>Initial!Print_Area</vt:lpstr>
      <vt:lpstr>Interlock!Print_Area</vt:lpstr>
      <vt:lpstr>ISSUE!Print_Area</vt:lpstr>
      <vt:lpstr>'OP Call'!Print_Area</vt:lpstr>
      <vt:lpstr>RMS!Print_Area</vt:lpstr>
      <vt:lpstr>'RMS(S7F26) Log'!Print_Area</vt:lpstr>
      <vt:lpstr>'Scenario Check Summary'!Print_Area</vt:lpstr>
      <vt:lpstr>'Title &amp; Summary'!Print_Area</vt:lpstr>
      <vt:lpstr>'TPM LOSS CODE UI'!Print_Area</vt:lpstr>
      <vt:lpstr>'Track Out Log'!Print_Area</vt:lpstr>
      <vt:lpstr>Tracking!Print_Area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Namho Kim</cp:lastModifiedBy>
  <cp:lastPrinted>2011-07-15T08:14:57Z</cp:lastPrinted>
  <dcterms:created xsi:type="dcterms:W3CDTF">2011-04-20T00:15:07Z</dcterms:created>
  <dcterms:modified xsi:type="dcterms:W3CDTF">2026-01-28T08:58:32Z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5C58129F-E5B8-477A-9B38-B3E54BFA04C8}" pid="2">
    <vt:lpwstr>0E4445962798E37AE84B06A93B1C053AE5A857E0EB8DA831BD6960359B059DC5</vt:lpwstr>
  </property>
  <property fmtid="{D5CDD505-2E9C-101B-9397-08002B2CF9AE}" pid="2" name="NSCPROP">
    <vt:lpwstr>NSCCustomProperty</vt:lpwstr>
  </property>
</Properties>
</file>