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Sheet1" sheetId="1" r:id="rId1"/>
    <sheet name="BREAK DOWN " sheetId="2" r:id="rId2"/>
  </sheets>
  <calcPr calcId="144525"/>
</workbook>
</file>

<file path=xl/sharedStrings.xml><?xml version="1.0" encoding="utf-8"?>
<sst xmlns="http://schemas.openxmlformats.org/spreadsheetml/2006/main" count="57" uniqueCount="38">
  <si>
    <t xml:space="preserve">DATE </t>
  </si>
  <si>
    <t>PURCHASE</t>
  </si>
  <si>
    <t xml:space="preserve">TOTAL </t>
  </si>
  <si>
    <t>MONDAY</t>
  </si>
  <si>
    <t xml:space="preserve">BANK </t>
  </si>
  <si>
    <t xml:space="preserve">PUBLIC </t>
  </si>
  <si>
    <t xml:space="preserve">OPENING BALANCE </t>
  </si>
  <si>
    <t>SELL</t>
  </si>
  <si>
    <t>Expenses</t>
  </si>
  <si>
    <t>Trading Profit</t>
  </si>
  <si>
    <t>Shortage / Excess</t>
  </si>
  <si>
    <t>CLOSING BALANCE</t>
  </si>
  <si>
    <t>COMPANIES</t>
  </si>
  <si>
    <t>RATE</t>
  </si>
  <si>
    <t xml:space="preserve">KWACHA EQUVALENT </t>
  </si>
  <si>
    <t>TUESDAY</t>
  </si>
  <si>
    <t>13/04/2021</t>
  </si>
  <si>
    <t>WEDNESDAY</t>
  </si>
  <si>
    <t>14/04/2021</t>
  </si>
  <si>
    <t>THURDAY</t>
  </si>
  <si>
    <t>15/04/2021</t>
  </si>
  <si>
    <t>FRIDAY</t>
  </si>
  <si>
    <t>16/4/2021</t>
  </si>
  <si>
    <t>SATURDAY</t>
  </si>
  <si>
    <t>17/04/2021</t>
  </si>
  <si>
    <t xml:space="preserve">SUNDAY </t>
  </si>
  <si>
    <t>18/04/2021</t>
  </si>
  <si>
    <t xml:space="preserve">TOTAL WEEKLY </t>
  </si>
  <si>
    <t xml:space="preserve">MONDAY </t>
  </si>
  <si>
    <t>PROFIT</t>
  </si>
  <si>
    <t>TOTAL</t>
  </si>
  <si>
    <t>BUY</t>
  </si>
  <si>
    <t xml:space="preserve">TOTAL SELL </t>
  </si>
  <si>
    <t>TUE</t>
  </si>
  <si>
    <t>WED</t>
  </si>
  <si>
    <t>THUR</t>
  </si>
  <si>
    <t>FRI</t>
  </si>
  <si>
    <t>SAT</t>
  </si>
</sst>
</file>

<file path=xl/styles.xml><?xml version="1.0" encoding="utf-8"?>
<styleSheet xmlns="http://schemas.openxmlformats.org/spreadsheetml/2006/main">
  <numFmts count="7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  <numFmt numFmtId="8" formatCode="&quot;$&quot;#,##0.00_);[Red]\(&quot;$&quot;#,##0.00\)"/>
    <numFmt numFmtId="178" formatCode="[$ZMK]\ #,##0.00;[$ZMK]\ \-#,##0.00"/>
    <numFmt numFmtId="179" formatCode="[$ZMK]\ #,##0.00_);[Red]\([$ZMK]\ #,##0.00\)"/>
  </numFmts>
  <fonts count="24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1"/>
      <name val="Gungsuh"/>
      <charset val="134"/>
    </font>
    <font>
      <b/>
      <sz val="12"/>
      <color indexed="8"/>
      <name val="Gungsuh"/>
      <charset val="134"/>
    </font>
    <font>
      <sz val="12"/>
      <color theme="1"/>
      <name val="Algerian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20" borderId="7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2" fillId="30" borderId="10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3" fillId="30" borderId="7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8" fontId="0" fillId="0" borderId="0" xfId="0" applyNumberFormat="1">
      <alignment vertical="center"/>
    </xf>
    <xf numFmtId="178" fontId="0" fillId="0" borderId="0" xfId="5" applyNumberFormat="1">
      <alignment vertical="center"/>
    </xf>
    <xf numFmtId="0" fontId="0" fillId="2" borderId="0" xfId="0" applyFill="1">
      <alignment vertical="center"/>
    </xf>
    <xf numFmtId="8" fontId="0" fillId="2" borderId="0" xfId="0" applyNumberFormat="1" applyFill="1">
      <alignment vertical="center"/>
    </xf>
    <xf numFmtId="0" fontId="0" fillId="2" borderId="0" xfId="0" applyFill="1" applyAlignment="1">
      <alignment horizontal="center" vertical="center"/>
    </xf>
    <xf numFmtId="178" fontId="0" fillId="2" borderId="0" xfId="5" applyNumberFormat="1" applyFill="1">
      <alignment vertical="center"/>
    </xf>
    <xf numFmtId="178" fontId="0" fillId="2" borderId="0" xfId="0" applyNumberFormat="1" applyFill="1">
      <alignment vertical="center"/>
    </xf>
    <xf numFmtId="0" fontId="0" fillId="3" borderId="0" xfId="0" applyFill="1">
      <alignment vertical="center"/>
    </xf>
    <xf numFmtId="179" fontId="0" fillId="2" borderId="0" xfId="0" applyNumberFormat="1" applyFill="1">
      <alignment vertical="center"/>
    </xf>
    <xf numFmtId="0" fontId="1" fillId="2" borderId="0" xfId="0" applyFont="1" applyFill="1">
      <alignment vertical="center"/>
    </xf>
    <xf numFmtId="8" fontId="1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78" fontId="2" fillId="2" borderId="0" xfId="0" applyNumberFormat="1" applyFont="1" applyFill="1">
      <alignment vertical="center"/>
    </xf>
    <xf numFmtId="178" fontId="3" fillId="2" borderId="1" xfId="2" applyNumberFormat="1" applyFont="1" applyFill="1" applyBorder="1" applyAlignment="1" applyProtection="1">
      <alignment horizontal="center" wrapText="1"/>
      <protection hidden="1"/>
    </xf>
    <xf numFmtId="178" fontId="3" fillId="2" borderId="0" xfId="2" applyNumberFormat="1" applyFont="1" applyFill="1" applyAlignment="1" applyProtection="1">
      <alignment horizontal="center" wrapText="1"/>
      <protection hidden="1"/>
    </xf>
    <xf numFmtId="58" fontId="0" fillId="0" borderId="0" xfId="0" applyNumberFormat="1">
      <alignment vertical="center"/>
    </xf>
    <xf numFmtId="0" fontId="4" fillId="2" borderId="0" xfId="0" applyFont="1" applyFill="1">
      <alignment vertical="center"/>
    </xf>
    <xf numFmtId="179" fontId="0" fillId="0" borderId="0" xfId="0" applyNumberFormat="1">
      <alignment vertical="center"/>
    </xf>
    <xf numFmtId="178" fontId="1" fillId="2" borderId="0" xfId="0" applyNumberFormat="1" applyFont="1" applyFill="1">
      <alignment vertical="center"/>
    </xf>
    <xf numFmtId="178" fontId="3" fillId="2" borderId="2" xfId="2" applyNumberFormat="1" applyFont="1" applyFill="1" applyBorder="1" applyAlignment="1" applyProtection="1">
      <alignment horizontal="center" wrapText="1"/>
      <protection hidden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6"/>
  <sheetViews>
    <sheetView tabSelected="1" topLeftCell="A17" workbookViewId="0">
      <selection activeCell="F39" sqref="F39"/>
    </sheetView>
  </sheetViews>
  <sheetFormatPr defaultColWidth="9.14285714285714" defaultRowHeight="15"/>
  <cols>
    <col min="1" max="1" width="20.8571428571429" customWidth="1"/>
    <col min="2" max="2" width="16.5714285714286" customWidth="1"/>
    <col min="3" max="3" width="20.7142857142857" customWidth="1"/>
    <col min="4" max="4" width="23.8571428571429" customWidth="1"/>
    <col min="5" max="5" width="17.1428571428571" customWidth="1"/>
    <col min="6" max="6" width="16.8571428571429" customWidth="1"/>
    <col min="7" max="7" width="15.7142857142857" style="13" customWidth="1"/>
    <col min="8" max="8" width="26.5714285714286" style="13" customWidth="1"/>
    <col min="9" max="9" width="22.8571428571429" style="13" customWidth="1"/>
    <col min="10" max="10" width="27.5714285714286" customWidth="1"/>
  </cols>
  <sheetData>
    <row r="1" spans="1:15">
      <c r="A1" s="14"/>
      <c r="B1" s="14"/>
      <c r="C1" s="14"/>
      <c r="D1" s="14"/>
      <c r="E1" s="14"/>
      <c r="F1" s="14"/>
      <c r="G1" s="15"/>
      <c r="H1" s="15"/>
      <c r="I1" s="15"/>
      <c r="J1" s="14"/>
      <c r="K1" s="14"/>
      <c r="L1" s="14"/>
      <c r="M1" s="14"/>
      <c r="N1" s="14"/>
      <c r="O1" s="14"/>
    </row>
    <row r="2" spans="1:6">
      <c r="A2" t="s">
        <v>0</v>
      </c>
      <c r="B2" s="14" t="s">
        <v>1</v>
      </c>
      <c r="C2" s="14"/>
      <c r="E2" s="14" t="s">
        <v>2</v>
      </c>
      <c r="F2" s="14"/>
    </row>
    <row r="3" s="12" customFormat="1" ht="28.5" spans="1:10">
      <c r="A3" s="12" t="s">
        <v>3</v>
      </c>
      <c r="B3" s="12" t="s">
        <v>4</v>
      </c>
      <c r="C3" s="12" t="s">
        <v>5</v>
      </c>
      <c r="D3" s="12" t="s">
        <v>6</v>
      </c>
      <c r="E3" s="12" t="s">
        <v>1</v>
      </c>
      <c r="F3" s="16" t="s">
        <v>7</v>
      </c>
      <c r="G3" s="17" t="s">
        <v>8</v>
      </c>
      <c r="H3" s="18" t="s">
        <v>9</v>
      </c>
      <c r="I3" s="24" t="s">
        <v>10</v>
      </c>
      <c r="J3" s="12" t="s">
        <v>11</v>
      </c>
    </row>
    <row r="4" s="12" customFormat="1" ht="14.25" spans="6:9">
      <c r="F4" s="16" t="s">
        <v>12</v>
      </c>
      <c r="G4" s="17"/>
      <c r="H4" s="19"/>
      <c r="I4" s="19"/>
    </row>
    <row r="5" s="1" customFormat="1" spans="1:10">
      <c r="A5" s="20">
        <v>44534</v>
      </c>
      <c r="B5" s="1">
        <v>96000</v>
      </c>
      <c r="C5" s="1">
        <v>11280</v>
      </c>
      <c r="D5" s="1">
        <v>560</v>
      </c>
      <c r="E5" s="1">
        <f>B5+C5</f>
        <v>107280</v>
      </c>
      <c r="F5" s="1">
        <f>'BREAK DOWN '!B7</f>
        <v>1515</v>
      </c>
      <c r="G5" s="13"/>
      <c r="H5" s="13">
        <f>'BREAK DOWN '!F6</f>
        <v>363.600000000003</v>
      </c>
      <c r="I5" s="13">
        <f>-G5+H5</f>
        <v>363.600000000003</v>
      </c>
      <c r="J5" s="1">
        <f>E5+D5-F5</f>
        <v>106325</v>
      </c>
    </row>
    <row r="6" spans="1:6">
      <c r="A6" t="s">
        <v>13</v>
      </c>
      <c r="D6">
        <v>22.1</v>
      </c>
      <c r="E6">
        <v>22.14</v>
      </c>
      <c r="F6">
        <v>22.38</v>
      </c>
    </row>
    <row r="7" s="13" customFormat="1" spans="1:7">
      <c r="A7" s="13" t="s">
        <v>14</v>
      </c>
      <c r="B7" s="13">
        <f>B5*B6</f>
        <v>0</v>
      </c>
      <c r="C7" s="13">
        <f>C5*C6</f>
        <v>0</v>
      </c>
      <c r="E7" s="13">
        <f>B7+C7</f>
        <v>0</v>
      </c>
      <c r="F7" s="13">
        <f>F5*F6</f>
        <v>33905.7</v>
      </c>
      <c r="G7" s="1"/>
    </row>
    <row r="8" s="3" customFormat="1" ht="17.25" spans="1:9">
      <c r="A8" s="21" t="s">
        <v>15</v>
      </c>
      <c r="G8" s="7"/>
      <c r="H8" s="7"/>
      <c r="I8" s="7"/>
    </row>
    <row r="9" spans="1:10">
      <c r="A9" s="20" t="s">
        <v>16</v>
      </c>
      <c r="B9" s="1">
        <v>96000</v>
      </c>
      <c r="C9" s="1">
        <v>8960</v>
      </c>
      <c r="D9" s="1">
        <f>J5</f>
        <v>106325</v>
      </c>
      <c r="E9" s="1">
        <f>B9+C9</f>
        <v>104960</v>
      </c>
      <c r="F9" s="1">
        <f>'BREAK DOWN '!B13</f>
        <v>203600</v>
      </c>
      <c r="G9" s="13">
        <v>17000</v>
      </c>
      <c r="H9" s="13">
        <f>'BREAK DOWN '!F13</f>
        <v>41936.0000000004</v>
      </c>
      <c r="I9" s="13">
        <f>-G9+H9</f>
        <v>24936.0000000004</v>
      </c>
      <c r="J9" s="1">
        <f>D9+E9-F9</f>
        <v>7685</v>
      </c>
    </row>
    <row r="10" spans="1:6">
      <c r="A10" t="s">
        <v>13</v>
      </c>
      <c r="E10">
        <v>22.15</v>
      </c>
      <c r="F10">
        <v>22.37</v>
      </c>
    </row>
    <row r="11" s="13" customFormat="1" spans="1:6">
      <c r="A11" s="13" t="s">
        <v>14</v>
      </c>
      <c r="B11" s="22">
        <f>B9*B10</f>
        <v>0</v>
      </c>
      <c r="C11" s="13">
        <f>C9*C10</f>
        <v>0</v>
      </c>
      <c r="D11" s="1"/>
      <c r="E11" s="1">
        <f>B11+C11</f>
        <v>0</v>
      </c>
      <c r="F11" s="13">
        <f>F9*F10</f>
        <v>4554532</v>
      </c>
    </row>
    <row r="12" s="3" customFormat="1" ht="17.25" spans="1:9">
      <c r="A12" s="21" t="s">
        <v>17</v>
      </c>
      <c r="G12" s="7"/>
      <c r="H12" s="7"/>
      <c r="I12" s="7"/>
    </row>
    <row r="13" s="1" customFormat="1" spans="1:10">
      <c r="A13" s="20" t="s">
        <v>18</v>
      </c>
      <c r="B13" s="1">
        <v>96000</v>
      </c>
      <c r="C13" s="1">
        <v>7550</v>
      </c>
      <c r="D13" s="1">
        <f>J9</f>
        <v>7685</v>
      </c>
      <c r="E13" s="1">
        <f t="shared" ref="E13:E17" si="0">B13+C13</f>
        <v>103550</v>
      </c>
      <c r="F13" s="1">
        <f>'BREAK DOWN '!B18</f>
        <v>6700</v>
      </c>
      <c r="G13" s="13"/>
      <c r="H13" s="13">
        <f>'BREAK DOWN '!E15</f>
        <v>1742.00000000001</v>
      </c>
      <c r="I13" s="13">
        <f>-G13+H13</f>
        <v>1742.00000000001</v>
      </c>
      <c r="J13" s="1">
        <f>D13+E13-F13</f>
        <v>104535</v>
      </c>
    </row>
    <row r="14" spans="1:6">
      <c r="A14" t="s">
        <v>13</v>
      </c>
      <c r="E14">
        <v>22.08</v>
      </c>
      <c r="F14">
        <v>22.35</v>
      </c>
    </row>
    <row r="15" s="13" customFormat="1" spans="1:6">
      <c r="A15" s="13" t="s">
        <v>14</v>
      </c>
      <c r="B15" s="22">
        <f>B13*B14</f>
        <v>0</v>
      </c>
      <c r="C15" s="13">
        <f>C13*C14</f>
        <v>0</v>
      </c>
      <c r="E15" s="1">
        <f t="shared" si="0"/>
        <v>0</v>
      </c>
      <c r="F15" s="13">
        <f>F13*F14</f>
        <v>149745</v>
      </c>
    </row>
    <row r="16" s="3" customFormat="1" ht="17.25" spans="1:9">
      <c r="A16" s="21" t="s">
        <v>19</v>
      </c>
      <c r="G16" s="7"/>
      <c r="H16" s="7"/>
      <c r="I16" s="7"/>
    </row>
    <row r="17" s="1" customFormat="1" spans="1:10">
      <c r="A17" s="20" t="s">
        <v>20</v>
      </c>
      <c r="B17" s="1">
        <v>96000</v>
      </c>
      <c r="C17" s="1">
        <v>2850</v>
      </c>
      <c r="D17" s="1">
        <f>J13</f>
        <v>104535</v>
      </c>
      <c r="E17" s="1">
        <f t="shared" si="0"/>
        <v>98850</v>
      </c>
      <c r="F17" s="1">
        <f>'BREAK DOWN '!B24</f>
        <v>181600</v>
      </c>
      <c r="G17" s="13">
        <v>17000</v>
      </c>
      <c r="H17" s="13">
        <f>'BREAK DOWN '!F24</f>
        <v>42340.0000000001</v>
      </c>
      <c r="I17" s="13">
        <f>-G17+H17</f>
        <v>25340.0000000001</v>
      </c>
      <c r="J17" s="1">
        <f>D17+E17-F17</f>
        <v>21785</v>
      </c>
    </row>
    <row r="18" spans="1:6">
      <c r="A18" t="s">
        <v>13</v>
      </c>
      <c r="E18">
        <v>22.09</v>
      </c>
      <c r="F18">
        <v>22.36</v>
      </c>
    </row>
    <row r="19" s="13" customFormat="1" spans="1:6">
      <c r="A19" s="13" t="s">
        <v>14</v>
      </c>
      <c r="B19" s="13">
        <f>B17*B18</f>
        <v>0</v>
      </c>
      <c r="C19" s="13">
        <f>C17*C18</f>
        <v>0</v>
      </c>
      <c r="E19" s="13">
        <f>B19+C19</f>
        <v>0</v>
      </c>
      <c r="F19" s="13">
        <f>F17*F18</f>
        <v>4060576</v>
      </c>
    </row>
    <row r="20" s="3" customFormat="1" ht="17.25" spans="1:9">
      <c r="A20" s="21" t="s">
        <v>21</v>
      </c>
      <c r="G20" s="7"/>
      <c r="H20" s="7"/>
      <c r="I20" s="7"/>
    </row>
    <row r="21" s="1" customFormat="1" spans="1:10">
      <c r="A21" s="20" t="s">
        <v>22</v>
      </c>
      <c r="B21" s="1">
        <v>96000</v>
      </c>
      <c r="C21" s="1">
        <v>3730</v>
      </c>
      <c r="D21" s="1">
        <f>J17</f>
        <v>21785</v>
      </c>
      <c r="E21" s="1">
        <f t="shared" ref="E21:E25" si="1">B21+C21</f>
        <v>99730</v>
      </c>
      <c r="F21" s="1">
        <f>'BREAK DOWN '!B26</f>
        <v>4880</v>
      </c>
      <c r="G21" s="13"/>
      <c r="H21" s="13">
        <f>'BREAK DOWN '!E26</f>
        <v>975.999999999997</v>
      </c>
      <c r="I21" s="13">
        <f>-G21+H21</f>
        <v>975.999999999997</v>
      </c>
      <c r="J21" s="1">
        <f>D21+E21-F21</f>
        <v>116635</v>
      </c>
    </row>
    <row r="22" spans="1:6">
      <c r="A22" t="s">
        <v>13</v>
      </c>
      <c r="E22">
        <v>22.06</v>
      </c>
      <c r="F22">
        <v>22.3</v>
      </c>
    </row>
    <row r="23" s="13" customFormat="1" spans="1:6">
      <c r="A23" s="13" t="s">
        <v>14</v>
      </c>
      <c r="B23" s="13">
        <f>B21*B22</f>
        <v>0</v>
      </c>
      <c r="C23" s="13">
        <f>C21*C22</f>
        <v>0</v>
      </c>
      <c r="E23" s="13">
        <f t="shared" si="1"/>
        <v>0</v>
      </c>
      <c r="F23" s="13">
        <f>F21*F22</f>
        <v>108824</v>
      </c>
    </row>
    <row r="24" s="3" customFormat="1" ht="17.25" spans="1:9">
      <c r="A24" s="21" t="s">
        <v>23</v>
      </c>
      <c r="G24" s="7"/>
      <c r="H24" s="7"/>
      <c r="I24" s="7"/>
    </row>
    <row r="25" s="1" customFormat="1" spans="1:10">
      <c r="A25" s="1" t="s">
        <v>24</v>
      </c>
      <c r="B25" s="1">
        <v>96000</v>
      </c>
      <c r="C25" s="1">
        <v>1160</v>
      </c>
      <c r="D25" s="1">
        <f>J21</f>
        <v>116635</v>
      </c>
      <c r="E25" s="1">
        <f t="shared" si="1"/>
        <v>97160</v>
      </c>
      <c r="F25" s="1">
        <f>'BREAK DOWN '!B31</f>
        <v>17300</v>
      </c>
      <c r="G25" s="13">
        <v>0</v>
      </c>
      <c r="H25" s="13">
        <f>'BREAK DOWN '!E31</f>
        <v>3805.99999999998</v>
      </c>
      <c r="I25" s="13">
        <f>-G25+H25</f>
        <v>3805.99999999998</v>
      </c>
      <c r="J25" s="1">
        <f>D25+E25-F25</f>
        <v>196495</v>
      </c>
    </row>
    <row r="26" spans="1:6">
      <c r="A26" t="s">
        <v>13</v>
      </c>
      <c r="F26">
        <v>22.4</v>
      </c>
    </row>
    <row r="27" s="13" customFormat="1" spans="1:6">
      <c r="A27" s="13" t="s">
        <v>14</v>
      </c>
      <c r="B27" s="13">
        <f>B25*B26</f>
        <v>0</v>
      </c>
      <c r="C27" s="13">
        <f>C25*C26</f>
        <v>0</v>
      </c>
      <c r="E27" s="13">
        <f>B27+C27</f>
        <v>0</v>
      </c>
      <c r="F27" s="13">
        <f>F25*F26</f>
        <v>387520</v>
      </c>
    </row>
    <row r="28" s="3" customFormat="1" ht="17.25" spans="1:9">
      <c r="A28" s="21" t="s">
        <v>25</v>
      </c>
      <c r="G28" s="7"/>
      <c r="H28" s="7"/>
      <c r="I28" s="7"/>
    </row>
    <row r="29" s="1" customFormat="1" spans="1:10">
      <c r="A29" s="1" t="s">
        <v>26</v>
      </c>
      <c r="B29" s="1">
        <v>0</v>
      </c>
      <c r="C29" s="1">
        <v>0</v>
      </c>
      <c r="D29" s="1">
        <f>J25</f>
        <v>196495</v>
      </c>
      <c r="E29" s="1">
        <f>B29+C29</f>
        <v>0</v>
      </c>
      <c r="F29" s="1">
        <v>0</v>
      </c>
      <c r="G29" s="13">
        <v>0</v>
      </c>
      <c r="H29" s="13">
        <f>F29*(C30-B30)</f>
        <v>0</v>
      </c>
      <c r="I29" s="13">
        <f>-G29+H29</f>
        <v>0</v>
      </c>
      <c r="J29" s="1">
        <f>D29+E29-F29</f>
        <v>196495</v>
      </c>
    </row>
    <row r="30" spans="1:6">
      <c r="A30" t="s">
        <v>13</v>
      </c>
      <c r="B30">
        <v>21.1</v>
      </c>
      <c r="E30">
        <v>0</v>
      </c>
      <c r="F30">
        <v>0</v>
      </c>
    </row>
    <row r="31" s="13" customFormat="1" spans="1:6">
      <c r="A31" s="13" t="s">
        <v>14</v>
      </c>
      <c r="B31" s="13">
        <f>B29*B30</f>
        <v>0</v>
      </c>
      <c r="C31" s="13">
        <f>C29*C30</f>
        <v>0</v>
      </c>
      <c r="E31" s="13">
        <f>B31+C31</f>
        <v>0</v>
      </c>
      <c r="F31" s="13">
        <f>F29*F30</f>
        <v>0</v>
      </c>
    </row>
    <row r="33" s="10" customFormat="1" spans="1:9">
      <c r="A33" s="10" t="s">
        <v>27</v>
      </c>
      <c r="B33" s="11">
        <f>B5+B9+B13+B17+B21+B25+B29</f>
        <v>576000</v>
      </c>
      <c r="C33" s="11">
        <f>C5+C9+C13+C17+C21+C25+C29</f>
        <v>35530</v>
      </c>
      <c r="D33" s="11">
        <f>D29</f>
        <v>196495</v>
      </c>
      <c r="F33" s="11">
        <f>F36</f>
        <v>0</v>
      </c>
      <c r="G33" s="23">
        <f>G29+G25+G21+G17+G13+G9+G5</f>
        <v>34000</v>
      </c>
      <c r="H33" s="23">
        <f>H5+H9+H13+H17+H21+H25+H29</f>
        <v>91163.6000000005</v>
      </c>
      <c r="I33" s="23">
        <f>I5+I9+I13+I17+I21+I25+I29</f>
        <v>57163.6000000005</v>
      </c>
    </row>
    <row r="36" spans="6:6">
      <c r="F36" s="1"/>
    </row>
  </sheetData>
  <mergeCells count="3">
    <mergeCell ref="A1:O1"/>
    <mergeCell ref="B2:C2"/>
    <mergeCell ref="E2:F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topLeftCell="A11" workbookViewId="0">
      <selection activeCell="F30" sqref="F30"/>
    </sheetView>
  </sheetViews>
  <sheetFormatPr defaultColWidth="9.14285714285714" defaultRowHeight="15" outlineLevelCol="5"/>
  <cols>
    <col min="1" max="1" width="15.1428571428571" customWidth="1"/>
    <col min="2" max="2" width="18.7142857142857" style="1" customWidth="1"/>
    <col min="5" max="5" width="16.8571428571429" style="2" customWidth="1"/>
    <col min="6" max="6" width="16.7142857142857" customWidth="1"/>
  </cols>
  <sheetData>
    <row r="1" spans="1:6">
      <c r="A1" s="3" t="s">
        <v>28</v>
      </c>
      <c r="B1" s="4" t="s">
        <v>7</v>
      </c>
      <c r="C1" s="5" t="s">
        <v>13</v>
      </c>
      <c r="D1" s="3"/>
      <c r="E1" s="6" t="s">
        <v>29</v>
      </c>
      <c r="F1" s="3" t="s">
        <v>30</v>
      </c>
    </row>
    <row r="2" spans="3:4">
      <c r="C2" t="s">
        <v>31</v>
      </c>
      <c r="D2" t="s">
        <v>7</v>
      </c>
    </row>
    <row r="3" spans="1:5">
      <c r="A3">
        <v>1</v>
      </c>
      <c r="B3" s="1">
        <v>1515</v>
      </c>
      <c r="C3">
        <v>22.2</v>
      </c>
      <c r="D3">
        <v>22.44</v>
      </c>
      <c r="E3" s="2">
        <f>B3*(D3-C3)</f>
        <v>363.600000000003</v>
      </c>
    </row>
    <row r="4" spans="1:1">
      <c r="A4">
        <v>2</v>
      </c>
    </row>
    <row r="5" spans="1:1">
      <c r="A5">
        <v>3</v>
      </c>
    </row>
    <row r="6" spans="1:6">
      <c r="A6">
        <v>4</v>
      </c>
      <c r="F6" s="7">
        <f>E3+E4+E5+E6</f>
        <v>363.600000000003</v>
      </c>
    </row>
    <row r="7" spans="1:2">
      <c r="A7" s="3" t="s">
        <v>32</v>
      </c>
      <c r="B7" s="4">
        <f>B3+B4+B5+B6</f>
        <v>1515</v>
      </c>
    </row>
    <row r="8" spans="1:1">
      <c r="A8" s="8" t="s">
        <v>33</v>
      </c>
    </row>
    <row r="9" spans="1:5">
      <c r="A9">
        <v>1</v>
      </c>
      <c r="B9" s="1">
        <v>200000</v>
      </c>
      <c r="C9">
        <v>22.24</v>
      </c>
      <c r="D9">
        <v>22.445</v>
      </c>
      <c r="E9" s="2">
        <f>B9*(D9-C9)</f>
        <v>41000.0000000004</v>
      </c>
    </row>
    <row r="10" spans="1:5">
      <c r="A10">
        <v>2</v>
      </c>
      <c r="B10" s="1">
        <v>3600</v>
      </c>
      <c r="C10">
        <v>22.24</v>
      </c>
      <c r="D10">
        <v>22.5</v>
      </c>
      <c r="E10" s="2">
        <f>B10*(D10-C10)</f>
        <v>936.000000000006</v>
      </c>
    </row>
    <row r="11" spans="1:1">
      <c r="A11">
        <v>3</v>
      </c>
    </row>
    <row r="12" spans="1:1">
      <c r="A12">
        <v>4</v>
      </c>
    </row>
    <row r="13" spans="1:6">
      <c r="A13" s="3" t="s">
        <v>32</v>
      </c>
      <c r="B13" s="4">
        <f>B9+B10+B11+B12</f>
        <v>203600</v>
      </c>
      <c r="F13" s="9">
        <f>E9+E10+E11+E12</f>
        <v>41936.0000000004</v>
      </c>
    </row>
    <row r="14" spans="1:1">
      <c r="A14" s="8" t="s">
        <v>34</v>
      </c>
    </row>
    <row r="15" spans="1:5">
      <c r="A15">
        <v>1</v>
      </c>
      <c r="B15" s="1">
        <v>6700</v>
      </c>
      <c r="C15">
        <v>22.24</v>
      </c>
      <c r="D15">
        <v>22.5</v>
      </c>
      <c r="E15" s="2">
        <f>B15*(D15-C15)</f>
        <v>1742.00000000001</v>
      </c>
    </row>
    <row r="16" spans="1:1">
      <c r="A16">
        <v>2</v>
      </c>
    </row>
    <row r="17" spans="1:1">
      <c r="A17">
        <v>3</v>
      </c>
    </row>
    <row r="18" spans="1:6">
      <c r="A18" s="3" t="s">
        <v>32</v>
      </c>
      <c r="B18" s="4">
        <f>B15</f>
        <v>6700</v>
      </c>
      <c r="E18" s="2">
        <f>E15</f>
        <v>1742.00000000001</v>
      </c>
      <c r="F18" s="7">
        <f>E18</f>
        <v>1742.00000000001</v>
      </c>
    </row>
    <row r="19" spans="1:1">
      <c r="A19" s="8" t="s">
        <v>35</v>
      </c>
    </row>
    <row r="20" spans="1:5">
      <c r="A20">
        <v>1</v>
      </c>
      <c r="B20" s="1">
        <v>96000</v>
      </c>
      <c r="C20">
        <v>22.26</v>
      </c>
      <c r="D20">
        <v>22.48</v>
      </c>
      <c r="E20" s="2">
        <f>B20*(D20-C20)</f>
        <v>21119.9999999999</v>
      </c>
    </row>
    <row r="21" spans="1:5">
      <c r="A21">
        <v>2</v>
      </c>
      <c r="B21" s="1">
        <v>85600</v>
      </c>
      <c r="C21">
        <v>22.24</v>
      </c>
      <c r="D21">
        <v>22.48</v>
      </c>
      <c r="E21" s="2">
        <f>B21*(D21-C21)</f>
        <v>20544.0000000002</v>
      </c>
    </row>
    <row r="22" spans="1:5">
      <c r="A22">
        <v>3</v>
      </c>
      <c r="B22" s="1">
        <v>2600</v>
      </c>
      <c r="C22">
        <v>22.24</v>
      </c>
      <c r="D22">
        <v>22.5</v>
      </c>
      <c r="E22" s="2">
        <f>B22*(D22-C22)</f>
        <v>676.000000000004</v>
      </c>
    </row>
    <row r="24" spans="1:6">
      <c r="A24" s="10" t="s">
        <v>32</v>
      </c>
      <c r="B24" s="11">
        <f>B20+B21+B23</f>
        <v>181600</v>
      </c>
      <c r="F24" s="7">
        <f>E20+E21+E22+E23</f>
        <v>42340.0000000001</v>
      </c>
    </row>
    <row r="25" spans="1:5">
      <c r="A25" s="8" t="s">
        <v>36</v>
      </c>
      <c r="E25" s="2">
        <f t="shared" ref="E23:E31" si="0">B25*(D25-C25)</f>
        <v>0</v>
      </c>
    </row>
    <row r="26" spans="1:5">
      <c r="A26">
        <v>1</v>
      </c>
      <c r="B26" s="1">
        <v>4880</v>
      </c>
      <c r="C26">
        <v>22.25</v>
      </c>
      <c r="D26">
        <v>22.45</v>
      </c>
      <c r="E26" s="2">
        <f t="shared" si="0"/>
        <v>975.999999999997</v>
      </c>
    </row>
    <row r="27" spans="1:5">
      <c r="A27">
        <v>2</v>
      </c>
      <c r="E27" s="2">
        <f t="shared" si="0"/>
        <v>0</v>
      </c>
    </row>
    <row r="28" spans="1:1">
      <c r="A28">
        <v>3</v>
      </c>
    </row>
    <row r="30" spans="1:1">
      <c r="A30" s="8" t="s">
        <v>37</v>
      </c>
    </row>
    <row r="31" spans="1:5">
      <c r="A31">
        <v>1</v>
      </c>
      <c r="B31" s="1">
        <v>17300</v>
      </c>
      <c r="C31">
        <v>22.26</v>
      </c>
      <c r="D31">
        <v>22.48</v>
      </c>
      <c r="E31" s="2">
        <f t="shared" si="0"/>
        <v>3805.99999999998</v>
      </c>
    </row>
    <row r="32" spans="1:1">
      <c r="A32">
        <v>2</v>
      </c>
    </row>
    <row r="33" spans="1:1">
      <c r="A33">
        <v>3</v>
      </c>
    </row>
  </sheetData>
  <mergeCells count="1">
    <mergeCell ref="C1:D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BREAK DOWN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 ADIMN</dc:creator>
  <cp:lastModifiedBy>LAXMI ADIMN</cp:lastModifiedBy>
  <dcterms:created xsi:type="dcterms:W3CDTF">2021-03-14T13:03:00Z</dcterms:created>
  <dcterms:modified xsi:type="dcterms:W3CDTF">2021-04-18T12:15:48Z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