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2.1" sheetId="1" state="visible" r:id="rId2"/>
    <sheet name="2.2.2" sheetId="2" state="visible" r:id="rId3"/>
  </sheets>
  <definedNames>
    <definedName function="false" hidden="false" localSheetId="0" name="_xlnm.Print_Area" vbProcedure="false">'2.2.1'!$A$1:$AF$98</definedName>
    <definedName function="false" hidden="false" localSheetId="1" name="_xlnm.Print_Area" vbProcedure="false">'2.2.2'!$B$2:$G$19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<sst xmlns="http://schemas.openxmlformats.org/spreadsheetml/2006/main" count="48" uniqueCount="18">
  <si>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I_B = 0</t>
  </si>
  <si>
    <r>
      <rPr>
        <sz val="11"/>
        <color rgb="FF000000"/>
        <rFont val="Calibri"/>
        <family val="2"/>
        <charset val="1"/>
      </rPr>
      <t xml:space="preserve">I</t>
    </r>
    <r>
      <rPr>
        <vertAlign val="subscript"/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Calibri"/>
        <family val="2"/>
        <charset val="1"/>
      </rPr>
      <t xml:space="preserve"> = (0±0,01)A</t>
    </r>
  </si>
  <si>
    <t xml:space="preserve">t</t>
  </si>
  <si>
    <t xml:space="preserve">log(A)</t>
  </si>
  <si>
    <r>
      <rPr>
        <sz val="11"/>
        <color rgb="FF000000"/>
        <rFont val="Calibri"/>
        <family val="2"/>
        <charset val="1"/>
      </rPr>
      <t xml:space="preserve">ω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(s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</si>
  <si>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Δω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(s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</si>
  <si>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(±0,01 s)</t>
    </r>
  </si>
  <si>
    <t xml:space="preserve">t (±0,01 s) </t>
  </si>
  <si>
    <t xml:space="preserve"># oscilaciones</t>
  </si>
  <si>
    <t xml:space="preserve">A max (± 1,5°)</t>
  </si>
  <si>
    <t xml:space="preserve">disp</t>
  </si>
  <si>
    <r>
      <rPr>
        <sz val="11"/>
        <color rgb="FF000000"/>
        <rFont val="Calibri"/>
        <family val="2"/>
        <charset val="1"/>
      </rPr>
      <t xml:space="preserve">I</t>
    </r>
    <r>
      <rPr>
        <vertAlign val="subscript"/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Calibri"/>
        <family val="2"/>
        <charset val="1"/>
      </rPr>
      <t xml:space="preserve"> = (0,3±0,01)A</t>
    </r>
  </si>
  <si>
    <t xml:space="preserve">I_B=0.3</t>
  </si>
  <si>
    <r>
      <rPr>
        <sz val="11"/>
        <color rgb="FF000000"/>
        <rFont val="Calibri"/>
        <family val="2"/>
        <charset val="1"/>
      </rPr>
      <t xml:space="preserve">I</t>
    </r>
    <r>
      <rPr>
        <vertAlign val="subscript"/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Calibri"/>
        <family val="2"/>
        <charset val="1"/>
      </rPr>
      <t xml:space="preserve"> = (0,5±0,01)A</t>
    </r>
  </si>
  <si>
    <t xml:space="preserve">I_B = 0.5</t>
  </si>
  <si>
    <r>
      <rPr>
        <sz val="11"/>
        <color rgb="FF000000"/>
        <rFont val="Calibri"/>
        <family val="2"/>
        <charset val="1"/>
      </rPr>
      <t xml:space="preserve">ω (s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</si>
  <si>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Δω (s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)</t>
    </r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</si>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</sst>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  <font>
      <sz val="12"/>
      <color rgb="FF595959"/>
      <name val="Calibri"/>
      <family val="2"/>
    </font>
    <font>
      <vertAlign val="superscript"/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D966"/>
      <rgbColor rgb="FFB4B4B4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8B8B8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IB = 0,3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b050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'2.2.1'!$J$24:$J$39</c:f>
              <c:numCache>
                <c:formatCode>General</c:formatCode>
                <c:ptCount val="16"/>
                <c:pt idx="0">
                  <c:v>0</c:v>
                </c:pt>
                <c:pt idx="1">
                  <c:v>0.84</c:v>
                </c:pt>
                <c:pt idx="2">
                  <c:v>1.75</c:v>
                </c:pt>
                <c:pt idx="3">
                  <c:v>2.79</c:v>
                </c:pt>
                <c:pt idx="4">
                  <c:v>3.54</c:v>
                </c:pt>
                <c:pt idx="5">
                  <c:v>4.37</c:v>
                </c:pt>
                <c:pt idx="6">
                  <c:v>5.27</c:v>
                </c:pt>
                <c:pt idx="7">
                  <c:v>6.34</c:v>
                </c:pt>
                <c:pt idx="8">
                  <c:v>7.3</c:v>
                </c:pt>
                <c:pt idx="9">
                  <c:v>8.2</c:v>
                </c:pt>
                <c:pt idx="10">
                  <c:v>9.14</c:v>
                </c:pt>
                <c:pt idx="11">
                  <c:v>9.98</c:v>
                </c:pt>
                <c:pt idx="12">
                  <c:v>10.91</c:v>
                </c:pt>
                <c:pt idx="13">
                  <c:v>11.83</c:v>
                </c:pt>
                <c:pt idx="14">
                  <c:v>12.81</c:v>
                </c:pt>
                <c:pt idx="15">
                  <c:v>13.7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19</c:v>
                </c:pt>
                <c:pt idx="1">
                  <c:v>-16.4</c:v>
                </c:pt>
                <c:pt idx="2">
                  <c:v>16.2</c:v>
                </c:pt>
                <c:pt idx="3">
                  <c:v>-14.8</c:v>
                </c:pt>
                <c:pt idx="4">
                  <c:v>14.4</c:v>
                </c:pt>
                <c:pt idx="5">
                  <c:v>-12.4</c:v>
                </c:pt>
                <c:pt idx="6">
                  <c:v>13</c:v>
                </c:pt>
                <c:pt idx="7">
                  <c:v>-11</c:v>
                </c:pt>
                <c:pt idx="8">
                  <c:v>10.6</c:v>
                </c:pt>
                <c:pt idx="9">
                  <c:v>-9</c:v>
                </c:pt>
                <c:pt idx="10">
                  <c:v>8</c:v>
                </c:pt>
                <c:pt idx="11">
                  <c:v>-7.8</c:v>
                </c:pt>
                <c:pt idx="12">
                  <c:v>7.8</c:v>
                </c:pt>
                <c:pt idx="13">
                  <c:v>-6</c:v>
                </c:pt>
                <c:pt idx="14">
                  <c:v>6.8</c:v>
                </c:pt>
                <c:pt idx="15">
                  <c:v>-5.4</c:v>
                </c:pt>
              </c:numCache>
            </c:numRef>
          </c:yVal>
          <c:smooth val="0"/>
        </c:ser>
        <c:axId val="38022762"/>
        <c:axId val="63979048"/>
      </c:scatterChart>
      <c:valAx>
        <c:axId val="38022762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 (s)  </a:t>
                </a:r>
              </a:p>
            </c:rich>
          </c:tx>
          <c:layout>
            <c:manualLayout>
              <c:xMode val="edge"/>
              <c:yMode val="edge"/>
              <c:x val="0.466164762893735"/>
              <c:y val="0.88792816760891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979048"/>
        <c:crosses val="autoZero"/>
        <c:crossBetween val="midCat"/>
      </c:valAx>
      <c:valAx>
        <c:axId val="63979048"/>
        <c:scaling>
          <c:orientation val="minMax"/>
          <c:max val="2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 max (°)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0227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6480">
      <a:solidFill>
        <a:srgbClr val="8b8b8b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IB = 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b4b4b4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b4b4b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</c:v>
                </c:pt>
                <c:pt idx="2">
                  <c:v>18.8</c:v>
                </c:pt>
                <c:pt idx="3">
                  <c:v>-17.4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</c:v>
                </c:pt>
                <c:pt idx="10">
                  <c:v>17.2</c:v>
                </c:pt>
                <c:pt idx="11">
                  <c:v>-16.4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</c:v>
                </c:pt>
                <c:pt idx="2">
                  <c:v>18.8</c:v>
                </c:pt>
                <c:pt idx="3">
                  <c:v>-17.4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</c:v>
                </c:pt>
                <c:pt idx="10">
                  <c:v>17.2</c:v>
                </c:pt>
                <c:pt idx="11">
                  <c:v>-16.4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</c:ser>
        <c:axId val="81370623"/>
        <c:axId val="96829314"/>
      </c:scatterChart>
      <c:valAx>
        <c:axId val="81370623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 (s)  </a:t>
                </a:r>
              </a:p>
            </c:rich>
          </c:tx>
          <c:layout>
            <c:manualLayout>
              <c:xMode val="edge"/>
              <c:yMode val="edge"/>
              <c:x val="0.466180971677372"/>
              <c:y val="0.88788308430581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829314"/>
        <c:crosses val="autoZero"/>
        <c:crossBetween val="midCat"/>
      </c:valAx>
      <c:valAx>
        <c:axId val="96829314"/>
        <c:scaling>
          <c:orientation val="minMax"/>
          <c:max val="2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 max (°)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37062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6480">
      <a:solidFill>
        <a:srgbClr val="8b8b8b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IB = 0,5</a:t>
            </a:r>
          </a:p>
        </c:rich>
      </c:tx>
      <c:layout>
        <c:manualLayout>
          <c:xMode val="edge"/>
          <c:yMode val="edge"/>
          <c:x val="0.460886119764624"/>
          <c:y val="0.0211674849972722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fff00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ffff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'2.2.1'!$J$43:$J$58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1.75</c:v>
                </c:pt>
                <c:pt idx="3">
                  <c:v>2.71</c:v>
                </c:pt>
                <c:pt idx="4">
                  <c:v>3.62</c:v>
                </c:pt>
                <c:pt idx="5">
                  <c:v>4.56</c:v>
                </c:pt>
                <c:pt idx="6">
                  <c:v>5.56</c:v>
                </c:pt>
                <c:pt idx="7">
                  <c:v>6.34</c:v>
                </c:pt>
                <c:pt idx="8">
                  <c:v>7.32</c:v>
                </c:pt>
                <c:pt idx="9">
                  <c:v>8.26</c:v>
                </c:pt>
                <c:pt idx="10">
                  <c:v>9.2</c:v>
                </c:pt>
                <c:pt idx="11">
                  <c:v>10.16</c:v>
                </c:pt>
                <c:pt idx="12">
                  <c:v>11.07</c:v>
                </c:pt>
                <c:pt idx="13">
                  <c:v>11.93</c:v>
                </c:pt>
                <c:pt idx="14">
                  <c:v>12.8</c:v>
                </c:pt>
                <c:pt idx="15">
                  <c:v>13.72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19</c:v>
                </c:pt>
                <c:pt idx="1">
                  <c:v>-15</c:v>
                </c:pt>
                <c:pt idx="2">
                  <c:v>13.4</c:v>
                </c:pt>
                <c:pt idx="3">
                  <c:v>-10.2</c:v>
                </c:pt>
                <c:pt idx="4">
                  <c:v>9</c:v>
                </c:pt>
                <c:pt idx="5">
                  <c:v>-7</c:v>
                </c:pt>
                <c:pt idx="6">
                  <c:v>6.4</c:v>
                </c:pt>
                <c:pt idx="7">
                  <c:v>-5</c:v>
                </c:pt>
                <c:pt idx="8">
                  <c:v>4.2</c:v>
                </c:pt>
                <c:pt idx="9">
                  <c:v>-3</c:v>
                </c:pt>
                <c:pt idx="10">
                  <c:v>2.8</c:v>
                </c:pt>
                <c:pt idx="11">
                  <c:v>-1.8</c:v>
                </c:pt>
                <c:pt idx="12">
                  <c:v>1.6</c:v>
                </c:pt>
                <c:pt idx="13">
                  <c:v>-0.8</c:v>
                </c:pt>
                <c:pt idx="14">
                  <c:v>1</c:v>
                </c:pt>
                <c:pt idx="15">
                  <c:v>-0.2</c:v>
                </c:pt>
              </c:numCache>
            </c:numRef>
          </c:yVal>
          <c:smooth val="0"/>
        </c:ser>
        <c:axId val="3020222"/>
        <c:axId val="4571069"/>
      </c:scatterChart>
      <c:valAx>
        <c:axId val="3020222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 (s)  </a:t>
                </a:r>
              </a:p>
            </c:rich>
          </c:tx>
          <c:layout>
            <c:manualLayout>
              <c:xMode val="edge"/>
              <c:yMode val="edge"/>
              <c:x val="0.466164762893735"/>
              <c:y val="0.887943262411347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71069"/>
        <c:crosses val="autoZero"/>
        <c:crossBetween val="midCat"/>
      </c:valAx>
      <c:valAx>
        <c:axId val="4571069"/>
        <c:scaling>
          <c:orientation val="minMax"/>
          <c:max val="2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 max (°)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202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6480">
      <a:solidFill>
        <a:srgbClr val="8b8b8b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"I = 0 A"</c:f>
              <c:strCache>
                <c:ptCount val="1"/>
                <c:pt idx="0">
                  <c:v>I = 0 A</c:v>
                </c:pt>
              </c:strCache>
            </c:strRef>
          </c:tx>
          <c:spPr>
            <a:solidFill>
              <a:srgbClr val="f8cbad"/>
            </a:solidFill>
            <a:ln w="19080">
              <a:solidFill>
                <a:srgbClr val="f8cbad"/>
              </a:solidFill>
              <a:round/>
            </a:ln>
          </c:spPr>
          <c:marker>
            <c:symbol val="circle"/>
            <c:size val="5"/>
            <c:spPr>
              <a:solidFill>
                <a:srgbClr val="f8cbad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ln w="6480">
                <a:solidFill>
                  <a:srgbClr val="000000"/>
                </a:solidFill>
                <a:round/>
              </a:ln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</c:v>
                </c:pt>
                <c:pt idx="2">
                  <c:v>18.8</c:v>
                </c:pt>
                <c:pt idx="3">
                  <c:v>-17.4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</c:v>
                </c:pt>
                <c:pt idx="10">
                  <c:v>17.2</c:v>
                </c:pt>
                <c:pt idx="11">
                  <c:v>-16.4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"I = 0.3 A"</c:f>
              <c:strCache>
                <c:ptCount val="1"/>
                <c:pt idx="0">
                  <c:v>I = 0.3 A</c:v>
                </c:pt>
              </c:strCache>
            </c:strRef>
          </c:tx>
          <c:spPr>
            <a:solidFill>
              <a:srgbClr val="a9d18e"/>
            </a:solidFill>
            <a:ln w="19080">
              <a:solidFill>
                <a:srgbClr val="a9d18e"/>
              </a:solidFill>
              <a:round/>
            </a:ln>
          </c:spPr>
          <c:marker>
            <c:symbol val="circle"/>
            <c:size val="5"/>
            <c:spPr>
              <a:solidFill>
                <a:srgbClr val="a9d18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19</c:v>
                </c:pt>
                <c:pt idx="1">
                  <c:v>-16.4</c:v>
                </c:pt>
                <c:pt idx="2">
                  <c:v>16.2</c:v>
                </c:pt>
                <c:pt idx="3">
                  <c:v>-14.8</c:v>
                </c:pt>
                <c:pt idx="4">
                  <c:v>14.4</c:v>
                </c:pt>
                <c:pt idx="5">
                  <c:v>-12.4</c:v>
                </c:pt>
                <c:pt idx="6">
                  <c:v>13</c:v>
                </c:pt>
                <c:pt idx="7">
                  <c:v>-11</c:v>
                </c:pt>
                <c:pt idx="8">
                  <c:v>10.6</c:v>
                </c:pt>
                <c:pt idx="9">
                  <c:v>-9</c:v>
                </c:pt>
                <c:pt idx="10">
                  <c:v>8</c:v>
                </c:pt>
                <c:pt idx="11">
                  <c:v>-7.8</c:v>
                </c:pt>
                <c:pt idx="12">
                  <c:v>7.8</c:v>
                </c:pt>
                <c:pt idx="13">
                  <c:v>-6</c:v>
                </c:pt>
                <c:pt idx="14">
                  <c:v>6.8</c:v>
                </c:pt>
                <c:pt idx="15">
                  <c:v>-5.4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"I = 0.5 A"</c:f>
              <c:strCache>
                <c:ptCount val="1"/>
                <c:pt idx="0">
                  <c:v>I = 0.5 A</c:v>
                </c:pt>
              </c:strCache>
            </c:strRef>
          </c:tx>
          <c:spPr>
            <a:solidFill>
              <a:srgbClr val="ffd966"/>
            </a:solidFill>
            <a:ln w="19080">
              <a:solidFill>
                <a:srgbClr val="ffd966"/>
              </a:solidFill>
              <a:round/>
            </a:ln>
          </c:spPr>
          <c:marker>
            <c:symbol val="circle"/>
            <c:size val="5"/>
            <c:spPr>
              <a:solidFill>
                <a:srgbClr val="ffd96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19</c:v>
                </c:pt>
                <c:pt idx="1">
                  <c:v>-15</c:v>
                </c:pt>
                <c:pt idx="2">
                  <c:v>13.4</c:v>
                </c:pt>
                <c:pt idx="3">
                  <c:v>-10.2</c:v>
                </c:pt>
                <c:pt idx="4">
                  <c:v>9</c:v>
                </c:pt>
                <c:pt idx="5">
                  <c:v>-7</c:v>
                </c:pt>
                <c:pt idx="6">
                  <c:v>6.4</c:v>
                </c:pt>
                <c:pt idx="7">
                  <c:v>-5</c:v>
                </c:pt>
                <c:pt idx="8">
                  <c:v>4.2</c:v>
                </c:pt>
                <c:pt idx="9">
                  <c:v>-3</c:v>
                </c:pt>
                <c:pt idx="10">
                  <c:v>2.8</c:v>
                </c:pt>
                <c:pt idx="11">
                  <c:v>-1.8</c:v>
                </c:pt>
                <c:pt idx="12">
                  <c:v>1.6</c:v>
                </c:pt>
                <c:pt idx="13">
                  <c:v>-0.8</c:v>
                </c:pt>
                <c:pt idx="14">
                  <c:v>1</c:v>
                </c:pt>
                <c:pt idx="15">
                  <c:v>-0.2</c:v>
                </c:pt>
              </c:numCache>
            </c:numRef>
          </c:yVal>
          <c:smooth val="0"/>
        </c:ser>
        <c:axId val="96058150"/>
        <c:axId val="48953724"/>
      </c:scatterChart>
      <c:valAx>
        <c:axId val="96058150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 (s)  </a:t>
                </a:r>
              </a:p>
            </c:rich>
          </c:tx>
          <c:layout>
            <c:manualLayout>
              <c:xMode val="edge"/>
              <c:yMode val="edge"/>
              <c:x val="0.466133764190654"/>
              <c:y val="0.88791864706532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953724"/>
        <c:crosses val="autoZero"/>
        <c:crossBetween val="midCat"/>
      </c:valAx>
      <c:valAx>
        <c:axId val="48953724"/>
        <c:scaling>
          <c:orientation val="minMax"/>
          <c:max val="20"/>
          <c:min val="-2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 max (°)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0581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6480">
      <a:solidFill>
        <a:srgbClr val="8b8b8b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200" spc="-1" strike="noStrike">
                <a:solidFill>
                  <a:srgbClr val="595959"/>
                </a:solidFill>
                <a:latin typeface="Calibri"/>
              </a:rPr>
              <a:t>IB = 0.3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'2.2.2'!$D$2</c:f>
              <c:strCache>
                <c:ptCount val="1"/>
                <c:pt idx="0">
                  <c:v>A max (± 1,5°)</c:v>
                </c:pt>
              </c:strCache>
            </c:strRef>
          </c:tx>
          <c:spPr>
            <a:solidFill>
              <a:srgbClr val="808080"/>
            </a:solidFill>
            <a:ln w="19080">
              <a:noFill/>
            </a:ln>
          </c:spPr>
          <c:marker>
            <c:symbol val="circle"/>
            <c:size val="4"/>
            <c:spPr>
              <a:solidFill>
                <a:srgbClr val="80808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plus>
            <c:min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'2.2.2'!$B$3:$B$19</c:f>
              <c:numCache>
                <c:formatCode>General</c:formatCode>
                <c:ptCount val="17"/>
                <c:pt idx="0">
                  <c:v>0.749783449544103</c:v>
                </c:pt>
                <c:pt idx="1">
                  <c:v>1.40093317885832</c:v>
                </c:pt>
                <c:pt idx="2">
                  <c:v>1.90399554763018</c:v>
                </c:pt>
                <c:pt idx="3">
                  <c:v>2.3219457897929</c:v>
                </c:pt>
                <c:pt idx="4">
                  <c:v>2.7975001367674</c:v>
                </c:pt>
                <c:pt idx="5">
                  <c:v>3.04713157477186</c:v>
                </c:pt>
                <c:pt idx="6">
                  <c:v>3.12285552046699</c:v>
                </c:pt>
                <c:pt idx="7">
                  <c:v>3.29999228318256</c:v>
                </c:pt>
                <c:pt idx="8">
                  <c:v>3.44851004784829</c:v>
                </c:pt>
                <c:pt idx="9">
                  <c:v>3.5101593894858</c:v>
                </c:pt>
                <c:pt idx="10">
                  <c:v>3.3999920493396</c:v>
                </c:pt>
                <c:pt idx="11">
                  <c:v>3.50624180088146</c:v>
                </c:pt>
                <c:pt idx="12">
                  <c:v>3.67867992223629</c:v>
                </c:pt>
                <c:pt idx="13">
                  <c:v>3.8358884659216</c:v>
                </c:pt>
                <c:pt idx="14">
                  <c:v>4.1282426459787</c:v>
                </c:pt>
                <c:pt idx="15">
                  <c:v>4.33921637236159</c:v>
                </c:pt>
                <c:pt idx="16">
                  <c:v>4.77445692034923</c:v>
                </c:pt>
              </c:numCache>
            </c:numRef>
          </c:xVal>
          <c:yVal>
            <c:numRef>
              <c:f>'2.2.2'!$D$3:$D$19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1.1</c:v>
                </c:pt>
                <c:pt idx="5">
                  <c:v>1.8</c:v>
                </c:pt>
                <c:pt idx="6">
                  <c:v>2.1</c:v>
                </c:pt>
                <c:pt idx="7">
                  <c:v>4.3</c:v>
                </c:pt>
                <c:pt idx="8">
                  <c:v>6.5</c:v>
                </c:pt>
                <c:pt idx="9">
                  <c:v>4.3</c:v>
                </c:pt>
                <c:pt idx="10">
                  <c:v>7.1</c:v>
                </c:pt>
                <c:pt idx="11">
                  <c:v>4.1</c:v>
                </c:pt>
                <c:pt idx="12">
                  <c:v>2.3</c:v>
                </c:pt>
                <c:pt idx="13">
                  <c:v>1.3</c:v>
                </c:pt>
                <c:pt idx="14">
                  <c:v>0.7</c:v>
                </c:pt>
                <c:pt idx="15">
                  <c:v>0.7</c:v>
                </c:pt>
                <c:pt idx="16">
                  <c:v>0.5</c:v>
                </c:pt>
              </c:numCache>
            </c:numRef>
          </c:yVal>
          <c:smooth val="0"/>
        </c:ser>
        <c:axId val="98482463"/>
        <c:axId val="89937732"/>
      </c:scatterChart>
      <c:valAx>
        <c:axId val="98482463"/>
        <c:scaling>
          <c:orientation val="minMax"/>
          <c:min val="0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ω (s-1)</a:t>
                </a:r>
              </a:p>
            </c:rich>
          </c:tx>
          <c:layout>
            <c:manualLayout>
              <c:xMode val="edge"/>
              <c:yMode val="edge"/>
              <c:x val="0.485440245539996"/>
              <c:y val="0.8822461136132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937732"/>
        <c:crosses val="autoZero"/>
        <c:crossBetween val="midCat"/>
      </c:valAx>
      <c:valAx>
        <c:axId val="89937732"/>
        <c:scaling>
          <c:orientation val="minMax"/>
          <c:max val="8.2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Amax (°)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4824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412200</xdr:colOff>
      <xdr:row>21</xdr:row>
      <xdr:rowOff>34920</xdr:rowOff>
    </xdr:from>
    <xdr:to>
      <xdr:col>18</xdr:col>
      <xdr:colOff>190800</xdr:colOff>
      <xdr:row>39</xdr:row>
      <xdr:rowOff>24120</xdr:rowOff>
    </xdr:to>
    <xdr:graphicFrame>
      <xdr:nvGraphicFramePr>
        <xdr:cNvPr id="0" name="Gráfico 2"/>
        <xdr:cNvGraphicFramePr/>
      </xdr:nvGraphicFramePr>
      <xdr:xfrm>
        <a:off x="13682160" y="3844800"/>
        <a:ext cx="8319960" cy="324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392760</xdr:colOff>
      <xdr:row>2</xdr:row>
      <xdr:rowOff>360</xdr:rowOff>
    </xdr:from>
    <xdr:to>
      <xdr:col>18</xdr:col>
      <xdr:colOff>201960</xdr:colOff>
      <xdr:row>20</xdr:row>
      <xdr:rowOff>24480</xdr:rowOff>
    </xdr:to>
    <xdr:graphicFrame>
      <xdr:nvGraphicFramePr>
        <xdr:cNvPr id="1" name="Gráfico 4"/>
        <xdr:cNvGraphicFramePr/>
      </xdr:nvGraphicFramePr>
      <xdr:xfrm>
        <a:off x="13662720" y="358200"/>
        <a:ext cx="8350560" cy="330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393120</xdr:colOff>
      <xdr:row>40</xdr:row>
      <xdr:rowOff>24840</xdr:rowOff>
    </xdr:from>
    <xdr:to>
      <xdr:col>18</xdr:col>
      <xdr:colOff>171720</xdr:colOff>
      <xdr:row>58</xdr:row>
      <xdr:rowOff>126720</xdr:rowOff>
    </xdr:to>
    <xdr:graphicFrame>
      <xdr:nvGraphicFramePr>
        <xdr:cNvPr id="2" name="Gráfico 5"/>
        <xdr:cNvGraphicFramePr/>
      </xdr:nvGraphicFramePr>
      <xdr:xfrm>
        <a:off x="13663080" y="7268040"/>
        <a:ext cx="8319960" cy="329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568800</xdr:colOff>
      <xdr:row>36</xdr:row>
      <xdr:rowOff>24120</xdr:rowOff>
    </xdr:from>
    <xdr:to>
      <xdr:col>7</xdr:col>
      <xdr:colOff>138240</xdr:colOff>
      <xdr:row>54</xdr:row>
      <xdr:rowOff>83880</xdr:rowOff>
    </xdr:to>
    <xdr:graphicFrame>
      <xdr:nvGraphicFramePr>
        <xdr:cNvPr id="3" name="Gráfico 6"/>
        <xdr:cNvGraphicFramePr/>
      </xdr:nvGraphicFramePr>
      <xdr:xfrm>
        <a:off x="568800" y="6566400"/>
        <a:ext cx="8466840" cy="325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770400</xdr:colOff>
      <xdr:row>1</xdr:row>
      <xdr:rowOff>8640</xdr:rowOff>
    </xdr:from>
    <xdr:to>
      <xdr:col>17</xdr:col>
      <xdr:colOff>787320</xdr:colOff>
      <xdr:row>27</xdr:row>
      <xdr:rowOff>171000</xdr:rowOff>
    </xdr:to>
    <xdr:graphicFrame>
      <xdr:nvGraphicFramePr>
        <xdr:cNvPr id="4" name="Gráfico 3"/>
        <xdr:cNvGraphicFramePr/>
      </xdr:nvGraphicFramePr>
      <xdr:xfrm>
        <a:off x="8531280" y="199080"/>
        <a:ext cx="9383040" cy="495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X58"/>
  <sheetViews>
    <sheetView showFormulas="false" showGridLines="true" showRowColHeaders="true" showZeros="true" rightToLeft="false" tabSelected="true" showOutlineSymbols="true" defaultGridColor="true" view="normal" topLeftCell="P19" colorId="64" zoomScale="92" zoomScaleNormal="92" zoomScalePageLayoutView="42" workbookViewId="0">
      <selection pane="topLeft" activeCell="T41" activeCellId="0" sqref="T41"/>
    </sheetView>
  </sheetViews>
  <sheetFormatPr defaultColWidth="10.5390625" defaultRowHeight="14.4" zeroHeight="false" outlineLevelRow="0" outlineLevelCol="0"/>
  <cols>
    <col collapsed="false" customWidth="true" hidden="false" outlineLevel="0" max="2" min="2" style="0" width="16.33"/>
    <col collapsed="false" customWidth="true" hidden="false" outlineLevel="0" max="3" min="3" style="0" width="17"/>
    <col collapsed="false" customWidth="true" hidden="false" outlineLevel="0" max="5" min="5" style="0" width="12.66"/>
    <col collapsed="false" customWidth="true" hidden="false" outlineLevel="0" max="6" min="6" style="0" width="15.33"/>
    <col collapsed="false" customWidth="true" hidden="false" outlineLevel="0" max="7" min="7" style="0" width="17.67"/>
    <col collapsed="false" customWidth="true" hidden="false" outlineLevel="0" max="10" min="10" style="0" width="15.11"/>
    <col collapsed="false" customWidth="true" hidden="false" outlineLevel="0" max="11" min="11" style="0" width="13"/>
    <col collapsed="false" customWidth="true" hidden="false" outlineLevel="0" max="12" min="12" style="0" width="17.33"/>
    <col collapsed="false" customWidth="true" hidden="false" outlineLevel="0" max="14" min="14" style="0" width="15.11"/>
    <col collapsed="false" customWidth="true" hidden="false" outlineLevel="0" max="15" min="15" style="0" width="13.44"/>
    <col collapsed="false" customWidth="true" hidden="false" outlineLevel="0" max="16" min="16" style="0" width="15.55"/>
    <col collapsed="false" customWidth="true" hidden="false" outlineLevel="0" max="18" min="18" style="0" width="13.55"/>
    <col collapsed="false" customWidth="true" hidden="false" outlineLevel="0" max="20" min="20" style="0" width="14.89"/>
    <col collapsed="false" customWidth="true" hidden="false" outlineLevel="0" max="21" min="21" style="0" width="16.11"/>
    <col collapsed="false" customWidth="true" hidden="false" outlineLevel="0" max="22" min="22" style="0" width="15"/>
    <col collapsed="false" customWidth="true" hidden="false" outlineLevel="0" max="23" min="23" style="0" width="15.22"/>
  </cols>
  <sheetData>
    <row r="2" customFormat="false" ht="13.8" hidden="false" customHeight="false" outlineLevel="0" collapsed="false">
      <c r="T2" s="1" t="s">
        <v>0</v>
      </c>
      <c r="U2" s="1"/>
    </row>
    <row r="3" customFormat="false" ht="16.2" hidden="false" customHeight="false" outlineLevel="0" collapsed="false">
      <c r="B3" s="2" t="s">
        <v>1</v>
      </c>
      <c r="C3" s="2"/>
      <c r="D3" s="2"/>
      <c r="E3" s="2"/>
      <c r="F3" s="2"/>
      <c r="G3" s="2"/>
      <c r="J3" s="2" t="s">
        <v>1</v>
      </c>
      <c r="K3" s="2"/>
      <c r="T3" s="0" t="s">
        <v>2</v>
      </c>
      <c r="U3" s="0" t="s">
        <v>3</v>
      </c>
    </row>
    <row r="4" customFormat="false" ht="16.2" hidden="false" customHeight="false" outlineLevel="0" collapsed="false"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J4" s="6" t="s">
        <v>7</v>
      </c>
      <c r="K4" s="7" t="s">
        <v>9</v>
      </c>
      <c r="T4" s="8" t="n">
        <v>0</v>
      </c>
      <c r="U4" s="8" t="n">
        <f aca="false">LOG(ABS(K5))</f>
        <v>1.27875360095283</v>
      </c>
      <c r="W4" s="0" t="n">
        <f aca="false" t="array" ref="W4:X7">LINEST(U4:U19,T4:T19, ,1)</f>
        <v>-0.00431557677319314</v>
      </c>
      <c r="X4" s="0" t="n">
        <v>1.26826383746067</v>
      </c>
    </row>
    <row r="5" customFormat="false" ht="13.8" hidden="false" customHeight="false" outlineLevel="0" collapsed="false">
      <c r="B5" s="9" t="n">
        <f aca="false">2*PI()/D5</f>
        <v>3.45356466132993</v>
      </c>
      <c r="C5" s="10" t="n">
        <f aca="false">SQRT(((-2*PI()/D5^2)^2)*(0.01)^2)</f>
        <v>0.0189825833345361</v>
      </c>
      <c r="D5" s="11" t="n">
        <f aca="false">E5/F5</f>
        <v>1.81933333333333</v>
      </c>
      <c r="E5" s="12" t="n">
        <v>27.29</v>
      </c>
      <c r="F5" s="12" t="n">
        <v>15</v>
      </c>
      <c r="G5" s="13" t="n">
        <v>5</v>
      </c>
      <c r="I5" s="14"/>
      <c r="J5" s="15" t="n">
        <v>0</v>
      </c>
      <c r="K5" s="16" t="n">
        <v>19</v>
      </c>
      <c r="T5" s="17" t="n">
        <v>0.89</v>
      </c>
      <c r="U5" s="17" t="n">
        <f aca="false">LOG(ABS(K6))</f>
        <v>1.24551266781415</v>
      </c>
      <c r="W5" s="0" t="n">
        <v>0.000861230588798199</v>
      </c>
      <c r="X5" s="0" t="n">
        <v>0.00694496902163673</v>
      </c>
    </row>
    <row r="6" customFormat="false" ht="13.8" hidden="false" customHeight="false" outlineLevel="0" collapsed="false">
      <c r="B6" s="9" t="n">
        <f aca="false">2*PI()/D6</f>
        <v>3.40859962414806</v>
      </c>
      <c r="C6" s="12" t="n">
        <f aca="false">SQRT(((-2*PI()/D6^2)^2)*(0.01)^2)</f>
        <v>0.0184914988651793</v>
      </c>
      <c r="D6" s="11" t="n">
        <f aca="false">E6/F6</f>
        <v>1.84333333333333</v>
      </c>
      <c r="E6" s="12" t="n">
        <v>27.65</v>
      </c>
      <c r="F6" s="12" t="n">
        <v>15</v>
      </c>
      <c r="G6" s="13" t="n">
        <v>5</v>
      </c>
      <c r="I6" s="18" t="n">
        <v>1</v>
      </c>
      <c r="J6" s="9" t="n">
        <v>0.89</v>
      </c>
      <c r="K6" s="19" t="n">
        <v>-17.6</v>
      </c>
      <c r="L6" s="20"/>
      <c r="M6" s="20"/>
      <c r="N6" s="20"/>
      <c r="Q6" s="21"/>
      <c r="R6" s="21"/>
      <c r="S6" s="21"/>
      <c r="T6" s="17" t="n">
        <v>1.76</v>
      </c>
      <c r="U6" s="17" t="n">
        <f aca="false">LOG(ABS(K7))</f>
        <v>1.27415784926368</v>
      </c>
      <c r="W6" s="0" t="n">
        <v>0.64203109827475</v>
      </c>
      <c r="X6" s="0" t="n">
        <v>0.0146514833715319</v>
      </c>
    </row>
    <row r="7" customFormat="false" ht="13.8" hidden="false" customHeight="false" outlineLevel="0" collapsed="false">
      <c r="B7" s="9" t="n">
        <f aca="false">2*PI()/D7</f>
        <v>3.41353783439673</v>
      </c>
      <c r="C7" s="12" t="n">
        <f aca="false">SQRT(((-2*PI()/D7^2)^2)*(0.01)^2)</f>
        <v>0.0185451168112825</v>
      </c>
      <c r="D7" s="11" t="n">
        <f aca="false">E7/F7</f>
        <v>1.84066666666667</v>
      </c>
      <c r="E7" s="12" t="n">
        <v>27.61</v>
      </c>
      <c r="F7" s="12" t="n">
        <v>15</v>
      </c>
      <c r="G7" s="13" t="n">
        <v>10</v>
      </c>
      <c r="I7" s="22" t="n">
        <v>2</v>
      </c>
      <c r="J7" s="9" t="n">
        <v>1.76</v>
      </c>
      <c r="K7" s="19" t="n">
        <v>18.8</v>
      </c>
      <c r="T7" s="17" t="n">
        <v>2.68</v>
      </c>
      <c r="U7" s="17" t="n">
        <f aca="false">LOG(ABS(K8))</f>
        <v>1.2405492482826</v>
      </c>
      <c r="W7" s="0" t="n">
        <v>25.1095425678774</v>
      </c>
      <c r="X7" s="0" t="n">
        <v>14</v>
      </c>
    </row>
    <row r="8" customFormat="false" ht="13.8" hidden="false" customHeight="false" outlineLevel="0" collapsed="false">
      <c r="B8" s="9" t="n">
        <f aca="false">2*PI()/D8</f>
        <v>3.38898883882394</v>
      </c>
      <c r="C8" s="12" t="n">
        <f aca="false">SQRT(((-2*PI()/D8^2)^2)*(0.01)^2)</f>
        <v>0.018279335700237</v>
      </c>
      <c r="D8" s="11" t="n">
        <f aca="false">E8/F8</f>
        <v>1.854</v>
      </c>
      <c r="E8" s="12" t="n">
        <v>27.81</v>
      </c>
      <c r="F8" s="12" t="n">
        <v>15</v>
      </c>
      <c r="G8" s="13" t="n">
        <v>10</v>
      </c>
      <c r="I8" s="22" t="n">
        <v>3</v>
      </c>
      <c r="J8" s="9" t="n">
        <v>2.68</v>
      </c>
      <c r="K8" s="19" t="n">
        <v>-17.4</v>
      </c>
      <c r="T8" s="17" t="n">
        <v>3.59</v>
      </c>
      <c r="U8" s="17" t="n">
        <f aca="false">LOG(ABS(K9))</f>
        <v>1.26007138798507</v>
      </c>
    </row>
    <row r="9" customFormat="false" ht="13.8" hidden="false" customHeight="false" outlineLevel="0" collapsed="false">
      <c r="B9" s="9" t="n">
        <f aca="false">2*PI()/D9</f>
        <v>3.39448152737957</v>
      </c>
      <c r="C9" s="12" t="n">
        <f aca="false">SQRT(((-2*PI()/D9^2)^2)*(0.01)^2)</f>
        <v>0.0183386360204191</v>
      </c>
      <c r="D9" s="11" t="n">
        <f aca="false">E9/F9</f>
        <v>1.851</v>
      </c>
      <c r="E9" s="12" t="n">
        <v>37.02</v>
      </c>
      <c r="F9" s="12" t="n">
        <v>20</v>
      </c>
      <c r="G9" s="13" t="n">
        <v>15</v>
      </c>
      <c r="I9" s="22" t="n">
        <v>4</v>
      </c>
      <c r="J9" s="9" t="n">
        <v>3.59</v>
      </c>
      <c r="K9" s="19" t="n">
        <v>18.2</v>
      </c>
      <c r="T9" s="17" t="n">
        <v>4.52</v>
      </c>
      <c r="U9" s="17" t="n">
        <f aca="false">LOG(ABS(K10))</f>
        <v>1.23552844690755</v>
      </c>
    </row>
    <row r="10" customFormat="false" ht="13.8" hidden="false" customHeight="false" outlineLevel="0" collapsed="false">
      <c r="B10" s="23" t="n">
        <f aca="false">2*PI()/D10</f>
        <v>3.39815322183861</v>
      </c>
      <c r="C10" s="24" t="n">
        <f aca="false">SQRT(((-2*PI()/D10^2)^2)*(0.01)^2)</f>
        <v>0.0183783300261688</v>
      </c>
      <c r="D10" s="25" t="n">
        <f aca="false">E10/F10</f>
        <v>1.849</v>
      </c>
      <c r="E10" s="24" t="n">
        <v>18.49</v>
      </c>
      <c r="F10" s="24" t="n">
        <v>10</v>
      </c>
      <c r="G10" s="26" t="n">
        <v>15</v>
      </c>
      <c r="I10" s="22" t="n">
        <v>5</v>
      </c>
      <c r="J10" s="9" t="n">
        <v>4.52</v>
      </c>
      <c r="K10" s="19" t="n">
        <v>-17.2</v>
      </c>
      <c r="L10" s="27"/>
      <c r="T10" s="17" t="n">
        <v>5.44</v>
      </c>
      <c r="U10" s="17" t="n">
        <f aca="false">LOG(ABS(K11))</f>
        <v>1.26007138798507</v>
      </c>
    </row>
    <row r="11" customFormat="false" ht="13.8" hidden="false" customHeight="false" outlineLevel="0" collapsed="false">
      <c r="A11" s="28"/>
      <c r="B11" s="29"/>
      <c r="C11" s="30" t="s">
        <v>10</v>
      </c>
      <c r="D11" s="31" t="n">
        <f aca="false">(D8-D5)/((D5+D6+D7+D8+D9+D10)/6)</f>
        <v>0.0188110454600265</v>
      </c>
      <c r="E11" s="29"/>
      <c r="F11" s="29"/>
      <c r="G11" s="29"/>
      <c r="I11" s="22" t="n">
        <v>6</v>
      </c>
      <c r="J11" s="9" t="n">
        <v>5.44</v>
      </c>
      <c r="K11" s="19" t="n">
        <v>18.2</v>
      </c>
      <c r="L11" s="32"/>
      <c r="T11" s="17" t="n">
        <v>6.38</v>
      </c>
      <c r="U11" s="17" t="n">
        <f aca="false">LOG(ABS(K12))</f>
        <v>1.23552844690755</v>
      </c>
    </row>
    <row r="12" customFormat="false" ht="13.8" hidden="false" customHeight="false" outlineLevel="0" collapsed="false">
      <c r="A12" s="28"/>
      <c r="B12" s="29"/>
      <c r="C12" s="28"/>
      <c r="D12" s="29"/>
      <c r="E12" s="29"/>
      <c r="F12" s="29"/>
      <c r="G12" s="29"/>
      <c r="I12" s="22" t="n">
        <v>7</v>
      </c>
      <c r="J12" s="9" t="n">
        <v>6.38</v>
      </c>
      <c r="K12" s="19" t="n">
        <v>-17.2</v>
      </c>
      <c r="T12" s="17" t="n">
        <v>7.31</v>
      </c>
      <c r="U12" s="17" t="n">
        <f aca="false">LOG(ABS(K13))</f>
        <v>1.25527250510331</v>
      </c>
    </row>
    <row r="13" customFormat="false" ht="13.8" hidden="false" customHeight="false" outlineLevel="0" collapsed="false">
      <c r="I13" s="22" t="n">
        <v>8</v>
      </c>
      <c r="J13" s="9" t="n">
        <v>7.31</v>
      </c>
      <c r="K13" s="19" t="n">
        <v>18</v>
      </c>
      <c r="T13" s="17" t="n">
        <v>8.18</v>
      </c>
      <c r="U13" s="17" t="n">
        <f aca="false">LOG(ABS(K14))</f>
        <v>1.22010808804006</v>
      </c>
    </row>
    <row r="14" customFormat="false" ht="13.8" hidden="false" customHeight="false" outlineLevel="0" collapsed="false">
      <c r="I14" s="22" t="n">
        <v>9</v>
      </c>
      <c r="J14" s="9" t="n">
        <v>8.18</v>
      </c>
      <c r="K14" s="19" t="n">
        <v>-16.6</v>
      </c>
      <c r="T14" s="17" t="n">
        <v>9.16</v>
      </c>
      <c r="U14" s="17" t="n">
        <f aca="false">LOG(ABS(K15))</f>
        <v>1.23552844690755</v>
      </c>
    </row>
    <row r="15" customFormat="false" ht="16.2" hidden="false" customHeight="false" outlineLevel="0" collapsed="false">
      <c r="B15" s="2" t="s">
        <v>11</v>
      </c>
      <c r="C15" s="2"/>
      <c r="D15" s="2"/>
      <c r="E15" s="2"/>
      <c r="F15" s="2"/>
      <c r="G15" s="2"/>
      <c r="I15" s="22" t="n">
        <v>10</v>
      </c>
      <c r="J15" s="9" t="n">
        <v>9.16</v>
      </c>
      <c r="K15" s="19" t="n">
        <v>17.2</v>
      </c>
      <c r="T15" s="17" t="n">
        <v>10.06</v>
      </c>
      <c r="U15" s="17" t="n">
        <f aca="false">LOG(ABS(K16))</f>
        <v>1.2148438480477</v>
      </c>
    </row>
    <row r="16" customFormat="false" ht="16.2" hidden="false" customHeight="false" outlineLevel="0" collapsed="false">
      <c r="B16" s="3" t="s">
        <v>4</v>
      </c>
      <c r="C16" s="33" t="s">
        <v>5</v>
      </c>
      <c r="D16" s="33" t="s">
        <v>6</v>
      </c>
      <c r="E16" s="33" t="s">
        <v>7</v>
      </c>
      <c r="F16" s="33" t="s">
        <v>8</v>
      </c>
      <c r="G16" s="34" t="s">
        <v>9</v>
      </c>
      <c r="I16" s="22" t="n">
        <v>11</v>
      </c>
      <c r="J16" s="9" t="n">
        <v>10.06</v>
      </c>
      <c r="K16" s="19" t="n">
        <v>-16.4</v>
      </c>
      <c r="T16" s="17" t="n">
        <v>11.06</v>
      </c>
      <c r="U16" s="17" t="n">
        <f aca="false">LOG(ABS(K17))</f>
        <v>1.23552844690755</v>
      </c>
    </row>
    <row r="17" customFormat="false" ht="13.8" hidden="false" customHeight="false" outlineLevel="0" collapsed="false">
      <c r="B17" s="9" t="n">
        <f aca="false">2*PI()/D17</f>
        <v>3.45609752870164</v>
      </c>
      <c r="C17" s="29" t="n">
        <f aca="false">SQRT(((-2*PI()/D17^2)^2)*(0.01)^2)</f>
        <v>0.0190104374516042</v>
      </c>
      <c r="D17" s="12" t="n">
        <f aca="false">E17/F17</f>
        <v>1.818</v>
      </c>
      <c r="E17" s="12" t="n">
        <v>9.09</v>
      </c>
      <c r="F17" s="12" t="n">
        <v>5</v>
      </c>
      <c r="G17" s="13" t="n">
        <v>5</v>
      </c>
      <c r="I17" s="22" t="n">
        <v>12</v>
      </c>
      <c r="J17" s="9" t="n">
        <v>11.06</v>
      </c>
      <c r="K17" s="19" t="n">
        <v>17.2</v>
      </c>
      <c r="T17" s="17" t="n">
        <v>11.96</v>
      </c>
      <c r="U17" s="17" t="n">
        <f aca="false">LOG(ABS(K18))</f>
        <v>1.20411998265592</v>
      </c>
    </row>
    <row r="18" customFormat="false" ht="13.8" hidden="false" customHeight="false" outlineLevel="0" collapsed="false">
      <c r="B18" s="9" t="n">
        <f aca="false">2*PI()/D18</f>
        <v>3.43343459408721</v>
      </c>
      <c r="C18" s="29" t="n">
        <f aca="false">SQRT(((-2*PI()/D18^2)^2)*(0.01)^2)</f>
        <v>0.0187619376726077</v>
      </c>
      <c r="D18" s="12" t="n">
        <f aca="false">E18/F18</f>
        <v>1.83</v>
      </c>
      <c r="E18" s="12" t="n">
        <v>9.15</v>
      </c>
      <c r="F18" s="12" t="n">
        <v>5</v>
      </c>
      <c r="G18" s="13" t="n">
        <v>5</v>
      </c>
      <c r="I18" s="22" t="n">
        <v>13</v>
      </c>
      <c r="J18" s="9" t="n">
        <v>11.96</v>
      </c>
      <c r="K18" s="19" t="n">
        <v>-16</v>
      </c>
      <c r="T18" s="17" t="n">
        <v>12.89</v>
      </c>
      <c r="U18" s="17" t="n">
        <f aca="false">LOG(ABS(K19))</f>
        <v>1.23044892137827</v>
      </c>
    </row>
    <row r="19" customFormat="false" ht="13.8" hidden="false" customHeight="false" outlineLevel="0" collapsed="false">
      <c r="B19" s="9" t="n">
        <f aca="false">2*PI()/D19</f>
        <v>3.42035128316798</v>
      </c>
      <c r="C19" s="29" t="n">
        <f aca="false">SQRT(((-2*PI()/D19^2)^2)*(0.01)^2)</f>
        <v>0.0186192230983559</v>
      </c>
      <c r="D19" s="12" t="n">
        <f aca="false">E19/F19</f>
        <v>1.837</v>
      </c>
      <c r="E19" s="12" t="n">
        <v>18.37</v>
      </c>
      <c r="F19" s="12" t="n">
        <v>10</v>
      </c>
      <c r="G19" s="13" t="n">
        <v>10</v>
      </c>
      <c r="I19" s="22" t="n">
        <v>14</v>
      </c>
      <c r="J19" s="9" t="n">
        <v>12.89</v>
      </c>
      <c r="K19" s="19" t="n">
        <v>17</v>
      </c>
      <c r="T19" s="35" t="n">
        <v>13.74</v>
      </c>
      <c r="U19" s="35" t="n">
        <f aca="false">LOG(ABS(K20))</f>
        <v>1.19312459835446</v>
      </c>
    </row>
    <row r="20" customFormat="false" ht="13.8" hidden="false" customHeight="false" outlineLevel="0" collapsed="false">
      <c r="B20" s="9" t="n">
        <f aca="false">2*PI()/D20</f>
        <v>3.46371847143307</v>
      </c>
      <c r="C20" s="29" t="n">
        <f aca="false">SQRT(((-2*PI()/D20^2)^2)*(0.01)^2)</f>
        <v>0.0190943686407556</v>
      </c>
      <c r="D20" s="12" t="n">
        <f aca="false">E20/F20</f>
        <v>1.814</v>
      </c>
      <c r="E20" s="12" t="n">
        <v>9.07</v>
      </c>
      <c r="F20" s="12" t="n">
        <v>5</v>
      </c>
      <c r="G20" s="13" t="n">
        <v>10</v>
      </c>
      <c r="I20" s="36" t="n">
        <v>15</v>
      </c>
      <c r="J20" s="23" t="n">
        <v>13.74</v>
      </c>
      <c r="K20" s="37" t="n">
        <v>-15.6</v>
      </c>
      <c r="V20" s="38"/>
    </row>
    <row r="21" customFormat="false" ht="13.8" hidden="false" customHeight="false" outlineLevel="0" collapsed="false">
      <c r="B21" s="9" t="n">
        <f aca="false">2*PI()/D21</f>
        <v>3.41849037387355</v>
      </c>
      <c r="C21" s="29" t="n">
        <f aca="false">SQRT(((-2*PI()/D21^2)^2)*(0.01)^2)</f>
        <v>0.0185989683018148</v>
      </c>
      <c r="D21" s="12" t="n">
        <f aca="false">E21/F21</f>
        <v>1.838</v>
      </c>
      <c r="E21" s="12" t="n">
        <v>9.19</v>
      </c>
      <c r="F21" s="12" t="n">
        <v>5</v>
      </c>
      <c r="G21" s="13" t="n">
        <v>15</v>
      </c>
      <c r="T21" s="1" t="s">
        <v>12</v>
      </c>
      <c r="U21" s="1"/>
    </row>
    <row r="22" customFormat="false" ht="17.15" hidden="false" customHeight="false" outlineLevel="0" collapsed="false">
      <c r="B22" s="23" t="n">
        <f aca="false">2*PI()/D22</f>
        <v>3.42781522486611</v>
      </c>
      <c r="C22" s="39" t="n">
        <f aca="false">SQRT(((-2*PI()/D22^2)^2)*(0.01)^2)</f>
        <v>0.0187005740581894</v>
      </c>
      <c r="D22" s="24" t="n">
        <f aca="false">E22/F22</f>
        <v>1.833</v>
      </c>
      <c r="E22" s="24" t="n">
        <v>18.33</v>
      </c>
      <c r="F22" s="24" t="n">
        <v>10</v>
      </c>
      <c r="G22" s="26" t="n">
        <v>15</v>
      </c>
      <c r="I22" s="27"/>
      <c r="J22" s="2" t="s">
        <v>11</v>
      </c>
      <c r="K22" s="2"/>
      <c r="T22" s="0" t="s">
        <v>2</v>
      </c>
      <c r="U22" s="0" t="s">
        <v>3</v>
      </c>
    </row>
    <row r="23" customFormat="false" ht="13.8" hidden="false" customHeight="false" outlineLevel="0" collapsed="false">
      <c r="B23" s="28"/>
      <c r="C23" s="30" t="s">
        <v>10</v>
      </c>
      <c r="D23" s="40" t="n">
        <f aca="false">(D21-D20)/((D17+D18+D19+D20+D21+D22)/6)</f>
        <v>0.0131267092069279</v>
      </c>
      <c r="E23" s="28"/>
      <c r="F23" s="28"/>
      <c r="G23" s="28"/>
      <c r="J23" s="6" t="s">
        <v>7</v>
      </c>
      <c r="K23" s="41" t="s">
        <v>9</v>
      </c>
      <c r="T23" s="42" t="n">
        <v>0</v>
      </c>
      <c r="U23" s="43" t="n">
        <f aca="false">LOG(ABS(K24))</f>
        <v>1.27875360095283</v>
      </c>
      <c r="W23" s="0" t="n">
        <f aca="false" t="array" ref="W23:X26">LINEST(U23:U38,T23:T38, ,1)</f>
        <v>-0.0380454370485499</v>
      </c>
      <c r="X23" s="0" t="n">
        <v>1.27678612946383</v>
      </c>
    </row>
    <row r="24" customFormat="false" ht="13.8" hidden="false" customHeight="false" outlineLevel="0" collapsed="false">
      <c r="B24" s="28"/>
      <c r="C24" s="28"/>
      <c r="D24" s="28"/>
      <c r="E24" s="28"/>
      <c r="F24" s="28"/>
      <c r="G24" s="28"/>
      <c r="I24" s="44" t="n">
        <v>0</v>
      </c>
      <c r="J24" s="15" t="n">
        <v>0</v>
      </c>
      <c r="K24" s="16" t="n">
        <v>19</v>
      </c>
      <c r="T24" s="45" t="n">
        <v>0.84</v>
      </c>
      <c r="U24" s="46" t="n">
        <f aca="false">LOG(ABS(K25))</f>
        <v>1.2148438480477</v>
      </c>
      <c r="W24" s="0" t="n">
        <v>0.00158673472535207</v>
      </c>
      <c r="X24" s="0" t="n">
        <v>0.0127036814013148</v>
      </c>
    </row>
    <row r="25" customFormat="false" ht="13.8" hidden="false" customHeight="false" outlineLevel="0" collapsed="false">
      <c r="I25" s="47" t="n">
        <v>1</v>
      </c>
      <c r="J25" s="9" t="n">
        <v>0.84</v>
      </c>
      <c r="K25" s="19" t="n">
        <v>-16.4</v>
      </c>
      <c r="T25" s="45" t="n">
        <v>1.75</v>
      </c>
      <c r="U25" s="46" t="n">
        <f aca="false">LOG(ABS(K26))</f>
        <v>1.20951501454263</v>
      </c>
      <c r="W25" s="0" t="n">
        <v>0.976227087745608</v>
      </c>
      <c r="X25" s="0" t="n">
        <v>0.0268411665191693</v>
      </c>
    </row>
    <row r="26" customFormat="false" ht="13.8" hidden="false" customHeight="false" outlineLevel="0" collapsed="false">
      <c r="I26" s="47" t="n">
        <v>2</v>
      </c>
      <c r="J26" s="9" t="n">
        <v>1.75</v>
      </c>
      <c r="K26" s="19" t="n">
        <v>16.2</v>
      </c>
      <c r="T26" s="45" t="n">
        <v>2.79</v>
      </c>
      <c r="U26" s="46" t="n">
        <f aca="false">LOG(ABS(K27))</f>
        <v>1.17026171539496</v>
      </c>
      <c r="W26" s="0" t="n">
        <v>574.905551418651</v>
      </c>
      <c r="X26" s="0" t="n">
        <v>14</v>
      </c>
    </row>
    <row r="27" customFormat="false" ht="16.2" hidden="false" customHeight="false" outlineLevel="0" collapsed="false">
      <c r="B27" s="2" t="s">
        <v>13</v>
      </c>
      <c r="C27" s="2"/>
      <c r="D27" s="2"/>
      <c r="E27" s="2"/>
      <c r="F27" s="2"/>
      <c r="G27" s="2"/>
      <c r="I27" s="47" t="n">
        <v>3</v>
      </c>
      <c r="J27" s="9" t="n">
        <v>2.79</v>
      </c>
      <c r="K27" s="19" t="n">
        <v>-14.8</v>
      </c>
      <c r="T27" s="45" t="n">
        <v>3.54</v>
      </c>
      <c r="U27" s="46" t="n">
        <f aca="false">LOG(ABS(K28))</f>
        <v>1.15836249209525</v>
      </c>
    </row>
    <row r="28" customFormat="false" ht="16.2" hidden="false" customHeight="false" outlineLevel="0" collapsed="false">
      <c r="B28" s="3" t="s">
        <v>4</v>
      </c>
      <c r="C28" s="33" t="s">
        <v>5</v>
      </c>
      <c r="D28" s="33" t="s">
        <v>6</v>
      </c>
      <c r="E28" s="33" t="s">
        <v>7</v>
      </c>
      <c r="F28" s="33" t="s">
        <v>8</v>
      </c>
      <c r="G28" s="34" t="s">
        <v>9</v>
      </c>
      <c r="I28" s="47" t="n">
        <v>4</v>
      </c>
      <c r="J28" s="9" t="n">
        <v>3.54</v>
      </c>
      <c r="K28" s="19" t="n">
        <v>14.4</v>
      </c>
      <c r="T28" s="45" t="n">
        <v>4.37</v>
      </c>
      <c r="U28" s="46" t="n">
        <f aca="false">LOG(ABS(K29))</f>
        <v>1.09342168516224</v>
      </c>
    </row>
    <row r="29" customFormat="false" ht="13.8" hidden="false" customHeight="false" outlineLevel="0" collapsed="false">
      <c r="B29" s="9" t="n">
        <f aca="false">2*PI()/D29</f>
        <v>3.44472878683091</v>
      </c>
      <c r="C29" s="29" t="n">
        <f aca="false">SQRT(((-2*PI()/D29^2)^2)*(0.01)^2)</f>
        <v>0.0188855744892046</v>
      </c>
      <c r="D29" s="12" t="n">
        <f aca="false">E29/F29</f>
        <v>1.824</v>
      </c>
      <c r="E29" s="12" t="n">
        <v>9.12</v>
      </c>
      <c r="F29" s="12" t="n">
        <v>5</v>
      </c>
      <c r="G29" s="13" t="n">
        <v>5</v>
      </c>
      <c r="H29" s="14"/>
      <c r="I29" s="47" t="n">
        <v>5</v>
      </c>
      <c r="J29" s="9" t="n">
        <v>4.37</v>
      </c>
      <c r="K29" s="19" t="n">
        <v>-12.4</v>
      </c>
      <c r="L29" s="14"/>
      <c r="M29" s="14"/>
      <c r="N29" s="14"/>
      <c r="O29" s="14"/>
      <c r="P29" s="14"/>
      <c r="Q29" s="14"/>
      <c r="R29" s="14"/>
      <c r="S29" s="14"/>
      <c r="T29" s="45" t="n">
        <v>5.27</v>
      </c>
      <c r="U29" s="46" t="n">
        <f aca="false">LOG(ABS(K30))</f>
        <v>1.11394335230684</v>
      </c>
    </row>
    <row r="30" customFormat="false" ht="13.8" hidden="false" customHeight="false" outlineLevel="0" collapsed="false">
      <c r="B30" s="9" t="n">
        <f aca="false">2*PI()/D30</f>
        <v>3.39264865398466</v>
      </c>
      <c r="C30" s="29" t="n">
        <f aca="false">SQRT(((-2*PI()/D30^2)^2)*(0.01)^2)</f>
        <v>0.0183188372245392</v>
      </c>
      <c r="D30" s="12" t="n">
        <f aca="false">E30/F30</f>
        <v>1.852</v>
      </c>
      <c r="E30" s="12" t="n">
        <v>9.26</v>
      </c>
      <c r="F30" s="12" t="n">
        <v>5</v>
      </c>
      <c r="G30" s="13" t="n">
        <v>5</v>
      </c>
      <c r="I30" s="47" t="n">
        <v>6</v>
      </c>
      <c r="J30" s="9" t="n">
        <v>5.27</v>
      </c>
      <c r="K30" s="19" t="n">
        <v>13</v>
      </c>
      <c r="T30" s="45" t="n">
        <v>6.34</v>
      </c>
      <c r="U30" s="46" t="n">
        <f aca="false">LOG(ABS(K31))</f>
        <v>1.04139268515823</v>
      </c>
    </row>
    <row r="31" customFormat="false" ht="13.8" hidden="false" customHeight="false" outlineLevel="0" collapsed="false">
      <c r="B31" s="9" t="n">
        <f aca="false">2*PI()/D31</f>
        <v>3.41106694200846</v>
      </c>
      <c r="C31" s="29" t="n">
        <f aca="false">SQRT(((-2*PI()/D31^2)^2)*(0.01)^2)</f>
        <v>0.0185182787296876</v>
      </c>
      <c r="D31" s="12" t="n">
        <f aca="false">E31/F31</f>
        <v>1.842</v>
      </c>
      <c r="E31" s="12" t="n">
        <v>9.21</v>
      </c>
      <c r="F31" s="12" t="n">
        <v>5</v>
      </c>
      <c r="G31" s="13" t="n">
        <v>10</v>
      </c>
      <c r="I31" s="47" t="n">
        <v>7</v>
      </c>
      <c r="J31" s="9" t="n">
        <v>6.34</v>
      </c>
      <c r="K31" s="19" t="n">
        <v>-11</v>
      </c>
      <c r="T31" s="45" t="n">
        <v>7.3</v>
      </c>
      <c r="U31" s="46" t="n">
        <f aca="false">LOG(ABS(K32))</f>
        <v>1.02530586526477</v>
      </c>
    </row>
    <row r="32" customFormat="false" ht="13.8" hidden="false" customHeight="false" outlineLevel="0" collapsed="false">
      <c r="B32" s="9" t="n">
        <f aca="false">2*PI()/D32</f>
        <v>3.47137309788927</v>
      </c>
      <c r="C32" s="29" t="n">
        <f aca="false">SQRT(((-2*PI()/D32^2)^2)*(0.01)^2)</f>
        <v>0.0191788568944159</v>
      </c>
      <c r="D32" s="12" t="n">
        <f aca="false">E32/F32</f>
        <v>1.81</v>
      </c>
      <c r="E32" s="12" t="n">
        <v>9.05</v>
      </c>
      <c r="F32" s="12" t="n">
        <v>5</v>
      </c>
      <c r="G32" s="13" t="n">
        <v>10</v>
      </c>
      <c r="I32" s="47" t="n">
        <v>8</v>
      </c>
      <c r="J32" s="9" t="n">
        <v>7.3</v>
      </c>
      <c r="K32" s="19" t="n">
        <v>10.6</v>
      </c>
      <c r="T32" s="45" t="n">
        <v>8.2</v>
      </c>
      <c r="U32" s="46" t="n">
        <f aca="false">LOG(ABS(K33))</f>
        <v>0.954242509439325</v>
      </c>
    </row>
    <row r="33" customFormat="false" ht="13.8" hidden="false" customHeight="false" outlineLevel="0" collapsed="false">
      <c r="B33" s="9" t="n">
        <f aca="false">2*PI()/D33</f>
        <v>3.41849037387355</v>
      </c>
      <c r="C33" s="29" t="n">
        <f aca="false">SQRT(((-2*PI()/D33^2)^2)*(0.01)^2)</f>
        <v>0.0185989683018148</v>
      </c>
      <c r="D33" s="12" t="n">
        <f aca="false">E33/F33</f>
        <v>1.838</v>
      </c>
      <c r="E33" s="12" t="n">
        <v>9.19</v>
      </c>
      <c r="F33" s="12" t="n">
        <v>5</v>
      </c>
      <c r="G33" s="13" t="n">
        <v>15</v>
      </c>
      <c r="I33" s="47" t="n">
        <v>9</v>
      </c>
      <c r="J33" s="9" t="n">
        <v>8.2</v>
      </c>
      <c r="K33" s="19" t="n">
        <v>-9</v>
      </c>
      <c r="T33" s="45" t="n">
        <v>9.14</v>
      </c>
      <c r="U33" s="46" t="n">
        <f aca="false">LOG(ABS(K34))</f>
        <v>0.903089986991943</v>
      </c>
    </row>
    <row r="34" customFormat="false" ht="13.8" hidden="false" customHeight="false" outlineLevel="0" collapsed="false">
      <c r="B34" s="23" t="n">
        <f aca="false">2*PI()/D34</f>
        <v>3.50624180088146</v>
      </c>
      <c r="C34" s="39" t="n">
        <f aca="false">SQRT(((-2*PI()/D34^2)^2)*(0.01)^2)</f>
        <v>0.0195660814781332</v>
      </c>
      <c r="D34" s="24" t="n">
        <f aca="false">E34/F34</f>
        <v>1.792</v>
      </c>
      <c r="E34" s="24" t="n">
        <v>8.96</v>
      </c>
      <c r="F34" s="24" t="n">
        <v>5</v>
      </c>
      <c r="G34" s="26" t="n">
        <v>15</v>
      </c>
      <c r="I34" s="47" t="n">
        <v>10</v>
      </c>
      <c r="J34" s="9" t="n">
        <v>9.14</v>
      </c>
      <c r="K34" s="19" t="n">
        <v>8</v>
      </c>
      <c r="T34" s="45" t="n">
        <v>9.98</v>
      </c>
      <c r="U34" s="46" t="n">
        <f aca="false">LOG(ABS(K35))</f>
        <v>0.89209460269048</v>
      </c>
    </row>
    <row r="35" customFormat="false" ht="13.8" hidden="false" customHeight="false" outlineLevel="0" collapsed="false">
      <c r="B35" s="28"/>
      <c r="C35" s="30" t="s">
        <v>10</v>
      </c>
      <c r="D35" s="40" t="n">
        <f aca="false">(D30-D34)/((D29+D30+D31+D32+D33+D34)/6)</f>
        <v>0.0328527103486035</v>
      </c>
      <c r="E35" s="28"/>
      <c r="F35" s="28"/>
      <c r="G35" s="28"/>
      <c r="I35" s="47" t="n">
        <v>11</v>
      </c>
      <c r="J35" s="9" t="n">
        <v>9.98</v>
      </c>
      <c r="K35" s="19" t="n">
        <v>-7.8</v>
      </c>
      <c r="T35" s="45" t="n">
        <v>10.91</v>
      </c>
      <c r="U35" s="46" t="n">
        <f aca="false">LOG(ABS(K36))</f>
        <v>0.89209460269048</v>
      </c>
    </row>
    <row r="36" customFormat="false" ht="13.8" hidden="false" customHeight="false" outlineLevel="0" collapsed="false">
      <c r="B36" s="28"/>
      <c r="C36" s="28"/>
      <c r="D36" s="28"/>
      <c r="E36" s="28"/>
      <c r="F36" s="28"/>
      <c r="G36" s="28"/>
      <c r="I36" s="47" t="n">
        <v>12</v>
      </c>
      <c r="J36" s="9" t="n">
        <v>10.91</v>
      </c>
      <c r="K36" s="19" t="n">
        <v>7.8</v>
      </c>
      <c r="T36" s="45" t="n">
        <v>11.83</v>
      </c>
      <c r="U36" s="46" t="n">
        <f aca="false">LOG(ABS(K37))</f>
        <v>0.778151250383644</v>
      </c>
    </row>
    <row r="37" customFormat="false" ht="13.8" hidden="false" customHeight="false" outlineLevel="0" collapsed="false">
      <c r="I37" s="47" t="n">
        <v>13</v>
      </c>
      <c r="J37" s="9" t="n">
        <v>11.83</v>
      </c>
      <c r="K37" s="19" t="n">
        <v>-6</v>
      </c>
      <c r="T37" s="45" t="n">
        <v>12.81</v>
      </c>
      <c r="U37" s="46" t="n">
        <f aca="false">LOG(ABS(K38))</f>
        <v>0.832508912706236</v>
      </c>
    </row>
    <row r="38" customFormat="false" ht="13.8" hidden="false" customHeight="false" outlineLevel="0" collapsed="false">
      <c r="I38" s="47" t="n">
        <v>14</v>
      </c>
      <c r="J38" s="9" t="n">
        <v>12.81</v>
      </c>
      <c r="K38" s="19" t="n">
        <v>6.8</v>
      </c>
      <c r="T38" s="48" t="n">
        <v>13.7</v>
      </c>
      <c r="U38" s="49" t="n">
        <f aca="false">LOG(ABS(K39))</f>
        <v>0.732393759822968</v>
      </c>
    </row>
    <row r="39" customFormat="false" ht="13.8" hidden="false" customHeight="false" outlineLevel="0" collapsed="false">
      <c r="I39" s="50" t="n">
        <v>15</v>
      </c>
      <c r="J39" s="23" t="n">
        <v>13.7</v>
      </c>
      <c r="K39" s="37" t="n">
        <v>-5.4</v>
      </c>
    </row>
    <row r="40" customFormat="false" ht="13.8" hidden="false" customHeight="false" outlineLevel="0" collapsed="false">
      <c r="T40" s="1" t="s">
        <v>14</v>
      </c>
      <c r="U40" s="1"/>
    </row>
    <row r="41" customFormat="false" ht="17.15" hidden="false" customHeight="false" outlineLevel="0" collapsed="false">
      <c r="J41" s="2" t="s">
        <v>13</v>
      </c>
      <c r="K41" s="2"/>
      <c r="T41" s="0" t="s">
        <v>2</v>
      </c>
      <c r="U41" s="0" t="s">
        <v>3</v>
      </c>
    </row>
    <row r="42" customFormat="false" ht="13.8" hidden="false" customHeight="false" outlineLevel="0" collapsed="false">
      <c r="J42" s="6" t="s">
        <v>7</v>
      </c>
      <c r="K42" s="41" t="s">
        <v>9</v>
      </c>
      <c r="T42" s="42" t="n">
        <v>0</v>
      </c>
      <c r="U42" s="43" t="n">
        <f aca="false">LOG(ABS(K43))</f>
        <v>1.27875360095283</v>
      </c>
      <c r="W42" s="0" t="n">
        <f aca="false" t="array" ref="W42:X45">LINEST(U42:U57,T42:T57, ,1)</f>
        <v>-0.11736256359861</v>
      </c>
      <c r="X42" s="0" t="n">
        <v>1.37489743850569</v>
      </c>
    </row>
    <row r="43" customFormat="false" ht="13.8" hidden="false" customHeight="false" outlineLevel="0" collapsed="false">
      <c r="I43" s="44" t="n">
        <v>0</v>
      </c>
      <c r="J43" s="15" t="n">
        <v>0</v>
      </c>
      <c r="K43" s="16" t="n">
        <v>19</v>
      </c>
      <c r="T43" s="45" t="n">
        <v>0.85</v>
      </c>
      <c r="U43" s="46" t="n">
        <f aca="false">LOG(ABS(K44))</f>
        <v>1.17609125905568</v>
      </c>
      <c r="W43" s="0" t="n">
        <v>0.00907605322432791</v>
      </c>
      <c r="X43" s="0" t="n">
        <v>0.0732705151910634</v>
      </c>
    </row>
    <row r="44" customFormat="false" ht="13.8" hidden="false" customHeight="false" outlineLevel="0" collapsed="false">
      <c r="I44" s="47" t="n">
        <v>1</v>
      </c>
      <c r="J44" s="9" t="n">
        <v>0.85</v>
      </c>
      <c r="K44" s="19" t="n">
        <v>-15</v>
      </c>
      <c r="T44" s="45" t="n">
        <v>1.75</v>
      </c>
      <c r="U44" s="46" t="n">
        <f aca="false">LOG(ABS(K45))</f>
        <v>1.12710479836481</v>
      </c>
      <c r="W44" s="0" t="n">
        <v>0.922742040001423</v>
      </c>
      <c r="X44" s="0" t="n">
        <v>0.154178395605684</v>
      </c>
    </row>
    <row r="45" customFormat="false" ht="13.8" hidden="false" customHeight="false" outlineLevel="0" collapsed="false">
      <c r="G45" s="51"/>
      <c r="I45" s="47" t="n">
        <v>2</v>
      </c>
      <c r="J45" s="9" t="n">
        <v>1.75</v>
      </c>
      <c r="K45" s="19" t="n">
        <v>13.4</v>
      </c>
      <c r="T45" s="45" t="n">
        <v>2.71</v>
      </c>
      <c r="U45" s="46" t="n">
        <f aca="false">LOG(ABS(K46))</f>
        <v>1.00860017176192</v>
      </c>
      <c r="W45" s="0" t="n">
        <v>167.211101098941</v>
      </c>
      <c r="X45" s="0" t="n">
        <v>14</v>
      </c>
    </row>
    <row r="46" customFormat="false" ht="13.8" hidden="false" customHeight="false" outlineLevel="0" collapsed="false">
      <c r="G46" s="52"/>
      <c r="I46" s="47" t="n">
        <v>3</v>
      </c>
      <c r="J46" s="9" t="n">
        <v>2.71</v>
      </c>
      <c r="K46" s="19" t="n">
        <v>-10.2</v>
      </c>
      <c r="T46" s="45" t="n">
        <v>3.62</v>
      </c>
      <c r="U46" s="46" t="n">
        <f aca="false">LOG(ABS(K47))</f>
        <v>0.954242509439325</v>
      </c>
    </row>
    <row r="47" customFormat="false" ht="13.8" hidden="false" customHeight="false" outlineLevel="0" collapsed="false">
      <c r="I47" s="47" t="n">
        <v>4</v>
      </c>
      <c r="J47" s="9" t="n">
        <v>3.62</v>
      </c>
      <c r="K47" s="19" t="n">
        <v>9</v>
      </c>
      <c r="T47" s="45" t="n">
        <v>4.56</v>
      </c>
      <c r="U47" s="46" t="n">
        <f aca="false">LOG(ABS(K48))</f>
        <v>0.845098040014257</v>
      </c>
    </row>
    <row r="48" customFormat="false" ht="13.8" hidden="false" customHeight="false" outlineLevel="0" collapsed="false">
      <c r="I48" s="47" t="n">
        <v>5</v>
      </c>
      <c r="J48" s="9" t="n">
        <v>4.56</v>
      </c>
      <c r="K48" s="19" t="n">
        <v>-7</v>
      </c>
      <c r="T48" s="45" t="n">
        <v>5.56</v>
      </c>
      <c r="U48" s="46" t="n">
        <f aca="false">LOG(ABS(K49))</f>
        <v>0.806179973983887</v>
      </c>
    </row>
    <row r="49" customFormat="false" ht="13.8" hidden="false" customHeight="false" outlineLevel="0" collapsed="false">
      <c r="I49" s="47" t="n">
        <v>6</v>
      </c>
      <c r="J49" s="9" t="n">
        <v>5.56</v>
      </c>
      <c r="K49" s="19" t="n">
        <v>6.4</v>
      </c>
      <c r="T49" s="45" t="n">
        <v>6.34</v>
      </c>
      <c r="U49" s="46" t="n">
        <f aca="false">LOG(ABS(K50))</f>
        <v>0.698970004336019</v>
      </c>
    </row>
    <row r="50" customFormat="false" ht="13.8" hidden="false" customHeight="false" outlineLevel="0" collapsed="false">
      <c r="I50" s="47" t="n">
        <v>7</v>
      </c>
      <c r="J50" s="9" t="n">
        <v>6.34</v>
      </c>
      <c r="K50" s="19" t="n">
        <v>-5</v>
      </c>
      <c r="T50" s="45" t="n">
        <v>7.32</v>
      </c>
      <c r="U50" s="46" t="n">
        <f aca="false">LOG(ABS(K51))</f>
        <v>0.6232492903979</v>
      </c>
    </row>
    <row r="51" customFormat="false" ht="13.8" hidden="false" customHeight="false" outlineLevel="0" collapsed="false">
      <c r="I51" s="47" t="n">
        <v>8</v>
      </c>
      <c r="J51" s="9" t="n">
        <v>7.32</v>
      </c>
      <c r="K51" s="19" t="n">
        <v>4.2</v>
      </c>
      <c r="T51" s="45" t="n">
        <v>8.26</v>
      </c>
      <c r="U51" s="46" t="n">
        <f aca="false">LOG(ABS(K52))</f>
        <v>0.477121254719662</v>
      </c>
    </row>
    <row r="52" customFormat="false" ht="13.8" hidden="false" customHeight="false" outlineLevel="0" collapsed="false">
      <c r="I52" s="47" t="n">
        <v>9</v>
      </c>
      <c r="J52" s="9" t="n">
        <v>8.26</v>
      </c>
      <c r="K52" s="19" t="n">
        <v>-3</v>
      </c>
      <c r="T52" s="45" t="n">
        <v>9.2</v>
      </c>
      <c r="U52" s="46" t="n">
        <f aca="false">LOG(ABS(K53))</f>
        <v>0.447158031342219</v>
      </c>
    </row>
    <row r="53" customFormat="false" ht="13.8" hidden="false" customHeight="false" outlineLevel="0" collapsed="false">
      <c r="I53" s="47" t="n">
        <v>10</v>
      </c>
      <c r="J53" s="9" t="n">
        <v>9.2</v>
      </c>
      <c r="K53" s="19" t="n">
        <v>2.8</v>
      </c>
      <c r="T53" s="45" t="n">
        <v>10.16</v>
      </c>
      <c r="U53" s="46" t="n">
        <f aca="false">LOG(ABS(K54))</f>
        <v>0.255272505103306</v>
      </c>
    </row>
    <row r="54" customFormat="false" ht="13.8" hidden="false" customHeight="false" outlineLevel="0" collapsed="false">
      <c r="I54" s="47" t="n">
        <v>11</v>
      </c>
      <c r="J54" s="9" t="n">
        <v>10.16</v>
      </c>
      <c r="K54" s="19" t="n">
        <v>-1.8</v>
      </c>
      <c r="T54" s="45" t="n">
        <v>11.07</v>
      </c>
      <c r="U54" s="46" t="n">
        <f aca="false">LOG(ABS(K55))</f>
        <v>0.204119982655925</v>
      </c>
    </row>
    <row r="55" customFormat="false" ht="13.8" hidden="false" customHeight="false" outlineLevel="0" collapsed="false">
      <c r="I55" s="47" t="n">
        <v>12</v>
      </c>
      <c r="J55" s="9" t="n">
        <v>11.07</v>
      </c>
      <c r="K55" s="19" t="n">
        <v>1.6</v>
      </c>
      <c r="T55" s="45" t="n">
        <v>11.93</v>
      </c>
      <c r="U55" s="46" t="n">
        <f aca="false">LOG(ABS(K56))</f>
        <v>-0.0969100130080564</v>
      </c>
    </row>
    <row r="56" customFormat="false" ht="13.8" hidden="false" customHeight="false" outlineLevel="0" collapsed="false">
      <c r="I56" s="47" t="n">
        <v>13</v>
      </c>
      <c r="J56" s="9" t="n">
        <v>11.93</v>
      </c>
      <c r="K56" s="19" t="n">
        <v>-0.8</v>
      </c>
      <c r="T56" s="45" t="n">
        <v>12.8</v>
      </c>
      <c r="U56" s="46" t="n">
        <f aca="false">LOG(ABS(K57))</f>
        <v>0</v>
      </c>
    </row>
    <row r="57" customFormat="false" ht="13.8" hidden="false" customHeight="false" outlineLevel="0" collapsed="false">
      <c r="I57" s="47" t="n">
        <v>14</v>
      </c>
      <c r="J57" s="9" t="n">
        <v>12.8</v>
      </c>
      <c r="K57" s="19" t="n">
        <v>1</v>
      </c>
      <c r="T57" s="48" t="n">
        <v>13.72</v>
      </c>
      <c r="U57" s="49" t="n">
        <f aca="false">LOG(ABS(K58))</f>
        <v>-0.698970004336019</v>
      </c>
    </row>
    <row r="58" customFormat="false" ht="13.8" hidden="false" customHeight="false" outlineLevel="0" collapsed="false">
      <c r="I58" s="50" t="n">
        <v>15</v>
      </c>
      <c r="J58" s="23" t="n">
        <v>13.72</v>
      </c>
      <c r="K58" s="37" t="n">
        <v>-0.2</v>
      </c>
    </row>
  </sheetData>
  <mergeCells count="9">
    <mergeCell ref="T2:U2"/>
    <mergeCell ref="B3:G3"/>
    <mergeCell ref="J3:K3"/>
    <mergeCell ref="B15:G15"/>
    <mergeCell ref="T21:U21"/>
    <mergeCell ref="J22:K22"/>
    <mergeCell ref="B27:G27"/>
    <mergeCell ref="T40:U40"/>
    <mergeCell ref="J41:K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1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85" workbookViewId="0">
      <selection pane="topLeft" activeCell="D25" activeCellId="0" sqref="D25"/>
    </sheetView>
  </sheetViews>
  <sheetFormatPr defaultColWidth="10.5390625" defaultRowHeight="14.4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1.55"/>
    <col collapsed="false" customWidth="true" hidden="false" outlineLevel="0" max="4" min="4" style="0" width="13.55"/>
    <col collapsed="false" customWidth="true" hidden="false" outlineLevel="0" max="6" min="6" style="0" width="15.55"/>
  </cols>
  <sheetData>
    <row r="1" customFormat="false" ht="15" hidden="false" customHeight="false" outlineLevel="0" collapsed="false"/>
    <row r="2" customFormat="false" ht="16.8" hidden="false" customHeight="false" outlineLevel="0" collapsed="false">
      <c r="B2" s="30" t="s">
        <v>15</v>
      </c>
      <c r="C2" s="53" t="s">
        <v>16</v>
      </c>
      <c r="D2" s="54" t="s">
        <v>9</v>
      </c>
      <c r="E2" s="53" t="s">
        <v>6</v>
      </c>
      <c r="F2" s="55" t="s">
        <v>17</v>
      </c>
      <c r="G2" s="31" t="s">
        <v>7</v>
      </c>
    </row>
    <row r="3" customFormat="false" ht="14.4" hidden="false" customHeight="false" outlineLevel="0" collapsed="false">
      <c r="B3" s="18" t="n">
        <f aca="false">2*PI()/E3</f>
        <v>0.749783449544103</v>
      </c>
      <c r="C3" s="56" t="n">
        <f aca="false">SQRT(((-2*PI()/B3^2)^2)*(0.01)^2)</f>
        <v>0.111765603856625</v>
      </c>
      <c r="D3" s="57" t="n">
        <v>0.5</v>
      </c>
      <c r="E3" s="57" t="n">
        <f aca="false">G3/F3</f>
        <v>8.38</v>
      </c>
      <c r="F3" s="58" t="n">
        <v>2</v>
      </c>
      <c r="G3" s="59" t="n">
        <v>16.76</v>
      </c>
    </row>
    <row r="4" customFormat="false" ht="14.4" hidden="false" customHeight="false" outlineLevel="0" collapsed="false">
      <c r="B4" s="22" t="n">
        <f aca="false">2*PI()/E4</f>
        <v>1.40093317885832</v>
      </c>
      <c r="C4" s="60" t="n">
        <f aca="false">SQRT(((-2*PI()/B4^2)^2)*(0.01)^2)</f>
        <v>0.0320143749015567</v>
      </c>
      <c r="D4" s="11" t="n">
        <v>0.5</v>
      </c>
      <c r="E4" s="11" t="n">
        <f aca="false">G4/F4</f>
        <v>4.485</v>
      </c>
      <c r="F4" s="12" t="n">
        <v>2</v>
      </c>
      <c r="G4" s="13" t="n">
        <v>8.97</v>
      </c>
    </row>
    <row r="5" customFormat="false" ht="14.4" hidden="false" customHeight="false" outlineLevel="0" collapsed="false">
      <c r="B5" s="22" t="n">
        <f aca="false">2*PI()/E5</f>
        <v>1.90399554763018</v>
      </c>
      <c r="C5" s="60" t="n">
        <f aca="false">SQRT(((-2*PI()/B5^2)^2)*(0.01)^2)</f>
        <v>0.0173319733027074</v>
      </c>
      <c r="D5" s="11" t="n">
        <v>0.6</v>
      </c>
      <c r="E5" s="11" t="n">
        <f aca="false">G5/F5</f>
        <v>3.3</v>
      </c>
      <c r="F5" s="12" t="n">
        <v>2</v>
      </c>
      <c r="G5" s="13" t="n">
        <v>6.6</v>
      </c>
    </row>
    <row r="6" customFormat="false" ht="14.4" hidden="false" customHeight="false" outlineLevel="0" collapsed="false">
      <c r="B6" s="22" t="n">
        <f aca="false">2*PI()/E6</f>
        <v>2.3219457897929</v>
      </c>
      <c r="C6" s="60" t="n">
        <f aca="false">SQRT(((-2*PI()/B6^2)^2)*(0.01)^2)</f>
        <v>0.0116540188487405</v>
      </c>
      <c r="D6" s="11" t="n">
        <v>0.7</v>
      </c>
      <c r="E6" s="11" t="n">
        <f aca="false">G6/F6</f>
        <v>2.706</v>
      </c>
      <c r="F6" s="12" t="n">
        <v>5</v>
      </c>
      <c r="G6" s="13" t="n">
        <v>13.53</v>
      </c>
    </row>
    <row r="7" customFormat="false" ht="14.4" hidden="false" customHeight="false" outlineLevel="0" collapsed="false">
      <c r="B7" s="22" t="n">
        <f aca="false">2*PI()/E7</f>
        <v>2.7975001367674</v>
      </c>
      <c r="C7" s="60" t="n">
        <f aca="false">SQRT(((-2*PI()/B7^2)^2)*(0.01)^2)</f>
        <v>0.00802859656906156</v>
      </c>
      <c r="D7" s="11" t="n">
        <v>1.1</v>
      </c>
      <c r="E7" s="11" t="n">
        <f aca="false">G7/F7</f>
        <v>2.246</v>
      </c>
      <c r="F7" s="12" t="n">
        <v>5</v>
      </c>
      <c r="G7" s="13" t="n">
        <v>11.23</v>
      </c>
    </row>
    <row r="8" customFormat="false" ht="14.4" hidden="false" customHeight="false" outlineLevel="0" collapsed="false">
      <c r="B8" s="22" t="n">
        <f aca="false">2*PI()/E8</f>
        <v>3.04713157477186</v>
      </c>
      <c r="C8" s="60" t="n">
        <f aca="false">SQRT(((-2*PI()/B8^2)^2)*(0.01)^2)</f>
        <v>0.00676701989855617</v>
      </c>
      <c r="D8" s="11" t="n">
        <v>1.8</v>
      </c>
      <c r="E8" s="11" t="n">
        <f aca="false">G8/F8</f>
        <v>2.062</v>
      </c>
      <c r="F8" s="12" t="n">
        <v>5</v>
      </c>
      <c r="G8" s="13" t="n">
        <v>10.31</v>
      </c>
    </row>
    <row r="9" customFormat="false" ht="14.4" hidden="false" customHeight="false" outlineLevel="0" collapsed="false">
      <c r="B9" s="22" t="n">
        <f aca="false">2*PI()/E9</f>
        <v>3.12285552046699</v>
      </c>
      <c r="C9" s="60" t="n">
        <f aca="false">SQRT(((-2*PI()/B9^2)^2)*(0.01)^2)</f>
        <v>0.00644282127947798</v>
      </c>
      <c r="D9" s="11" t="n">
        <v>2.1</v>
      </c>
      <c r="E9" s="11" t="n">
        <f aca="false">G9/F9</f>
        <v>2.012</v>
      </c>
      <c r="F9" s="12" t="n">
        <v>5</v>
      </c>
      <c r="G9" s="13" t="n">
        <v>10.06</v>
      </c>
    </row>
    <row r="10" customFormat="false" ht="14.4" hidden="false" customHeight="false" outlineLevel="0" collapsed="false">
      <c r="B10" s="22" t="n">
        <f aca="false">2*PI()/E10</f>
        <v>3.29999228318256</v>
      </c>
      <c r="C10" s="60" t="n">
        <f aca="false">SQRT(((-2*PI()/B10^2)^2)*(0.01)^2)</f>
        <v>0.00576971046175828</v>
      </c>
      <c r="D10" s="11" t="n">
        <v>4.3</v>
      </c>
      <c r="E10" s="11" t="n">
        <f aca="false">G10/F10</f>
        <v>1.904</v>
      </c>
      <c r="F10" s="12" t="n">
        <v>5</v>
      </c>
      <c r="G10" s="13" t="n">
        <v>9.52</v>
      </c>
    </row>
    <row r="11" customFormat="false" ht="14.4" hidden="false" customHeight="false" outlineLevel="0" collapsed="false">
      <c r="B11" s="22" t="n">
        <f aca="false">2*PI()/E11</f>
        <v>3.44851004784829</v>
      </c>
      <c r="C11" s="60" t="n">
        <f aca="false">SQRT(((-2*PI()/B11^2)^2)*(0.01)^2)</f>
        <v>0.00528344118103075</v>
      </c>
      <c r="D11" s="11" t="n">
        <v>6.5</v>
      </c>
      <c r="E11" s="11" t="n">
        <f aca="false">G11/F11</f>
        <v>1.822</v>
      </c>
      <c r="F11" s="12" t="n">
        <v>5</v>
      </c>
      <c r="G11" s="13" t="n">
        <v>9.11</v>
      </c>
    </row>
    <row r="12" customFormat="false" ht="14.4" hidden="false" customHeight="false" outlineLevel="0" collapsed="false">
      <c r="B12" s="22" t="n">
        <f aca="false">2*PI()/E12</f>
        <v>3.5101593894858</v>
      </c>
      <c r="C12" s="60" t="n">
        <f aca="false">SQRT(((-2*PI()/B12^2)^2)*(0.01)^2)</f>
        <v>0.00509948353160742</v>
      </c>
      <c r="D12" s="11" t="n">
        <v>4.3</v>
      </c>
      <c r="E12" s="11" t="n">
        <f aca="false">G12/F12</f>
        <v>1.79</v>
      </c>
      <c r="F12" s="12" t="n">
        <v>5</v>
      </c>
      <c r="G12" s="13" t="n">
        <v>8.95</v>
      </c>
    </row>
    <row r="13" customFormat="false" ht="14.4" hidden="false" customHeight="false" outlineLevel="0" collapsed="false">
      <c r="B13" s="22" t="n">
        <f aca="false">2*PI()/E13</f>
        <v>3.3999920493396</v>
      </c>
      <c r="C13" s="60" t="n">
        <f aca="false">SQRT(((-2*PI()/B13^2)^2)*(0.01)^2)</f>
        <v>0.00543530682772904</v>
      </c>
      <c r="D13" s="11" t="n">
        <v>7.1</v>
      </c>
      <c r="E13" s="11" t="n">
        <f aca="false">G13/F13</f>
        <v>1.848</v>
      </c>
      <c r="F13" s="12" t="n">
        <v>5</v>
      </c>
      <c r="G13" s="13" t="n">
        <v>9.24</v>
      </c>
    </row>
    <row r="14" customFormat="false" ht="14.4" hidden="false" customHeight="false" outlineLevel="0" collapsed="false">
      <c r="B14" s="22" t="n">
        <f aca="false">2*PI()/E14</f>
        <v>3.50624180088146</v>
      </c>
      <c r="C14" s="60" t="n">
        <f aca="false">SQRT(((-2*PI()/B14^2)^2)*(0.01)^2)</f>
        <v>0.00511088539173052</v>
      </c>
      <c r="D14" s="11" t="n">
        <v>4.1</v>
      </c>
      <c r="E14" s="11" t="n">
        <f aca="false">G14/F14</f>
        <v>1.792</v>
      </c>
      <c r="F14" s="12" t="n">
        <v>5</v>
      </c>
      <c r="G14" s="13" t="n">
        <v>8.96</v>
      </c>
    </row>
    <row r="15" customFormat="false" ht="14.4" hidden="false" customHeight="false" outlineLevel="0" collapsed="false">
      <c r="B15" s="22" t="n">
        <f aca="false">2*PI()/E15</f>
        <v>3.67867992223629</v>
      </c>
      <c r="C15" s="60" t="n">
        <f aca="false">SQRT(((-2*PI()/B15^2)^2)*(0.01)^2)</f>
        <v>0.00464296985904035</v>
      </c>
      <c r="D15" s="11" t="n">
        <v>2.3</v>
      </c>
      <c r="E15" s="11" t="n">
        <f aca="false">G15/F15</f>
        <v>1.708</v>
      </c>
      <c r="F15" s="12" t="n">
        <v>5</v>
      </c>
      <c r="G15" s="13" t="n">
        <v>8.54</v>
      </c>
    </row>
    <row r="16" customFormat="false" ht="14.4" hidden="false" customHeight="false" outlineLevel="0" collapsed="false">
      <c r="B16" s="22" t="n">
        <f aca="false">2*PI()/E16</f>
        <v>3.8358884659216</v>
      </c>
      <c r="C16" s="60" t="n">
        <f aca="false">SQRT(((-2*PI()/B16^2)^2)*(0.01)^2)</f>
        <v>0.00427019715133051</v>
      </c>
      <c r="D16" s="11" t="n">
        <v>1.3</v>
      </c>
      <c r="E16" s="11" t="n">
        <f aca="false">G16/F16</f>
        <v>1.638</v>
      </c>
      <c r="F16" s="12" t="n">
        <v>5</v>
      </c>
      <c r="G16" s="13" t="n">
        <v>8.19</v>
      </c>
    </row>
    <row r="17" customFormat="false" ht="14.4" hidden="false" customHeight="false" outlineLevel="0" collapsed="false">
      <c r="B17" s="22" t="n">
        <f aca="false">2*PI()/E17</f>
        <v>4.1282426459787</v>
      </c>
      <c r="C17" s="60" t="n">
        <f aca="false">SQRT(((-2*PI()/B17^2)^2)*(0.01)^2)</f>
        <v>0.00368679879193286</v>
      </c>
      <c r="D17" s="11" t="n">
        <v>0.7</v>
      </c>
      <c r="E17" s="11" t="n">
        <f aca="false">G17/F17</f>
        <v>1.522</v>
      </c>
      <c r="F17" s="12" t="n">
        <v>5</v>
      </c>
      <c r="G17" s="13" t="n">
        <v>7.61</v>
      </c>
    </row>
    <row r="18" customFormat="false" ht="14.4" hidden="false" customHeight="false" outlineLevel="0" collapsed="false">
      <c r="B18" s="22" t="n">
        <f aca="false">2*PI()/E18</f>
        <v>4.33921637236159</v>
      </c>
      <c r="C18" s="60" t="n">
        <f aca="false">SQRT(((-2*PI()/B18^2)^2)*(0.01)^2)</f>
        <v>0.00333700805800549</v>
      </c>
      <c r="D18" s="11" t="n">
        <v>0.7</v>
      </c>
      <c r="E18" s="11" t="n">
        <f aca="false">G18/F18</f>
        <v>1.448</v>
      </c>
      <c r="F18" s="12" t="n">
        <v>5</v>
      </c>
      <c r="G18" s="13" t="n">
        <v>7.24</v>
      </c>
    </row>
    <row r="19" customFormat="false" ht="15" hidden="false" customHeight="false" outlineLevel="0" collapsed="false">
      <c r="B19" s="36" t="n">
        <f aca="false">2*PI()/E19</f>
        <v>4.77445692034923</v>
      </c>
      <c r="C19" s="61" t="n">
        <f aca="false">SQRT(((-2*PI()/B19^2)^2)*(0.01)^2)</f>
        <v>0.00275633443123357</v>
      </c>
      <c r="D19" s="25" t="n">
        <v>0.5</v>
      </c>
      <c r="E19" s="25" t="n">
        <f aca="false">G19/F19</f>
        <v>1.316</v>
      </c>
      <c r="F19" s="24" t="n">
        <v>5</v>
      </c>
      <c r="G19" s="26" t="n">
        <v>6.58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2020-03-10T08:51:07Z</dcterms:created>
  <dc:creator>Juan</dc:creator>
  <dc:description/>
  <dc:language>es-ES</dc:language>
  <cp:lastModifiedBy/>
  <cp:lastPrinted>2020-03-10T16:32:06Z</cp:lastPrinted>
  <dcterms:modified xsi:type="dcterms:W3CDTF">2020-03-21T21:27:47Z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