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06360\Desktop\"/>
    </mc:Choice>
  </mc:AlternateContent>
  <bookViews>
    <workbookView xWindow="0" yWindow="0" windowWidth="17105" windowHeight="58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6" i="1"/>
  <c r="C29" i="1" l="1"/>
  <c r="B29" i="1" s="1"/>
  <c r="C28" i="1"/>
  <c r="B28" i="1" s="1"/>
  <c r="C27" i="1"/>
  <c r="B27" i="1" s="1"/>
  <c r="C26" i="1"/>
  <c r="B26" i="1" s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 s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11" i="1"/>
  <c r="B11" i="1" s="1"/>
  <c r="C10" i="1"/>
  <c r="B10" i="1" s="1"/>
  <c r="C9" i="1"/>
  <c r="B9" i="1" s="1"/>
  <c r="C8" i="1"/>
  <c r="B8" i="1" s="1"/>
  <c r="C7" i="1"/>
  <c r="B7" i="1" s="1"/>
  <c r="B6" i="1"/>
</calcChain>
</file>

<file path=xl/sharedStrings.xml><?xml version="1.0" encoding="utf-8"?>
<sst xmlns="http://schemas.openxmlformats.org/spreadsheetml/2006/main" count="6" uniqueCount="6">
  <si>
    <t>HORARIO</t>
  </si>
  <si>
    <t>% OCUPACIÓN
SEMANAL</t>
  </si>
  <si>
    <t>MEDIA
SEMANAL</t>
  </si>
  <si>
    <t>% OCUPACIÓN
FIN DE SEMANA</t>
  </si>
  <si>
    <t>% OCUPACIÓN
L-V</t>
  </si>
  <si>
    <t xml:space="preserve">ELECTROLINERA INTERURBANA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</si>
</sst>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Fill="1"/>
    <xf numFmtId="0" fontId="2" fillId="0" borderId="0" xfId="1" applyFont="1" applyFill="1" applyAlignment="1"/>
    <xf numFmtId="0" fontId="1" fillId="0" borderId="0" xfId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left"/>
    </xf>
    <xf numFmtId="164" fontId="1" fillId="0" borderId="0" xfId="1" applyNumberFormat="1"/>
    <xf numFmtId="2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2" fillId="2" borderId="0" xfId="1" applyFont="1" applyFill="1" applyAlignment="1">
      <alignment horizont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Ocupación Electrolinera Interurbana </a:t>
            </a:r>
            <a:r>
              <a:rPr lang="es-ES" b="1" baseline="0"/>
              <a:t>(%)</a:t>
            </a:r>
            <a:endParaRPr lang="es-ES" b="1"/>
          </a:p>
        </c:rich>
      </c:tx>
      <c:layout>
        <c:manualLayout>
          <c:xMode val="edge"/>
          <c:yMode val="edge"/>
          <c:x val="0.25335372856770871"/>
          <c:y val="2.2770627985538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3566628422941885E-2"/>
          <c:y val="0.11438895006270317"/>
          <c:w val="0.87884906017641706"/>
          <c:h val="0.74998106724051661"/>
        </c:manualLayout>
      </c:layout>
      <c:scatterChart>
        <c:scatterStyle val="smoothMarker"/>
        <c:varyColors val="0"/>
        <c:ser>
          <c:idx val="0"/>
          <c:order val="0"/>
          <c:tx>
            <c:v>Ocupación media semanal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2857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Hoja1!$A$6:$A$30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Hoja1!$B$6:$B$30</c:f>
              <c:numCache>
                <c:formatCode>0.0</c:formatCode>
                <c:ptCount val="25"/>
                <c:pt idx="0">
                  <c:v>2.8571428571428572</c:v>
                </c:pt>
                <c:pt idx="1">
                  <c:v>2.8571428571428572</c:v>
                </c:pt>
                <c:pt idx="2">
                  <c:v>2.8571428571428572</c:v>
                </c:pt>
                <c:pt idx="3">
                  <c:v>1.9047619047619049</c:v>
                </c:pt>
                <c:pt idx="4">
                  <c:v>2.8571428571428572</c:v>
                </c:pt>
                <c:pt idx="5">
                  <c:v>2.8571428571428572</c:v>
                </c:pt>
                <c:pt idx="6">
                  <c:v>2.8571428571428572</c:v>
                </c:pt>
                <c:pt idx="7">
                  <c:v>2.8571428571428572</c:v>
                </c:pt>
                <c:pt idx="8">
                  <c:v>9.0476190476190492</c:v>
                </c:pt>
                <c:pt idx="9">
                  <c:v>30.000000000000004</c:v>
                </c:pt>
                <c:pt idx="10">
                  <c:v>39.047619047619051</c:v>
                </c:pt>
                <c:pt idx="11">
                  <c:v>36.666666666666671</c:v>
                </c:pt>
                <c:pt idx="12">
                  <c:v>38.571428571428569</c:v>
                </c:pt>
                <c:pt idx="13">
                  <c:v>47.619047619047613</c:v>
                </c:pt>
                <c:pt idx="14">
                  <c:v>55.714285714285715</c:v>
                </c:pt>
                <c:pt idx="15">
                  <c:v>53.809523809523803</c:v>
                </c:pt>
                <c:pt idx="16">
                  <c:v>43.809523809523803</c:v>
                </c:pt>
                <c:pt idx="17">
                  <c:v>30.952380952380953</c:v>
                </c:pt>
                <c:pt idx="18">
                  <c:v>21.904761904761909</c:v>
                </c:pt>
                <c:pt idx="19">
                  <c:v>15.238095238095239</c:v>
                </c:pt>
                <c:pt idx="20">
                  <c:v>11.428571428571431</c:v>
                </c:pt>
                <c:pt idx="21">
                  <c:v>6.666666666666667</c:v>
                </c:pt>
                <c:pt idx="22">
                  <c:v>3.8095238095238098</c:v>
                </c:pt>
                <c:pt idx="23">
                  <c:v>2.8571428571428572</c:v>
                </c:pt>
                <c:pt idx="2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E-445B-BA2A-33E13DE98B4A}"/>
            </c:ext>
          </c:extLst>
        </c:ser>
        <c:ser>
          <c:idx val="1"/>
          <c:order val="1"/>
          <c:tx>
            <c:v>Ocupacion Fin de Semana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Hoja1!$A$6:$A$30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Hoja1!$D$6:$D$30</c:f>
              <c:numCache>
                <c:formatCode>0.0</c:formatCode>
                <c:ptCount val="25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0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13.333333333333334</c:v>
                </c:pt>
                <c:pt idx="9">
                  <c:v>36.666666666666671</c:v>
                </c:pt>
                <c:pt idx="10">
                  <c:v>46.666666666666664</c:v>
                </c:pt>
                <c:pt idx="11">
                  <c:v>45</c:v>
                </c:pt>
                <c:pt idx="12">
                  <c:v>45</c:v>
                </c:pt>
                <c:pt idx="13">
                  <c:v>59.999999999999993</c:v>
                </c:pt>
                <c:pt idx="14">
                  <c:v>76.666666666666657</c:v>
                </c:pt>
                <c:pt idx="15">
                  <c:v>75</c:v>
                </c:pt>
                <c:pt idx="16">
                  <c:v>56.666666666666679</c:v>
                </c:pt>
                <c:pt idx="17">
                  <c:v>33.333333333333336</c:v>
                </c:pt>
                <c:pt idx="18">
                  <c:v>23.333333333333332</c:v>
                </c:pt>
                <c:pt idx="19">
                  <c:v>20.000000000000004</c:v>
                </c:pt>
                <c:pt idx="20">
                  <c:v>20</c:v>
                </c:pt>
                <c:pt idx="21">
                  <c:v>11.666666666666666</c:v>
                </c:pt>
                <c:pt idx="22">
                  <c:v>5.0000000000000009</c:v>
                </c:pt>
                <c:pt idx="23">
                  <c:v>1.6666666666666667</c:v>
                </c:pt>
                <c:pt idx="24">
                  <c:v>1.6666666666666667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E-445B-BA2A-33E13DE98B4A}"/>
            </c:ext>
          </c:extLst>
        </c:ser>
        <c:ser>
          <c:idx val="2"/>
          <c:order val="2"/>
          <c:tx>
            <c:v>Ocupación de L-V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Hoja1!$A$6:$A$30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Hoja1!$E$6:$E$30</c:f>
              <c:numCache>
                <c:formatCode>0.0</c:formatCode>
                <c:ptCount val="25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2.6666666666666665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7.3333333333333348</c:v>
                </c:pt>
                <c:pt idx="9">
                  <c:v>27.333333333333332</c:v>
                </c:pt>
                <c:pt idx="10">
                  <c:v>36</c:v>
                </c:pt>
                <c:pt idx="11">
                  <c:v>33.333333333333336</c:v>
                </c:pt>
                <c:pt idx="12">
                  <c:v>36</c:v>
                </c:pt>
                <c:pt idx="13">
                  <c:v>42.666666666666664</c:v>
                </c:pt>
                <c:pt idx="14">
                  <c:v>47.333333333333336</c:v>
                </c:pt>
                <c:pt idx="15">
                  <c:v>45.333333333333336</c:v>
                </c:pt>
                <c:pt idx="16">
                  <c:v>38.666666666666664</c:v>
                </c:pt>
                <c:pt idx="17">
                  <c:v>30</c:v>
                </c:pt>
                <c:pt idx="18">
                  <c:v>21.333333333333332</c:v>
                </c:pt>
                <c:pt idx="19">
                  <c:v>13.333333333333334</c:v>
                </c:pt>
                <c:pt idx="20">
                  <c:v>8.0000000000000018</c:v>
                </c:pt>
                <c:pt idx="21">
                  <c:v>4.6666666666666661</c:v>
                </c:pt>
                <c:pt idx="22">
                  <c:v>3.3333333333333335</c:v>
                </c:pt>
                <c:pt idx="23">
                  <c:v>3.3333333333333335</c:v>
                </c:pt>
                <c:pt idx="24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E-445B-BA2A-33E13DE9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17648"/>
        <c:axId val="426817976"/>
        <c:extLst/>
      </c:scatterChart>
      <c:valAx>
        <c:axId val="4268176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817976"/>
        <c:crosses val="autoZero"/>
        <c:crossBetween val="midCat"/>
        <c:majorUnit val="1"/>
      </c:valAx>
      <c:valAx>
        <c:axId val="426817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8176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339156804173123E-2"/>
          <c:y val="0.92385325429638721"/>
          <c:w val="0.9025790415953967"/>
          <c:h val="6.0450733765738077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119270</xdr:colOff>
      <xdr:row>0</xdr:row>
      <xdr:rowOff>190829</xdr:rowOff>
    </xdr:from>
    <xdr:to>
      <xdr:col>15</xdr:col>
      <xdr:colOff>214685</xdr:colOff>
      <xdr:row>29</xdr:row>
      <xdr:rowOff>174928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9" workbookViewId="0">
      <selection activeCell="D34" sqref="D34"/>
    </sheetView>
  </sheetViews>
  <sheetFormatPr baseColWidth="10" defaultRowHeight="15.05" x14ac:dyDescent="0.3"/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4" t="s">
        <v>5</v>
      </c>
      <c r="B2" s="14"/>
      <c r="C2" s="14"/>
      <c r="D2" s="14"/>
      <c r="E2" s="14"/>
      <c r="F2" s="2"/>
      <c r="G2" s="2"/>
      <c r="H2" s="3"/>
      <c r="I2" s="3"/>
      <c r="J2" s="3"/>
      <c r="K2" s="3"/>
      <c r="L2" s="3"/>
      <c r="M2" s="3"/>
      <c r="N2" s="3"/>
      <c r="O2" s="3"/>
      <c r="P2" s="3"/>
    </row>
    <row r="3" spans="1:16" ht="15.65" thickBo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60.75" thickBot="1" x14ac:dyDescent="0.35">
      <c r="A4" s="5" t="s">
        <v>0</v>
      </c>
      <c r="B4" s="10" t="s">
        <v>1</v>
      </c>
      <c r="C4" s="11" t="s">
        <v>2</v>
      </c>
      <c r="D4" s="10" t="s">
        <v>3</v>
      </c>
      <c r="E4" s="10" t="s">
        <v>4</v>
      </c>
      <c r="F4" s="6"/>
      <c r="G4" s="4"/>
      <c r="H4" s="3"/>
      <c r="I4" s="3"/>
      <c r="J4" s="3"/>
      <c r="K4" s="3"/>
      <c r="L4" s="3"/>
      <c r="M4" s="3"/>
      <c r="N4" s="3"/>
      <c r="O4" s="3"/>
      <c r="P4" s="3"/>
    </row>
    <row r="5" spans="1:16" x14ac:dyDescent="0.3">
      <c r="A5" s="3"/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12">
        <v>0</v>
      </c>
      <c r="B6" s="13">
        <f t="shared" ref="B6:B29" si="0">(C6*100)/3</f>
        <v>2.8571428571428572</v>
      </c>
      <c r="C6" s="13">
        <f>(0.1+0.1+0.1+0.1+0.1+0.1+0)/7</f>
        <v>8.5714285714285715E-2</v>
      </c>
      <c r="D6" s="13">
        <v>1.6666666666666667</v>
      </c>
      <c r="E6" s="13">
        <v>3.3333333333333335</v>
      </c>
      <c r="F6" s="8"/>
      <c r="G6" s="9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12">
        <v>1</v>
      </c>
      <c r="B7" s="13">
        <f t="shared" si="0"/>
        <v>2.8571428571428572</v>
      </c>
      <c r="C7" s="13">
        <f>(0.1+0.1+0.1+0.1+0.1+0.1+0)/7</f>
        <v>8.5714285714285715E-2</v>
      </c>
      <c r="D7" s="13">
        <v>1.6666666666666667</v>
      </c>
      <c r="E7" s="13">
        <v>3.3333333333333335</v>
      </c>
      <c r="F7" s="8"/>
      <c r="G7" s="9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12">
        <v>2</v>
      </c>
      <c r="B8" s="13">
        <f t="shared" si="0"/>
        <v>2.8571428571428572</v>
      </c>
      <c r="C8" s="13">
        <f>(0.1+0.1+0.1+0.1+0.1+0.1+0)/7</f>
        <v>8.5714285714285715E-2</v>
      </c>
      <c r="D8" s="13">
        <v>1.6666666666666667</v>
      </c>
      <c r="E8" s="13">
        <v>3.3333333333333335</v>
      </c>
      <c r="F8" s="8"/>
      <c r="G8" s="9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12">
        <v>3</v>
      </c>
      <c r="B9" s="13">
        <f t="shared" si="0"/>
        <v>1.9047619047619049</v>
      </c>
      <c r="C9" s="13">
        <f>(0.1+0.1+0+0.1+0.1+0+0)/7</f>
        <v>5.7142857142857148E-2</v>
      </c>
      <c r="D9" s="13">
        <v>0</v>
      </c>
      <c r="E9" s="13">
        <v>2.6666666666666665</v>
      </c>
      <c r="F9" s="8"/>
      <c r="G9" s="9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12">
        <v>4</v>
      </c>
      <c r="B10" s="13">
        <f t="shared" si="0"/>
        <v>2.8571428571428572</v>
      </c>
      <c r="C10" s="13">
        <f>(0.1+0.1+0.1+0.1+0.1+0.1+0)/7</f>
        <v>8.5714285714285715E-2</v>
      </c>
      <c r="D10" s="13">
        <v>1.6666666666666667</v>
      </c>
      <c r="E10" s="13">
        <v>3.3333333333333335</v>
      </c>
      <c r="F10" s="8"/>
      <c r="G10" s="9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12">
        <v>5</v>
      </c>
      <c r="B11" s="13">
        <f t="shared" si="0"/>
        <v>2.8571428571428572</v>
      </c>
      <c r="C11" s="13">
        <f>(0.1+0.1+0.1+0.1+0.1+0.1+0)/7</f>
        <v>8.5714285714285715E-2</v>
      </c>
      <c r="D11" s="13">
        <v>1.6666666666666667</v>
      </c>
      <c r="E11" s="13">
        <v>3.3333333333333335</v>
      </c>
      <c r="F11" s="8"/>
      <c r="G11" s="9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12">
        <v>6</v>
      </c>
      <c r="B12" s="13">
        <f t="shared" si="0"/>
        <v>2.8571428571428572</v>
      </c>
      <c r="C12" s="13">
        <f>(0.1+0.1+0.1+0.1+0.1+0.1+0)/7</f>
        <v>8.5714285714285715E-2</v>
      </c>
      <c r="D12" s="13">
        <v>1.6666666666666667</v>
      </c>
      <c r="E12" s="13">
        <v>3.3333333333333335</v>
      </c>
      <c r="F12" s="8"/>
      <c r="G12" s="9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12">
        <v>7</v>
      </c>
      <c r="B13" s="13">
        <f t="shared" si="0"/>
        <v>2.8571428571428572</v>
      </c>
      <c r="C13" s="13">
        <f>(0.1+0.1+0.1+0.1+0.1+0.1+0)/7</f>
        <v>8.5714285714285715E-2</v>
      </c>
      <c r="D13" s="13">
        <v>1.6666666666666667</v>
      </c>
      <c r="E13" s="13">
        <v>3.3333333333333335</v>
      </c>
      <c r="F13" s="8"/>
      <c r="G13" s="9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2">
        <v>8</v>
      </c>
      <c r="B14" s="13">
        <f t="shared" si="0"/>
        <v>9.0476190476190492</v>
      </c>
      <c r="C14" s="13">
        <f>(0.5+0.1+0.2+0.3+0+0.7+0.1)/7</f>
        <v>0.27142857142857146</v>
      </c>
      <c r="D14" s="13">
        <v>13.333333333333334</v>
      </c>
      <c r="E14" s="13">
        <v>7.3333333333333348</v>
      </c>
      <c r="F14" s="8"/>
      <c r="G14" s="9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2">
        <v>9</v>
      </c>
      <c r="B15" s="13">
        <f t="shared" si="0"/>
        <v>30.000000000000004</v>
      </c>
      <c r="C15" s="13">
        <f>(1.4+0.6+0.6+0.8+0.7+1.6+0.6)/7</f>
        <v>0.90000000000000013</v>
      </c>
      <c r="D15" s="13">
        <v>36.666666666666671</v>
      </c>
      <c r="E15" s="13">
        <v>27.333333333333332</v>
      </c>
      <c r="F15" s="8"/>
      <c r="G15" s="9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2">
        <v>10</v>
      </c>
      <c r="B16" s="13">
        <f t="shared" si="0"/>
        <v>39.047619047619051</v>
      </c>
      <c r="C16" s="13">
        <f>(1.5+0.7+0.8+1.2+1.2+1.9+0.9)/7</f>
        <v>1.1714285714285715</v>
      </c>
      <c r="D16" s="13">
        <v>46.666666666666664</v>
      </c>
      <c r="E16" s="13">
        <v>36</v>
      </c>
      <c r="F16" s="8"/>
      <c r="G16" s="9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2">
        <v>11</v>
      </c>
      <c r="B17" s="13">
        <f t="shared" si="0"/>
        <v>36.666666666666671</v>
      </c>
      <c r="C17" s="13">
        <f>(1.3+0.6+0.7+1+1.4+1.7+1)/7</f>
        <v>1.1000000000000001</v>
      </c>
      <c r="D17" s="13">
        <v>45</v>
      </c>
      <c r="E17" s="13">
        <v>33.333333333333336</v>
      </c>
      <c r="F17" s="8"/>
      <c r="G17" s="9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2">
        <v>12</v>
      </c>
      <c r="B18" s="13">
        <f t="shared" si="0"/>
        <v>38.571428571428569</v>
      </c>
      <c r="C18" s="13">
        <f>(1.6+0.5+0.6+1.1+1.6+1.5+1.2)/7</f>
        <v>1.157142857142857</v>
      </c>
      <c r="D18" s="13">
        <v>45</v>
      </c>
      <c r="E18" s="13">
        <v>36</v>
      </c>
      <c r="F18" s="8"/>
      <c r="G18" s="9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2">
        <v>13</v>
      </c>
      <c r="B19" s="13">
        <f t="shared" si="0"/>
        <v>47.619047619047613</v>
      </c>
      <c r="C19" s="13">
        <f>(1.7+0.6+0.8+1.3+2+1.9+1.7)/7</f>
        <v>1.4285714285714284</v>
      </c>
      <c r="D19" s="13">
        <v>59.999999999999993</v>
      </c>
      <c r="E19" s="13">
        <v>42.666666666666664</v>
      </c>
      <c r="F19" s="8"/>
      <c r="G19" s="9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2">
        <v>14</v>
      </c>
      <c r="B20" s="13">
        <f t="shared" si="0"/>
        <v>55.714285714285715</v>
      </c>
      <c r="C20" s="13">
        <f>(1.5+0.7+1.1+1.4+2.4+2.2+2.4)/7</f>
        <v>1.6714285714285715</v>
      </c>
      <c r="D20" s="13">
        <v>76.666666666666657</v>
      </c>
      <c r="E20" s="13">
        <v>47.333333333333336</v>
      </c>
      <c r="F20" s="8"/>
      <c r="G20" s="9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12">
        <v>15</v>
      </c>
      <c r="B21" s="13">
        <f t="shared" si="0"/>
        <v>53.809523809523803</v>
      </c>
      <c r="C21" s="13">
        <f>(1.2+0.6+1.1+1.2+2.7+1.9+2.6)/7</f>
        <v>1.6142857142857141</v>
      </c>
      <c r="D21" s="13">
        <v>75</v>
      </c>
      <c r="E21" s="13">
        <v>45.333333333333336</v>
      </c>
      <c r="F21" s="8"/>
      <c r="G21" s="9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12">
        <v>16</v>
      </c>
      <c r="B22" s="13">
        <f t="shared" si="0"/>
        <v>43.809523809523803</v>
      </c>
      <c r="C22" s="13">
        <f>(0.8+0.5+0.7+1+2.8+1.2+2.2)/7</f>
        <v>1.3142857142857143</v>
      </c>
      <c r="D22" s="13">
        <v>56.666666666666679</v>
      </c>
      <c r="E22" s="13">
        <v>38.666666666666664</v>
      </c>
      <c r="F22" s="8"/>
      <c r="G22" s="9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 s="12">
        <v>17</v>
      </c>
      <c r="B23" s="13">
        <f t="shared" si="0"/>
        <v>30.952380952380953</v>
      </c>
      <c r="C23" s="13">
        <f>(0.6+0.4+0.4+0.7+2.4+0.6+1.4)/7</f>
        <v>0.9285714285714286</v>
      </c>
      <c r="D23" s="13">
        <v>33.333333333333336</v>
      </c>
      <c r="E23" s="13">
        <v>30</v>
      </c>
      <c r="F23" s="8"/>
      <c r="G23" s="9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 s="12">
        <v>18</v>
      </c>
      <c r="B24" s="13">
        <f t="shared" si="0"/>
        <v>21.904761904761909</v>
      </c>
      <c r="C24" s="13">
        <f>(0.4+0.3+0.3+0.5+1.7+0.2+1.2)/7</f>
        <v>0.65714285714285725</v>
      </c>
      <c r="D24" s="13">
        <v>23.333333333333332</v>
      </c>
      <c r="E24" s="13">
        <v>21.333333333333332</v>
      </c>
      <c r="F24" s="8"/>
      <c r="G24" s="9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 s="12">
        <v>19</v>
      </c>
      <c r="B25" s="13">
        <f t="shared" si="0"/>
        <v>15.238095238095239</v>
      </c>
      <c r="C25" s="13">
        <f>(0.2+0.2+0.1+0.3+1.2+0.1+1.1)/7</f>
        <v>0.45714285714285718</v>
      </c>
      <c r="D25" s="13">
        <v>20.000000000000004</v>
      </c>
      <c r="E25" s="13">
        <v>13.333333333333334</v>
      </c>
      <c r="F25" s="8"/>
      <c r="G25" s="9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12">
        <v>20</v>
      </c>
      <c r="B26" s="13">
        <f t="shared" si="0"/>
        <v>11.428571428571431</v>
      </c>
      <c r="C26" s="13">
        <f>(0.1+0.1+0.1+0.1+0.8+0.2+1)/7</f>
        <v>0.34285714285714292</v>
      </c>
      <c r="D26" s="13">
        <v>20</v>
      </c>
      <c r="E26" s="13">
        <v>8.0000000000000018</v>
      </c>
      <c r="F26" s="8"/>
      <c r="G26" s="9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12">
        <v>21</v>
      </c>
      <c r="B27" s="13">
        <f t="shared" si="0"/>
        <v>6.666666666666667</v>
      </c>
      <c r="C27" s="13">
        <f>(0.1+0.1+0.1+0.1+0.3+0.1+0.6)/7</f>
        <v>0.19999999999999998</v>
      </c>
      <c r="D27" s="13">
        <v>11.666666666666666</v>
      </c>
      <c r="E27" s="13">
        <v>4.6666666666666661</v>
      </c>
      <c r="F27" s="8"/>
      <c r="G27" s="9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12">
        <v>22</v>
      </c>
      <c r="B28" s="13">
        <f t="shared" si="0"/>
        <v>3.8095238095238098</v>
      </c>
      <c r="C28" s="13">
        <f>(0.1+0.1+0.1+0.1+0.1+0.1+0.2)/7</f>
        <v>0.1142857142857143</v>
      </c>
      <c r="D28" s="13">
        <v>5.0000000000000009</v>
      </c>
      <c r="E28" s="13">
        <v>3.3333333333333335</v>
      </c>
      <c r="F28" s="8"/>
      <c r="G28" s="9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12">
        <v>23</v>
      </c>
      <c r="B29" s="13">
        <f t="shared" si="0"/>
        <v>2.8571428571428572</v>
      </c>
      <c r="C29" s="13">
        <f>(0.1+0.1+0.1+0.1+0.1+0.1+0)/7</f>
        <v>8.5714285714285715E-2</v>
      </c>
      <c r="D29" s="13">
        <v>1.6666666666666667</v>
      </c>
      <c r="E29" s="13">
        <v>3.3333333333333335</v>
      </c>
      <c r="F29" s="8"/>
      <c r="G29" s="9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12">
        <v>24</v>
      </c>
      <c r="B30" s="13">
        <v>2.9</v>
      </c>
      <c r="C30" s="13">
        <f>(0.1+0.1+0.1+0.1+0.1+0.1+0)/7</f>
        <v>8.5714285714285715E-2</v>
      </c>
      <c r="D30" s="13">
        <v>1.6666666666666667</v>
      </c>
      <c r="E30" s="13">
        <v>3.3333333333333335</v>
      </c>
      <c r="F30" s="8"/>
      <c r="G30" s="9"/>
      <c r="H30" s="3"/>
      <c r="I30" s="3"/>
      <c r="J30" s="3"/>
      <c r="K30" s="3"/>
      <c r="L30" s="3"/>
      <c r="M30" s="3"/>
      <c r="N30" s="3"/>
      <c r="O30" s="3"/>
      <c r="P30" s="3"/>
    </row>
  </sheetData>
  <mergeCells count="1">
    <mergeCell ref="A2:E2"/>
  </mergeCells>
  <pageMargins left="0.7" right="0.7" top="0.75" bottom="0.75" header="0.3" footer="0.3"/>
  <ignoredErrors>
    <ignoredError sqref="C7:C2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Iberdrola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Mancebo, Raul</dc:creator>
  <cp:lastModifiedBy>Martinez Mancebo, Raul</cp:lastModifiedBy>
  <dcterms:created xsi:type="dcterms:W3CDTF">2019-10-23T06:56:06Z</dcterms:created>
  <dcterms:modified xsi:type="dcterms:W3CDTF">2019-10-23T07:16:46Z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610317112</vt:i4>
  </property>
  <property fmtid="{D5CDD505-2E9C-101B-9397-08002B2CF9AE}" pid="3" name="_NewReviewCycle">
    <vt:lpwstr/>
  </property>
  <property fmtid="{D5CDD505-2E9C-101B-9397-08002B2CF9AE}" pid="4" name="_EmailSubject">
    <vt:lpwstr>EXTERNAL: ESGI team</vt:lpwstr>
  </property>
  <property fmtid="{D5CDD505-2E9C-101B-9397-08002B2CF9AE}" pid="5" name="_AuthorEmail">
    <vt:lpwstr>jgal@iberdrola.es</vt:lpwstr>
  </property>
  <property fmtid="{D5CDD505-2E9C-101B-9397-08002B2CF9AE}" pid="6" name="_AuthorEmailDisplayName">
    <vt:lpwstr>Gallardo Calles, Jose Maria</vt:lpwstr>
  </property>
</Properties>
</file>