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kramjit Saini\Desktop\"/>
    </mc:Choice>
  </mc:AlternateContent>
  <xr:revisionPtr revIDLastSave="0" documentId="13_ncr:1_{F807CAAE-8390-4149-822F-4644EFBBD1AF}" xr6:coauthVersionLast="41" xr6:coauthVersionMax="41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4" i="1" l="1"/>
  <c r="J14" i="1"/>
  <c r="J51" i="1"/>
  <c r="K41" i="1" l="1"/>
  <c r="K42" i="1"/>
  <c r="K43" i="1"/>
  <c r="K44" i="1"/>
  <c r="K45" i="1"/>
  <c r="K46" i="1"/>
  <c r="K47" i="1"/>
  <c r="K48" i="1"/>
  <c r="K49" i="1"/>
  <c r="K50" i="1"/>
  <c r="K40" i="1"/>
  <c r="L6" i="1"/>
  <c r="L7" i="1"/>
  <c r="L8" i="1"/>
  <c r="L9" i="1"/>
  <c r="L10" i="1"/>
  <c r="L11" i="1"/>
  <c r="L12" i="1"/>
  <c r="L13" i="1"/>
  <c r="L5" i="1"/>
  <c r="K6" i="1"/>
  <c r="K7" i="1"/>
  <c r="K8" i="1"/>
  <c r="K9" i="1"/>
  <c r="K10" i="1"/>
  <c r="K11" i="1"/>
  <c r="K12" i="1"/>
  <c r="K13" i="1"/>
  <c r="K5" i="1"/>
  <c r="J41" i="1"/>
  <c r="J42" i="1"/>
  <c r="J43" i="1"/>
  <c r="J44" i="1"/>
  <c r="J45" i="1"/>
  <c r="J46" i="1"/>
  <c r="J47" i="1"/>
  <c r="J48" i="1"/>
  <c r="J49" i="1"/>
  <c r="J50" i="1"/>
  <c r="J40" i="1"/>
  <c r="D41" i="1"/>
  <c r="D42" i="1"/>
  <c r="D43" i="1"/>
  <c r="D44" i="1"/>
  <c r="D45" i="1"/>
  <c r="D46" i="1"/>
  <c r="D47" i="1"/>
  <c r="D48" i="1"/>
  <c r="D49" i="1"/>
  <c r="D50" i="1"/>
  <c r="D40" i="1"/>
  <c r="J13" i="1"/>
  <c r="I6" i="1"/>
  <c r="I7" i="1"/>
  <c r="I8" i="1"/>
  <c r="I9" i="1"/>
  <c r="I10" i="1"/>
  <c r="I11" i="1"/>
  <c r="I12" i="1"/>
  <c r="I13" i="1"/>
  <c r="J6" i="1"/>
  <c r="J7" i="1"/>
  <c r="J8" i="1"/>
  <c r="J9" i="1"/>
  <c r="J10" i="1"/>
  <c r="J11" i="1"/>
  <c r="J12" i="1"/>
  <c r="J5" i="1"/>
  <c r="I5" i="1"/>
</calcChain>
</file>

<file path=xl/sharedStrings.xml><?xml version="1.0" encoding="utf-8"?>
<sst xmlns="http://schemas.openxmlformats.org/spreadsheetml/2006/main" count="18" uniqueCount="15">
  <si>
    <t>AC Input (V)</t>
  </si>
  <si>
    <t>DC Output (V)</t>
  </si>
  <si>
    <t>Measured Output</t>
  </si>
  <si>
    <t>Expected Output</t>
  </si>
  <si>
    <t>Voltage Measurement Circuit</t>
  </si>
  <si>
    <t>CT Current (A)
Primary</t>
  </si>
  <si>
    <t xml:space="preserve">CT Current (mA)
Secondary </t>
  </si>
  <si>
    <t>Voltage across Burden
(mV)</t>
  </si>
  <si>
    <t>DC Output (mV)</t>
  </si>
  <si>
    <t>2nd Order Equation Approximation</t>
  </si>
  <si>
    <t>2nd Order Approximation</t>
  </si>
  <si>
    <t>3rd Order Approximation</t>
  </si>
  <si>
    <t>2nd Order Approximation Error (%)</t>
  </si>
  <si>
    <t>3rd Order Approximation Error (%)</t>
  </si>
  <si>
    <t>Current Measurement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</si>
</sst>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3" fillId="0" borderId="0" xfId="0" applyFont="1" applyAlignment="1">
      <alignment vertic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Curve Fitting Volage</a:t>
            </a:r>
            <a:r>
              <a:rPr lang="en-CA" baseline="0"/>
              <a:t> Measurement Circuit</a:t>
            </a:r>
          </a:p>
          <a:p>
            <a:pPr>
              <a:defRPr/>
            </a:pPr>
            <a:r>
              <a:rPr lang="en-CA"/>
              <a:t>  3rd</a:t>
            </a:r>
            <a:r>
              <a:rPr lang="en-CA" baseline="0"/>
              <a:t> Order Approximation</a:t>
            </a:r>
            <a:endParaRPr lang="en-CA"/>
          </a:p>
          <a:p>
            <a:pPr>
              <a:defRPr/>
            </a:pPr>
            <a:r>
              <a:rPr lang="en-CA"/>
              <a:t>DC to RMS Convertor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86376978176037E-2"/>
          <c:y val="0.20695573141353152"/>
          <c:w val="0.9286685853132054"/>
          <c:h val="0.7117538103608926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2103874256103171"/>
                  <c:y val="1.66170731843481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y = -294.26x</a:t>
                    </a:r>
                    <a:r>
                      <a:rPr lang="en-US" sz="1200" b="1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 + 875.45x</a:t>
                    </a:r>
                    <a:r>
                      <a:rPr lang="en-US" sz="1200" b="1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 - 595.18x + 163.97</a:t>
                    </a:r>
                    <a:endParaRPr lang="en-US" sz="12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General</c:formatCode>
                <c:ptCount val="9"/>
                <c:pt idx="0">
                  <c:v>0.52100000000000002</c:v>
                </c:pt>
                <c:pt idx="1">
                  <c:v>0.61</c:v>
                </c:pt>
                <c:pt idx="2">
                  <c:v>0.68700000000000006</c:v>
                </c:pt>
                <c:pt idx="3">
                  <c:v>0.72099999999999997</c:v>
                </c:pt>
                <c:pt idx="4">
                  <c:v>0.752</c:v>
                </c:pt>
                <c:pt idx="5">
                  <c:v>0.81299999999999994</c:v>
                </c:pt>
                <c:pt idx="6">
                  <c:v>0.85299999999999998</c:v>
                </c:pt>
                <c:pt idx="7">
                  <c:v>0.89</c:v>
                </c:pt>
                <c:pt idx="8">
                  <c:v>0.9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70.8</c:v>
                </c:pt>
                <c:pt idx="3">
                  <c:v>80.2</c:v>
                </c:pt>
                <c:pt idx="4">
                  <c:v>89</c:v>
                </c:pt>
                <c:pt idx="5">
                  <c:v>100</c:v>
                </c:pt>
                <c:pt idx="6">
                  <c:v>109</c:v>
                </c:pt>
                <c:pt idx="7">
                  <c:v>120</c:v>
                </c:pt>
                <c:pt idx="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7-45B9-8CD4-77A62866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5663"/>
        <c:axId val="27581103"/>
      </c:scatterChart>
      <c:valAx>
        <c:axId val="1549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103"/>
        <c:crosses val="autoZero"/>
        <c:crossBetween val="midCat"/>
      </c:valAx>
      <c:valAx>
        <c:axId val="27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Curve Fitting Voltage Measurement Circuit </a:t>
            </a:r>
          </a:p>
          <a:p>
            <a:pPr>
              <a:defRPr/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2nd Order Approximation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DC to RMS Convertor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096575277487904"/>
                  <c:y val="3.2552357828776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General</c:formatCode>
                <c:ptCount val="9"/>
                <c:pt idx="0">
                  <c:v>0.52100000000000002</c:v>
                </c:pt>
                <c:pt idx="1">
                  <c:v>0.61</c:v>
                </c:pt>
                <c:pt idx="2">
                  <c:v>0.68700000000000006</c:v>
                </c:pt>
                <c:pt idx="3">
                  <c:v>0.72099999999999997</c:v>
                </c:pt>
                <c:pt idx="4">
                  <c:v>0.752</c:v>
                </c:pt>
                <c:pt idx="5">
                  <c:v>0.81299999999999994</c:v>
                </c:pt>
                <c:pt idx="6">
                  <c:v>0.85299999999999998</c:v>
                </c:pt>
                <c:pt idx="7">
                  <c:v>0.89</c:v>
                </c:pt>
                <c:pt idx="8">
                  <c:v>0.9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70.8</c:v>
                </c:pt>
                <c:pt idx="3">
                  <c:v>80.2</c:v>
                </c:pt>
                <c:pt idx="4">
                  <c:v>89</c:v>
                </c:pt>
                <c:pt idx="5">
                  <c:v>100</c:v>
                </c:pt>
                <c:pt idx="6">
                  <c:v>109</c:v>
                </c:pt>
                <c:pt idx="7">
                  <c:v>120</c:v>
                </c:pt>
                <c:pt idx="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F-40A2-A7DB-8790ACB7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56255"/>
        <c:axId val="132304735"/>
      </c:scatterChart>
      <c:valAx>
        <c:axId val="211895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4735"/>
        <c:crosses val="autoZero"/>
        <c:crossBetween val="midCat"/>
      </c:valAx>
      <c:valAx>
        <c:axId val="1323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Curve Fitting Current Measurement Circuit 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2nd Order Approximation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DC to RMS Convertor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62472548074351E-2"/>
          <c:y val="0.12696617886634676"/>
          <c:w val="0.930843376720767"/>
          <c:h val="0.7936217044367798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308763190315496"/>
                  <c:y val="8.35315370292302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y = 5.7956x</a:t>
                    </a:r>
                    <a:r>
                      <a:rPr lang="en-US" sz="1400" b="1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 + 24.289x + 0.5419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Sheet1!$B$40:$B$50</c:f>
              <c:numCache>
                <c:formatCode>General</c:formatCode>
                <c:ptCount val="11"/>
                <c:pt idx="0">
                  <c:v>0.06</c:v>
                </c:pt>
                <c:pt idx="1">
                  <c:v>0.13400000000000001</c:v>
                </c:pt>
                <c:pt idx="2">
                  <c:v>0.193</c:v>
                </c:pt>
                <c:pt idx="3">
                  <c:v>0.22900000000000001</c:v>
                </c:pt>
                <c:pt idx="4">
                  <c:v>0.27800000000000002</c:v>
                </c:pt>
                <c:pt idx="5">
                  <c:v>0.34200000000000003</c:v>
                </c:pt>
                <c:pt idx="6">
                  <c:v>0.39800000000000002</c:v>
                </c:pt>
                <c:pt idx="7">
                  <c:v>0.42499999999999999</c:v>
                </c:pt>
                <c:pt idx="8">
                  <c:v>0.46</c:v>
                </c:pt>
                <c:pt idx="9">
                  <c:v>0.54800000000000004</c:v>
                </c:pt>
                <c:pt idx="10">
                  <c:v>0.57699999999999996</c:v>
                </c:pt>
              </c:numCache>
            </c:numRef>
          </c:xVal>
          <c:yVal>
            <c:numRef>
              <c:f>Sheet1!$C$40:$C$50</c:f>
              <c:numCache>
                <c:formatCode>General</c:formatCode>
                <c:ptCount val="11"/>
                <c:pt idx="0">
                  <c:v>2.15</c:v>
                </c:pt>
                <c:pt idx="1">
                  <c:v>3.8</c:v>
                </c:pt>
                <c:pt idx="2">
                  <c:v>5.33</c:v>
                </c:pt>
                <c:pt idx="3">
                  <c:v>6.4</c:v>
                </c:pt>
                <c:pt idx="4">
                  <c:v>7.75</c:v>
                </c:pt>
                <c:pt idx="5">
                  <c:v>9.5</c:v>
                </c:pt>
                <c:pt idx="6">
                  <c:v>11.17</c:v>
                </c:pt>
                <c:pt idx="7">
                  <c:v>12</c:v>
                </c:pt>
                <c:pt idx="8">
                  <c:v>12.95</c:v>
                </c:pt>
                <c:pt idx="9">
                  <c:v>15.8</c:v>
                </c:pt>
                <c:pt idx="10">
                  <c:v>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1-4474-A5BE-5A13B373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79423"/>
        <c:axId val="128571263"/>
      </c:scatterChart>
      <c:valAx>
        <c:axId val="1367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1263"/>
        <c:crosses val="autoZero"/>
        <c:crossBetween val="midCat"/>
      </c:valAx>
      <c:valAx>
        <c:axId val="1285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1433512</xdr:colOff>
      <xdr:row>14</xdr:row>
      <xdr:rowOff>9524</xdr:rowOff>
    </xdr:from>
    <xdr:to>
      <xdr:col>12</xdr:col>
      <xdr:colOff>504825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4219C-2710-409C-9D55-B942BAFF7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14</xdr:row>
      <xdr:rowOff>14287</xdr:rowOff>
    </xdr:from>
    <xdr:to>
      <xdr:col>7</xdr:col>
      <xdr:colOff>514350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5B41C-A94F-4E83-A67C-31FD8A3C5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819148</xdr:colOff>
      <xdr:row>51</xdr:row>
      <xdr:rowOff>119062</xdr:rowOff>
    </xdr:from>
    <xdr:to>
      <xdr:col>10</xdr:col>
      <xdr:colOff>76199</xdr:colOff>
      <xdr:row>69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4931C8-CC9D-4E4A-AD9A-617EC087C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topLeftCell="A39" zoomScaleNormal="100" workbookViewId="0">
      <selection activeCell="I52" sqref="I52"/>
    </sheetView>
  </sheetViews>
  <sheetFormatPr defaultRowHeight="15" x14ac:dyDescent="0.25"/>
  <cols>
    <col min="2" max="2" width="18.140625" customWidth="1"/>
    <col min="3" max="3" width="18" customWidth="1"/>
    <col min="4" max="4" width="21.28515625" customWidth="1"/>
    <col min="5" max="5" width="16.7109375" customWidth="1"/>
    <col min="8" max="8" width="22" customWidth="1"/>
    <col min="9" max="9" width="27.140625" customWidth="1"/>
    <col min="10" max="10" width="31.42578125" customWidth="1"/>
    <col min="11" max="11" width="16.140625" customWidth="1"/>
    <col min="12" max="12" width="15" customWidth="1"/>
  </cols>
  <sheetData>
    <row r="1" spans="1:13" ht="21.75" thickBot="1" x14ac:dyDescent="0.4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15" customHeight="1" x14ac:dyDescent="0.25">
      <c r="A2" s="2"/>
      <c r="B2" s="21" t="s">
        <v>1</v>
      </c>
      <c r="C2" s="21" t="s">
        <v>0</v>
      </c>
      <c r="F2" s="21" t="s">
        <v>3</v>
      </c>
      <c r="G2" s="21"/>
      <c r="H2" s="21" t="s">
        <v>2</v>
      </c>
      <c r="I2" s="21" t="s">
        <v>10</v>
      </c>
      <c r="J2" s="21" t="s">
        <v>11</v>
      </c>
      <c r="K2" s="24" t="s">
        <v>12</v>
      </c>
      <c r="L2" s="24" t="s">
        <v>13</v>
      </c>
      <c r="M2" s="3"/>
    </row>
    <row r="3" spans="1:13" x14ac:dyDescent="0.25">
      <c r="A3" s="2"/>
      <c r="B3" s="22"/>
      <c r="C3" s="22"/>
      <c r="F3" s="22"/>
      <c r="G3" s="22"/>
      <c r="H3" s="22"/>
      <c r="I3" s="22"/>
      <c r="J3" s="22"/>
      <c r="K3" s="25"/>
      <c r="L3" s="25"/>
      <c r="M3" s="3"/>
    </row>
    <row r="4" spans="1:13" ht="15.75" thickBot="1" x14ac:dyDescent="0.3">
      <c r="A4" s="2"/>
      <c r="B4" s="23"/>
      <c r="C4" s="23"/>
      <c r="F4" s="23"/>
      <c r="G4" s="23"/>
      <c r="H4" s="23"/>
      <c r="I4" s="23"/>
      <c r="J4" s="23"/>
      <c r="K4" s="26"/>
      <c r="L4" s="26"/>
      <c r="M4" s="3"/>
    </row>
    <row r="5" spans="1:13" x14ac:dyDescent="0.25">
      <c r="A5" s="2"/>
      <c r="B5" s="1">
        <v>0.52100000000000002</v>
      </c>
      <c r="C5" s="1">
        <v>50</v>
      </c>
      <c r="F5" s="20">
        <v>50</v>
      </c>
      <c r="G5" s="20"/>
      <c r="H5" s="1">
        <v>0.52100000000000002</v>
      </c>
      <c r="I5" s="1">
        <f>(245.93*H5^2) - 154.81*H5 + 63.421</f>
        <v>49.520475130000001</v>
      </c>
      <c r="J5" s="1">
        <f xml:space="preserve"> -294.26*H5^3 +(875.45*H5^2) -(595.18*H5)+163.97</f>
        <v>49.899770318140071</v>
      </c>
      <c r="K5" s="7">
        <f>((F5-I5)/F5)*100</f>
        <v>0.95904973999999754</v>
      </c>
      <c r="L5" s="7">
        <f>((F5-J5)/F5)*100</f>
        <v>0.2004593637198582</v>
      </c>
      <c r="M5" s="3"/>
    </row>
    <row r="6" spans="1:13" x14ac:dyDescent="0.25">
      <c r="A6" s="2"/>
      <c r="B6" s="1">
        <v>0.61</v>
      </c>
      <c r="C6" s="1">
        <v>60</v>
      </c>
      <c r="F6" s="20">
        <v>60</v>
      </c>
      <c r="G6" s="20"/>
      <c r="H6" s="1">
        <v>0.61</v>
      </c>
      <c r="I6" s="1">
        <f t="shared" ref="I6:I14" si="0">(245.93*H6^2) - 154.81*H6 + 63.421</f>
        <v>60.497453</v>
      </c>
      <c r="J6" s="1">
        <f t="shared" ref="J6:J14" si="1" xml:space="preserve"> -294.26*H6^3 +(875.45*H6^2) -(595.18*H6)+163.97</f>
        <v>59.873715940000096</v>
      </c>
      <c r="K6" s="7">
        <f t="shared" ref="K6:K13" si="2">((F6-I6)/F6)*100</f>
        <v>-0.82908833333333354</v>
      </c>
      <c r="L6" s="7">
        <f t="shared" ref="L6:L13" si="3">((F6-J6)/F6)*100</f>
        <v>0.21047343333317295</v>
      </c>
      <c r="M6" s="3"/>
    </row>
    <row r="7" spans="1:13" x14ac:dyDescent="0.25">
      <c r="A7" s="2"/>
      <c r="B7" s="1">
        <v>0.68700000000000006</v>
      </c>
      <c r="C7" s="1">
        <v>70.8</v>
      </c>
      <c r="F7" s="20">
        <v>70.8</v>
      </c>
      <c r="G7" s="20"/>
      <c r="H7" s="1">
        <v>0.68700000000000006</v>
      </c>
      <c r="I7" s="1">
        <f t="shared" si="0"/>
        <v>73.137866170000024</v>
      </c>
      <c r="J7" s="1">
        <f t="shared" si="1"/>
        <v>72.854943265220101</v>
      </c>
      <c r="K7" s="7">
        <f t="shared" si="2"/>
        <v>-3.3020708615819587</v>
      </c>
      <c r="L7" s="7">
        <f t="shared" si="3"/>
        <v>-2.9024622390114456</v>
      </c>
      <c r="M7" s="3"/>
    </row>
    <row r="8" spans="1:13" x14ac:dyDescent="0.25">
      <c r="A8" s="2"/>
      <c r="B8" s="1">
        <v>0.72099999999999997</v>
      </c>
      <c r="C8" s="1">
        <v>80.2</v>
      </c>
      <c r="F8" s="20">
        <v>80.2</v>
      </c>
      <c r="G8" s="20"/>
      <c r="H8" s="1">
        <v>0.72099999999999997</v>
      </c>
      <c r="I8" s="1">
        <f t="shared" si="0"/>
        <v>79.647487130000002</v>
      </c>
      <c r="J8" s="1">
        <f t="shared" si="1"/>
        <v>79.649797922140095</v>
      </c>
      <c r="K8" s="7">
        <f t="shared" si="2"/>
        <v>0.68891879052369209</v>
      </c>
      <c r="L8" s="7">
        <f t="shared" si="3"/>
        <v>0.68603750356596938</v>
      </c>
      <c r="M8" s="3"/>
    </row>
    <row r="9" spans="1:13" x14ac:dyDescent="0.25">
      <c r="A9" s="2"/>
      <c r="B9" s="1">
        <v>0.752</v>
      </c>
      <c r="C9" s="1">
        <v>89</v>
      </c>
      <c r="F9" s="20">
        <v>89</v>
      </c>
      <c r="G9" s="20"/>
      <c r="H9" s="1">
        <v>0.752</v>
      </c>
      <c r="I9" s="1">
        <f t="shared" si="0"/>
        <v>86.078278720000014</v>
      </c>
      <c r="J9" s="1">
        <f t="shared" si="1"/>
        <v>86.328401105920051</v>
      </c>
      <c r="K9" s="7">
        <f t="shared" si="2"/>
        <v>3.2828328988763888</v>
      </c>
      <c r="L9" s="7">
        <f t="shared" si="3"/>
        <v>3.00179651020219</v>
      </c>
      <c r="M9" s="3"/>
    </row>
    <row r="10" spans="1:13" x14ac:dyDescent="0.25">
      <c r="A10" s="2"/>
      <c r="B10" s="1">
        <v>0.81299999999999994</v>
      </c>
      <c r="C10" s="1">
        <v>100</v>
      </c>
      <c r="F10" s="20">
        <v>100</v>
      </c>
      <c r="G10" s="20"/>
      <c r="H10" s="1">
        <v>0.81299999999999994</v>
      </c>
      <c r="I10" s="1">
        <f t="shared" si="0"/>
        <v>100.11257616999998</v>
      </c>
      <c r="J10" s="1">
        <f t="shared" si="1"/>
        <v>100.60812310478005</v>
      </c>
      <c r="K10" s="7">
        <f t="shared" si="2"/>
        <v>-0.11257616999998277</v>
      </c>
      <c r="L10" s="7">
        <f t="shared" si="3"/>
        <v>-0.60812310478004861</v>
      </c>
      <c r="M10" s="3"/>
    </row>
    <row r="11" spans="1:13" x14ac:dyDescent="0.25">
      <c r="A11" s="2"/>
      <c r="B11" s="1">
        <v>0.85299999999999998</v>
      </c>
      <c r="C11" s="1">
        <v>109</v>
      </c>
      <c r="F11" s="20">
        <v>109</v>
      </c>
      <c r="G11" s="20"/>
      <c r="H11" s="1">
        <v>0.85299999999999998</v>
      </c>
      <c r="I11" s="1">
        <f t="shared" si="0"/>
        <v>110.30895136999999</v>
      </c>
      <c r="J11" s="1">
        <f t="shared" si="1"/>
        <v>110.63414968798006</v>
      </c>
      <c r="K11" s="7">
        <f t="shared" si="2"/>
        <v>-1.2008728165137508</v>
      </c>
      <c r="L11" s="7">
        <f t="shared" si="3"/>
        <v>-1.4992198972294091</v>
      </c>
      <c r="M11" s="3"/>
    </row>
    <row r="12" spans="1:13" x14ac:dyDescent="0.25">
      <c r="A12" s="2"/>
      <c r="B12" s="1">
        <v>0.89</v>
      </c>
      <c r="C12" s="1">
        <v>120</v>
      </c>
      <c r="F12" s="20">
        <v>120</v>
      </c>
      <c r="G12" s="20"/>
      <c r="H12" s="1">
        <v>0.89</v>
      </c>
      <c r="I12" s="1">
        <f t="shared" si="0"/>
        <v>120.44125299999999</v>
      </c>
      <c r="J12" s="1">
        <f t="shared" si="1"/>
        <v>120.25956706000008</v>
      </c>
      <c r="K12" s="7">
        <f t="shared" si="2"/>
        <v>-0.36771083333332416</v>
      </c>
      <c r="L12" s="7">
        <f t="shared" si="3"/>
        <v>-0.21630588333340009</v>
      </c>
      <c r="M12" s="3"/>
    </row>
    <row r="13" spans="1:13" x14ac:dyDescent="0.25">
      <c r="A13" s="2"/>
      <c r="B13" s="1">
        <v>0.9</v>
      </c>
      <c r="C13" s="1">
        <v>124</v>
      </c>
      <c r="F13" s="20">
        <v>124</v>
      </c>
      <c r="G13" s="20"/>
      <c r="H13" s="1">
        <v>0.9</v>
      </c>
      <c r="I13" s="1">
        <f t="shared" si="0"/>
        <v>123.2953</v>
      </c>
      <c r="J13" s="1">
        <f t="shared" si="1"/>
        <v>122.90696000000023</v>
      </c>
      <c r="K13" s="7">
        <f t="shared" si="2"/>
        <v>0.56830645161290527</v>
      </c>
      <c r="L13" s="7">
        <f t="shared" si="3"/>
        <v>0.88148387096756009</v>
      </c>
      <c r="M13" s="3"/>
    </row>
    <row r="14" spans="1:13" x14ac:dyDescent="0.25">
      <c r="A14" s="2"/>
      <c r="H14" s="1">
        <v>0.57599999999999996</v>
      </c>
      <c r="I14" s="1">
        <f t="shared" si="0"/>
        <v>55.84411167999999</v>
      </c>
      <c r="J14" s="1">
        <f t="shared" si="1"/>
        <v>55.365657482240039</v>
      </c>
      <c r="M14" s="3"/>
    </row>
    <row r="15" spans="1:13" x14ac:dyDescent="0.25">
      <c r="A15" s="2"/>
      <c r="M15" s="3"/>
    </row>
    <row r="16" spans="1:13" x14ac:dyDescent="0.25">
      <c r="A16" s="2"/>
      <c r="M16" s="3"/>
    </row>
    <row r="17" spans="1:13" x14ac:dyDescent="0.25">
      <c r="A17" s="2"/>
      <c r="M17" s="3"/>
    </row>
    <row r="18" spans="1:13" x14ac:dyDescent="0.25">
      <c r="A18" s="2"/>
      <c r="M18" s="3"/>
    </row>
    <row r="19" spans="1:13" x14ac:dyDescent="0.25">
      <c r="A19" s="2"/>
      <c r="M19" s="3"/>
    </row>
    <row r="20" spans="1:13" x14ac:dyDescent="0.25">
      <c r="A20" s="2"/>
      <c r="M20" s="3"/>
    </row>
    <row r="21" spans="1:13" x14ac:dyDescent="0.25">
      <c r="A21" s="2"/>
      <c r="M21" s="3"/>
    </row>
    <row r="22" spans="1:13" x14ac:dyDescent="0.25">
      <c r="A22" s="2"/>
      <c r="M22" s="3"/>
    </row>
    <row r="23" spans="1:13" x14ac:dyDescent="0.25">
      <c r="A23" s="2"/>
      <c r="M23" s="3"/>
    </row>
    <row r="24" spans="1:13" x14ac:dyDescent="0.25">
      <c r="A24" s="2"/>
      <c r="M24" s="3"/>
    </row>
    <row r="25" spans="1:13" x14ac:dyDescent="0.25">
      <c r="A25" s="2"/>
      <c r="M25" s="3"/>
    </row>
    <row r="26" spans="1:13" x14ac:dyDescent="0.25">
      <c r="A26" s="2"/>
      <c r="M26" s="3"/>
    </row>
    <row r="27" spans="1:13" x14ac:dyDescent="0.25">
      <c r="A27" s="2"/>
      <c r="M27" s="3"/>
    </row>
    <row r="28" spans="1:13" x14ac:dyDescent="0.25">
      <c r="A28" s="2"/>
      <c r="M28" s="3"/>
    </row>
    <row r="29" spans="1:13" x14ac:dyDescent="0.25">
      <c r="A29" s="2"/>
      <c r="M29" s="3"/>
    </row>
    <row r="30" spans="1:13" x14ac:dyDescent="0.25">
      <c r="A30" s="2"/>
      <c r="M30" s="3"/>
    </row>
    <row r="31" spans="1:13" x14ac:dyDescent="0.25">
      <c r="A31" s="2"/>
      <c r="M31" s="3"/>
    </row>
    <row r="32" spans="1:13" x14ac:dyDescent="0.25">
      <c r="A32" s="2"/>
      <c r="M32" s="3"/>
    </row>
    <row r="33" spans="1:14" ht="15.75" thickBot="1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</row>
    <row r="34" spans="1:14" ht="15.75" thickBot="1" x14ac:dyDescent="0.3"/>
    <row r="35" spans="1:14" ht="21" x14ac:dyDescent="0.35">
      <c r="B35" s="9" t="s">
        <v>14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ht="15.75" thickBot="1" x14ac:dyDescent="0.3"/>
    <row r="37" spans="1:14" ht="30.75" customHeight="1" x14ac:dyDescent="0.25">
      <c r="B37" s="15" t="s">
        <v>6</v>
      </c>
      <c r="C37" s="15" t="s">
        <v>5</v>
      </c>
      <c r="D37" s="15" t="s">
        <v>7</v>
      </c>
      <c r="E37" s="12" t="s">
        <v>8</v>
      </c>
      <c r="F37" s="8"/>
      <c r="H37" s="12" t="s">
        <v>3</v>
      </c>
      <c r="I37" s="12" t="s">
        <v>2</v>
      </c>
      <c r="J37" s="15" t="s">
        <v>9</v>
      </c>
      <c r="K37" s="15" t="s">
        <v>12</v>
      </c>
    </row>
    <row r="38" spans="1:14" ht="15" customHeight="1" x14ac:dyDescent="0.25">
      <c r="B38" s="16"/>
      <c r="C38" s="16"/>
      <c r="D38" s="16"/>
      <c r="E38" s="13"/>
      <c r="F38" s="8"/>
      <c r="H38" s="18"/>
      <c r="I38" s="13"/>
      <c r="J38" s="16"/>
      <c r="K38" s="16"/>
    </row>
    <row r="39" spans="1:14" ht="15.75" customHeight="1" thickBot="1" x14ac:dyDescent="0.3">
      <c r="B39" s="17"/>
      <c r="C39" s="17"/>
      <c r="D39" s="17"/>
      <c r="E39" s="14"/>
      <c r="H39" s="19"/>
      <c r="I39" s="14"/>
      <c r="J39" s="17"/>
      <c r="K39" s="17"/>
    </row>
    <row r="40" spans="1:14" x14ac:dyDescent="0.25">
      <c r="B40">
        <v>0.06</v>
      </c>
      <c r="C40">
        <v>2.15</v>
      </c>
      <c r="D40">
        <f t="shared" ref="D40:D50" si="4">E40*35</f>
        <v>75.25</v>
      </c>
      <c r="E40">
        <v>2.15</v>
      </c>
      <c r="H40">
        <v>2.15</v>
      </c>
      <c r="I40">
        <v>0.06</v>
      </c>
      <c r="J40">
        <f>5.7956*I40^2 + 24.289*I40 + 0.5419</f>
        <v>2.0201041599999998</v>
      </c>
      <c r="K40" s="7">
        <f>((H40-J40)/H40)*100</f>
        <v>6.0416669767441906</v>
      </c>
    </row>
    <row r="41" spans="1:14" x14ac:dyDescent="0.25">
      <c r="B41">
        <v>0.13400000000000001</v>
      </c>
      <c r="C41">
        <v>3.8</v>
      </c>
      <c r="D41">
        <f t="shared" si="4"/>
        <v>133</v>
      </c>
      <c r="E41">
        <v>3.8</v>
      </c>
      <c r="H41">
        <v>3.8</v>
      </c>
      <c r="I41">
        <v>0.13400000000000001</v>
      </c>
      <c r="J41">
        <f t="shared" ref="J41:J51" si="5">5.7956*I41^2 + 24.289*I41 + 0.5419</f>
        <v>3.9006917936000005</v>
      </c>
      <c r="K41" s="7">
        <f t="shared" ref="K41:K50" si="6">((H41-J41)/H41)*100</f>
        <v>-2.6497840421052814</v>
      </c>
    </row>
    <row r="42" spans="1:14" x14ac:dyDescent="0.25">
      <c r="B42">
        <v>0.193</v>
      </c>
      <c r="C42">
        <v>5.33</v>
      </c>
      <c r="D42">
        <f t="shared" si="4"/>
        <v>186.55</v>
      </c>
      <c r="E42">
        <v>5.33</v>
      </c>
      <c r="H42">
        <v>5.33</v>
      </c>
      <c r="I42">
        <v>0.193</v>
      </c>
      <c r="J42">
        <f t="shared" si="5"/>
        <v>5.4455573044000003</v>
      </c>
      <c r="K42" s="7">
        <f t="shared" si="6"/>
        <v>-2.1680544915572275</v>
      </c>
    </row>
    <row r="43" spans="1:14" x14ac:dyDescent="0.25">
      <c r="B43">
        <v>0.22900000000000001</v>
      </c>
      <c r="C43">
        <v>6.4</v>
      </c>
      <c r="D43">
        <f t="shared" si="4"/>
        <v>224</v>
      </c>
      <c r="E43">
        <v>6.4</v>
      </c>
      <c r="H43">
        <v>6.4</v>
      </c>
      <c r="I43">
        <v>0.22900000000000001</v>
      </c>
      <c r="J43">
        <f t="shared" si="5"/>
        <v>6.4080080596000011</v>
      </c>
      <c r="K43" s="7">
        <f t="shared" si="6"/>
        <v>-0.12512593125001137</v>
      </c>
    </row>
    <row r="44" spans="1:14" x14ac:dyDescent="0.25">
      <c r="B44">
        <v>0.27800000000000002</v>
      </c>
      <c r="C44">
        <v>7.75</v>
      </c>
      <c r="D44">
        <f t="shared" si="4"/>
        <v>271.25</v>
      </c>
      <c r="E44">
        <v>7.75</v>
      </c>
      <c r="H44">
        <v>7.75</v>
      </c>
      <c r="I44">
        <v>0.27800000000000002</v>
      </c>
      <c r="J44">
        <f t="shared" si="5"/>
        <v>7.7421491504000013</v>
      </c>
      <c r="K44" s="7">
        <f t="shared" si="6"/>
        <v>0.10130128516127369</v>
      </c>
    </row>
    <row r="45" spans="1:14" x14ac:dyDescent="0.25">
      <c r="B45">
        <v>0.34200000000000003</v>
      </c>
      <c r="C45">
        <v>9.5</v>
      </c>
      <c r="D45">
        <f t="shared" si="4"/>
        <v>332.5</v>
      </c>
      <c r="E45">
        <v>9.5</v>
      </c>
      <c r="H45">
        <v>9.5</v>
      </c>
      <c r="I45">
        <v>0.34200000000000003</v>
      </c>
      <c r="J45">
        <f t="shared" si="5"/>
        <v>9.5266145584000004</v>
      </c>
      <c r="K45" s="7">
        <f t="shared" si="6"/>
        <v>-0.28015324631579347</v>
      </c>
    </row>
    <row r="46" spans="1:14" x14ac:dyDescent="0.25">
      <c r="B46">
        <v>0.39800000000000002</v>
      </c>
      <c r="C46">
        <v>11.17</v>
      </c>
      <c r="D46">
        <f t="shared" si="4"/>
        <v>390.95</v>
      </c>
      <c r="E46">
        <v>11.17</v>
      </c>
      <c r="H46">
        <v>11.17</v>
      </c>
      <c r="I46">
        <v>0.39800000000000002</v>
      </c>
      <c r="J46">
        <f t="shared" si="5"/>
        <v>11.1269682224</v>
      </c>
      <c r="K46" s="7">
        <f t="shared" si="6"/>
        <v>0.38524420411816956</v>
      </c>
    </row>
    <row r="47" spans="1:14" x14ac:dyDescent="0.25">
      <c r="B47">
        <v>0.42499999999999999</v>
      </c>
      <c r="C47">
        <v>12</v>
      </c>
      <c r="D47">
        <f t="shared" si="4"/>
        <v>420</v>
      </c>
      <c r="E47">
        <v>12</v>
      </c>
      <c r="H47">
        <v>12</v>
      </c>
      <c r="I47">
        <v>0.42499999999999999</v>
      </c>
      <c r="J47">
        <f t="shared" si="5"/>
        <v>11.911555249999999</v>
      </c>
      <c r="K47" s="7">
        <f t="shared" si="6"/>
        <v>0.73703958333333941</v>
      </c>
    </row>
    <row r="48" spans="1:14" x14ac:dyDescent="0.25">
      <c r="B48">
        <v>0.46</v>
      </c>
      <c r="C48">
        <v>12.95</v>
      </c>
      <c r="D48">
        <f t="shared" si="4"/>
        <v>453.25</v>
      </c>
      <c r="E48">
        <v>12.95</v>
      </c>
      <c r="H48">
        <v>12.95</v>
      </c>
      <c r="I48">
        <v>0.46</v>
      </c>
      <c r="J48">
        <f t="shared" si="5"/>
        <v>12.94118896</v>
      </c>
      <c r="K48" s="7">
        <f t="shared" si="6"/>
        <v>6.8038918918914573E-2</v>
      </c>
    </row>
    <row r="49" spans="2:11" x14ac:dyDescent="0.25">
      <c r="B49">
        <v>0.54800000000000004</v>
      </c>
      <c r="C49">
        <v>15.8</v>
      </c>
      <c r="D49">
        <f t="shared" si="4"/>
        <v>553</v>
      </c>
      <c r="E49">
        <v>15.8</v>
      </c>
      <c r="H49">
        <v>15.8</v>
      </c>
      <c r="I49">
        <v>0.54800000000000004</v>
      </c>
      <c r="J49">
        <f t="shared" si="5"/>
        <v>15.592713862400002</v>
      </c>
      <c r="K49" s="7">
        <f t="shared" si="6"/>
        <v>1.3119375797468278</v>
      </c>
    </row>
    <row r="50" spans="2:11" x14ac:dyDescent="0.25">
      <c r="B50">
        <v>0.57699999999999996</v>
      </c>
      <c r="C50">
        <v>16.25</v>
      </c>
      <c r="D50">
        <f t="shared" si="4"/>
        <v>568.75</v>
      </c>
      <c r="E50">
        <v>16.25</v>
      </c>
      <c r="H50">
        <v>16.25</v>
      </c>
      <c r="I50">
        <v>0.57699999999999996</v>
      </c>
      <c r="J50">
        <f t="shared" si="5"/>
        <v>16.486176312400001</v>
      </c>
      <c r="K50" s="7">
        <f t="shared" si="6"/>
        <v>-1.4533926916923161</v>
      </c>
    </row>
    <row r="51" spans="2:11" x14ac:dyDescent="0.25">
      <c r="I51">
        <v>0.56999999999999995</v>
      </c>
      <c r="J51">
        <f t="shared" si="5"/>
        <v>16.269620440000001</v>
      </c>
    </row>
  </sheetData>
  <mergeCells count="27">
    <mergeCell ref="K37:K39"/>
    <mergeCell ref="B35:N35"/>
    <mergeCell ref="K2:K4"/>
    <mergeCell ref="L2:L4"/>
    <mergeCell ref="B37:B39"/>
    <mergeCell ref="C37:C39"/>
    <mergeCell ref="D37:D39"/>
    <mergeCell ref="E37:E39"/>
    <mergeCell ref="I2:I4"/>
    <mergeCell ref="J2:J4"/>
    <mergeCell ref="F2:G4"/>
    <mergeCell ref="A1:M1"/>
    <mergeCell ref="I37:I39"/>
    <mergeCell ref="J37:J39"/>
    <mergeCell ref="H37:H39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B2:B4"/>
    <mergeCell ref="C2:C4"/>
    <mergeCell ref="H2:H4"/>
  </mergeCells>
  <pageMargins left="0.7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 joshi</dc:creator>
  <cp:lastModifiedBy>Bikramjit Saini</cp:lastModifiedBy>
  <cp:lastPrinted>2019-03-12T00:12:40Z</cp:lastPrinted>
  <dcterms:created xsi:type="dcterms:W3CDTF">2019-03-11T19:49:29Z</dcterms:created>
  <dcterms:modified xsi:type="dcterms:W3CDTF">2019-03-12T21:13:56Z</dcterms:modified>
</cp:coreProperties>
</file>