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3"/>
    <sheet name="use_sections_analysis" sheetId="2" state="visible" r:id="rId4"/>
    <sheet name="tam_sections_analysis" sheetId="3" state="visible" r:id="rId5"/>
    <sheet name="task_metrics" sheetId="4" state="visible" r:id="rId6"/>
    <sheet name="demographic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<sst xmlns="http://schemas.openxmlformats.org/spreadsheetml/2006/main" count="319" uniqueCount="206">
  <si>
    <t xml:space="preserve">ID</t>
  </si>
  <si>
    <t xml:space="preserve">Start time</t>
  </si>
  <si>
    <t xml:space="preserve">Completion time</t>
  </si>
  <si>
    <t xml:space="preserve">Email</t>
  </si>
  <si>
    <t xml:space="preserve">Name</t>
  </si>
  <si>
    <t xml:space="preserve">Last modified time</t>
  </si>
  <si>
    <t xml:space="preserve">I have read and understood the information above, and I am 18 years of age or
older and I declare that I consent to the processing of the data contained in the following questionnaire under Legisl...</t>
  </si>
  <si>
    <t xml:space="preserve">Using this product at work would help me complete tasks faster.</t>
  </si>
  <si>
    <t xml:space="preserve">Using this product would improve my job performance.</t>
  </si>
  <si>
    <t xml:space="preserve">Using this product would increase my productivity.</t>
  </si>
  <si>
    <t xml:space="preserve">Using this product would increase my effectiveness at work. </t>
  </si>
  <si>
    <t xml:space="preserve">Using this product would make it easier to do my job.</t>
  </si>
  <si>
    <t xml:space="preserve">I would find this product useful at work.</t>
  </si>
  <si>
    <t xml:space="preserve">Learning how to handle the product would be easy for me.</t>
  </si>
  <si>
    <t xml:space="preserve">I would find it easy to let the product do what I want it to.</t>
  </si>
  <si>
    <t xml:space="preserve">My interaction with this product would be clear and smooth.</t>
  </si>
  <si>
    <t xml:space="preserve">I would find this product flexible to work with.</t>
  </si>
  <si>
    <t xml:space="preserve">It would be easy for me to become agile with the product.</t>
  </si>
  <si>
    <t xml:space="preserve">I would find it easy to use. </t>
  </si>
  <si>
    <t xml:space="preserve">I understand what the system has to do.</t>
  </si>
  <si>
    <t xml:space="preserve">I understand the limitations of the system.</t>
  </si>
  <si>
    <t xml:space="preserve">I understand the capabilities of the system.</t>
  </si>
  <si>
    <t xml:space="preserve">I understand how the system performs tasks.</t>
  </si>
  <si>
    <t xml:space="preserve">The system helps me achieve my goals.</t>
  </si>
  <si>
    <t xml:space="preserve">The system works consistently.</t>
  </si>
  <si>
    <t xml:space="preserve">The system works as it should.</t>
  </si>
  <si>
    <t xml:space="preserve">I am rarely surprised by how the system responds.</t>
  </si>
  <si>
    <t xml:space="preserve">I feel comfortable relying on the information provided by the system.</t>
  </si>
  <si>
    <t xml:space="preserve">It helps me be more effective.</t>
  </si>
  <si>
    <t xml:space="preserve">It helps me be more productive.</t>
  </si>
  <si>
    <t xml:space="preserve">It is useful. </t>
  </si>
  <si>
    <t xml:space="preserve">It gives me more control over the activities in my job.</t>
  </si>
  <si>
    <t xml:space="preserve">It makes the things I want to accomplish easier to get done.</t>
  </si>
  <si>
    <t xml:space="preserve">It saves me time when I use it.</t>
  </si>
  <si>
    <t xml:space="preserve">It meets my needs.</t>
  </si>
  <si>
    <t xml:space="preserve">It does everything I would expect it to do.</t>
  </si>
  <si>
    <t xml:space="preserve">It is easy to use.</t>
  </si>
  <si>
    <t xml:space="preserve">It is simple to use.</t>
  </si>
  <si>
    <t xml:space="preserve">It is user friendly.  </t>
  </si>
  <si>
    <t xml:space="preserve">It requires the fewest steps possible to accomplish what I want to do with it.  </t>
  </si>
  <si>
    <t xml:space="preserve">It is flexible.</t>
  </si>
  <si>
    <t xml:space="preserve">Using it is effortless. </t>
  </si>
  <si>
    <t xml:space="preserve">I can use it without written instructions.</t>
  </si>
  <si>
    <t xml:space="preserve">I don't notice any inconsistencies as I use it. </t>
  </si>
  <si>
    <t xml:space="preserve">Both occasional and regular users would like it. </t>
  </si>
  <si>
    <t xml:space="preserve">I can recover from mistakes quickly and easily. </t>
  </si>
  <si>
    <t xml:space="preserve">I can use it successfully every time. </t>
  </si>
  <si>
    <t xml:space="preserve">I learned to use it quickly. </t>
  </si>
  <si>
    <t xml:space="preserve">I easily remember how to use it. </t>
  </si>
  <si>
    <t xml:space="preserve">It is easy to learn to use it.</t>
  </si>
  <si>
    <t xml:space="preserve">I quickly became skillful with it.</t>
  </si>
  <si>
    <t xml:space="preserve">I would recommend it to a friend.</t>
  </si>
  <si>
    <t xml:space="preserve">I am satisfied with it.</t>
  </si>
  <si>
    <t xml:space="preserve">It is wonderful.</t>
  </si>
  <si>
    <t xml:space="preserve">It works the way I want it to work. </t>
  </si>
  <si>
    <t xml:space="preserve">It is pleasant to use.</t>
  </si>
  <si>
    <t xml:space="preserve">It is fun to use. </t>
  </si>
  <si>
    <t xml:space="preserve">I feel I need to have it.  </t>
  </si>
  <si>
    <t xml:space="preserve">List the most negative aspect(s)</t>
  </si>
  <si>
    <t xml:space="preserve">List the most positive aspect(s)</t>
  </si>
  <si>
    <t xml:space="preserve">Free feedbacks</t>
  </si>
  <si>
    <t xml:space="preserve">With which gender do you most identify?</t>
  </si>
  <si>
    <t xml:space="preserve">What is the highest level of education you have completed?</t>
  </si>
  <si>
    <t xml:space="preserve">Which country do you currently work in?</t>
  </si>
  <si>
    <t xml:space="preserve">What is the size of the organization you currently work for?
</t>
  </si>
  <si>
    <t xml:space="preserve"> Which managerial/technical role best describes your current activities within the company?</t>
  </si>
  <si>
    <t xml:space="preserve">How many years of experience do you have in your role?</t>
  </si>
  <si>
    <t xml:space="preserve">How many years of experience do you have in developing AI-enabled systems?
Please provide a number
</t>
  </si>
  <si>
    <t xml:space="preserve">Which of the following best describe the application domains of your team’s AI products/services?
(Please check all that apply)
</t>
  </si>
  <si>
    <t xml:space="preserve">Do you have any feedback or comment about this survey you want to share with us?</t>
  </si>
  <si>
    <t xml:space="preserve">Thank you for participating in this survey!
</t>
  </si>
  <si>
    <t xml:space="preserve">anonymous</t>
  </si>
  <si>
    <t xml:space="preserve">Yes</t>
  </si>
  <si>
    <t xml:space="preserve">There is a lot of reading to do to grasp the meaning of each item.</t>
  </si>
  <si>
    <t xml:space="preserve">Easy to use and filter results.</t>
  </si>
  <si>
    <t xml:space="preserve">Man</t>
  </si>
  <si>
    <t xml:space="preserve">High School Diploma</t>
  </si>
  <si>
    <t xml:space="preserve">Italy</t>
  </si>
  <si>
    <t xml:space="preserve">More than 1,000 employees</t>
  </si>
  <si>
    <t xml:space="preserve">Software Engineer / Developer</t>
  </si>
  <si>
    <t xml:space="preserve">10+</t>
  </si>
  <si>
    <t xml:space="preserve">Financial Services;Industrial;</t>
  </si>
  <si>
    <t xml:space="preserve">Master’s Degree</t>
  </si>
  <si>
    <t xml:space="preserve">Domain / Content Expert</t>
  </si>
  <si>
    <t xml:space="preserve">6-10 (senior)</t>
  </si>
  <si>
    <t xml:space="preserve">Manufacturing;</t>
  </si>
  <si>
    <t xml:space="preserve">Not always intuitive when applying filters (especially the free-field filter)</t>
  </si>
  <si>
    <t xml:space="preserve">Accuracy of outcome based on input</t>
  </si>
  <si>
    <t xml:space="preserve">The “Consult Polaris” button should “follow” you even if you scroll down the page as it is the core functionality of the product so that the user has a shortcut immediately available.
The examples given in the tab are very interesting and very clear</t>
  </si>
  <si>
    <t xml:space="preserve">italia</t>
  </si>
  <si>
    <t xml:space="preserve">Technical Lead / Manager</t>
  </si>
  <si>
    <t xml:space="preserve">need to read all the cards that emerge without the possibility of summarising/ranking them on the basis of the input text</t>
  </si>
  <si>
    <t xml:space="preserve">the certainty that all findings are relevant to the responsible AI task and that they are in their latest valid version (I should not have to find an article/guideline later updated by another card)</t>
  </si>
  <si>
    <t xml:space="preserve">It would also be interesting to have an interface that, based on the input data, indicates which columns/features are potentially problematic and on which articles/guidelines the problematic aspect is based. E.g.: I load a file with a tax code, the tool must tell me that this field, due to guidelines A, B and C, could be problematic</t>
  </si>
  <si>
    <t xml:space="preserve">Italy </t>
  </si>
  <si>
    <t xml:space="preserve">Data Scientist</t>
  </si>
  <si>
    <t xml:space="preserve">General-purpose Machine Learning Tools (e.g., APIs);Education;Healthcare;Retail;Government / Public Sector;Marketing;Media and Entertainment;Financial Services;Defense / Military;Hiring / Recruiting;Agriculture;Mobility;Manufacturing</t>
  </si>
  <si>
    <t xml:space="preserve">no </t>
  </si>
  <si>
    <t xml:space="preserve">nothing </t>
  </si>
  <si>
    <t xml:space="preserve">responsive, easy to use</t>
  </si>
  <si>
    <t xml:space="preserve">Enhance the results by adding auto-extracted tags and emphasizing the searched keyword.
Provide version details for the rule or recommendation displayed -&gt; Being able to navigate through various versions of the rule or guideline could be a plus
Improve UX on small screens and tab name, improve also hyperlink tag generation
Provide a glossary of terms
API acces? maybe someone could ask for that.
it seems to me that the entire DB is inside a JS file https://polaris-app-5cc69.web.app/main-UHLXUUDU.js -&gt; i suggest to review sw architecture
Credit page could be better with clickable links on Knowledge Source</t>
  </si>
  <si>
    <t xml:space="preserve">Project Lead / Project Manager / Product Manager</t>
  </si>
  <si>
    <t xml:space="preserve">Media and Entertainment;</t>
  </si>
  <si>
    <t xml:space="preserve">great work, good luck</t>
  </si>
  <si>
    <t xml:space="preserve">thanks for sharing</t>
  </si>
  <si>
    <t xml:space="preserve">There is not a way to filter the cards based on documentation sources.</t>
  </si>
  <si>
    <t xml:space="preserve">Easy to use and there are a lot of interesting articles atatched</t>
  </si>
  <si>
    <t xml:space="preserve">It would be good to have a filter for documentation sources. If I need to use Microsoft Azure, I would like to filter the documentation based on Microsoft one.</t>
  </si>
  <si>
    <t xml:space="preserve">3-5 (mid-experienced)</t>
  </si>
  <si>
    <t xml:space="preserve">I didn’t find any flaws in using the site.</t>
  </si>
  <si>
    <t xml:space="preserve">The ease and speed with which you can perform searches, along with references to sites for finding additional information or codes.</t>
  </si>
  <si>
    <t xml:space="preserve">Woman</t>
  </si>
  <si>
    <t xml:space="preserve">Doctorate/PhD</t>
  </si>
  <si>
    <t xml:space="preserve">11-50 employees</t>
  </si>
  <si>
    <t xml:space="preserve">Researcher</t>
  </si>
  <si>
    <t xml:space="preserve">0-2 (junior)</t>
  </si>
  <si>
    <t xml:space="preserve">General-purpose Machine Learning Tools (e.g., APIs);Healthcare;</t>
  </si>
  <si>
    <t xml:space="preserve">the tools tab should be more highlighted since it is the main section of the platform</t>
  </si>
  <si>
    <t xml:space="preserve">it is really easy to use and pleasant to see</t>
  </si>
  <si>
    <t xml:space="preserve">italy</t>
  </si>
  <si>
    <t xml:space="preserve">Healthcare;</t>
  </si>
  <si>
    <t xml:space="preserve">E' l'ora dello sbusto</t>
  </si>
  <si>
    <t xml:space="preserve">Some usability/UI aspects. Like changing the number of SDLC items when clicking on one. A counter for the number of card shown should be mentioned in order to show how many items are being filtered every time a filter is applied.</t>
  </si>
  <si>
    <t xml:space="preserve">Easily track the required actionable item on the tools page. Easy application of filters and easy search functionality.</t>
  </si>
  <si>
    <t xml:space="preserve">Some usability aspect as mentioned above. The landing page image is too large, can be optimized for a better viewing pleasure.</t>
  </si>
  <si>
    <t xml:space="preserve">Education;</t>
  </si>
  <si>
    <t xml:space="preserve">Easy to use; beautiful</t>
  </si>
  <si>
    <t xml:space="preserve">General-purpose Machine Learning Tools (e.g., APIs);Automotive Security;Education;</t>
  </si>
  <si>
    <t xml:space="preserve">AVG</t>
  </si>
  <si>
    <t xml:space="preserve">SECTIONS AVG</t>
  </si>
  <si>
    <t xml:space="preserve">TOT=</t>
  </si>
  <si>
    <t xml:space="preserve">USE</t>
  </si>
  <si>
    <t xml:space="preserve">Usefulness</t>
  </si>
  <si>
    <t xml:space="preserve">Ease of Use</t>
  </si>
  <si>
    <t xml:space="preserve">Ease of Learning</t>
  </si>
  <si>
    <t xml:space="preserve">Satisfaction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</si>
  <si>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</si>
  <si>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</si>
  <si>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</si>
  <si>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</si>
  <si>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</si>
  <si>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</si>
  <si>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</si>
  <si>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</si>
  <si>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</si>
  <si>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</si>
  <si>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</si>
  <si>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</si>
  <si>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</si>
  <si>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</si>
  <si>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</si>
  <si>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</si>
  <si>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</si>
  <si>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</si>
  <si>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</si>
  <si>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</si>
  <si>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</si>
  <si>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</si>
  <si>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</si>
  <si>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</si>
  <si>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</si>
  <si>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</si>
  <si>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</si>
  <si>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</si>
  <si>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</si>
  <si>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</si>
  <si>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TAM</t>
  </si>
  <si>
    <t xml:space="preserve">Perceived Usefulness</t>
  </si>
  <si>
    <t xml:space="preserve">Perceived Ease of Use</t>
  </si>
  <si>
    <t xml:space="preserve">User</t>
  </si>
  <si>
    <t xml:space="preserve">Outcome (0 = wrong, 1 = success)</t>
  </si>
  <si>
    <t xml:space="preserve">Time (s) 1</t>
  </si>
  <si>
    <t xml:space="preserve">Task</t>
  </si>
  <si>
    <t xml:space="preserve">%Success</t>
  </si>
  <si>
    <t xml:space="preserve">%Failure</t>
  </si>
  <si>
    <t xml:space="preserve">Avg Time (s)</t>
  </si>
  <si>
    <t xml:space="preserve">Avg Time (min)</t>
  </si>
  <si>
    <t xml:space="preserve">i.e. 2 min and 7 sec</t>
  </si>
  <si>
    <t xml:space="preserve">i.e. 1 min e 31 sec</t>
  </si>
  <si>
    <t xml:space="preserve">Time (s) 2</t>
  </si>
  <si>
    <t xml:space="preserve">Prefer not to disclose</t>
  </si>
  <si>
    <t xml:space="preserve">Non-binary or gender diverse</t>
  </si>
  <si>
    <t xml:space="preserve">Size</t>
  </si>
  <si>
    <t xml:space="preserve">Count</t>
  </si>
  <si>
    <t xml:space="preserve">Title</t>
  </si>
  <si>
    <t xml:space="preserve">1-10 employees</t>
  </si>
  <si>
    <t xml:space="preserve">Bachelor’s Degree</t>
  </si>
  <si>
    <t xml:space="preserve">51-500 employees</t>
  </si>
  <si>
    <t xml:space="preserve">501-1000 employees</t>
  </si>
  <si>
    <t xml:space="preserve">Years role</t>
  </si>
  <si>
    <t xml:space="preserve">Years AI</t>
  </si>
  <si>
    <t xml:space="preserve">Application domain</t>
  </si>
  <si>
    <t xml:space="preserve">*General-purpose Machine Learning Tools (e.g., APIs)*</t>
  </si>
  <si>
    <t xml:space="preserve">*Education*</t>
  </si>
  <si>
    <t xml:space="preserve">*Healthcare*</t>
  </si>
  <si>
    <t xml:space="preserve">*Retail*</t>
  </si>
  <si>
    <t xml:space="preserve">*Government / Public Sector*</t>
  </si>
  <si>
    <t xml:space="preserve">*Marketing*</t>
  </si>
  <si>
    <t xml:space="preserve">*Media and Entertainment*</t>
  </si>
  <si>
    <t xml:space="preserve">*Financial Services*</t>
  </si>
  <si>
    <t xml:space="preserve">*Defense / Military*</t>
  </si>
  <si>
    <t xml:space="preserve">*Hiring / Recruiting*</t>
  </si>
  <si>
    <t xml:space="preserve">*Agriculture*</t>
  </si>
  <si>
    <t xml:space="preserve">*Mobility*</t>
  </si>
  <si>
    <t xml:space="preserve">*Manufacturing*</t>
  </si>
  <si>
    <t xml:space="preserve">*Automotive Security*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</si>
</sst>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h:mm"/>
    <numFmt numFmtId="166" formatCode="0.00"/>
    <numFmt numFmtId="167" formatCode="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theme="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theme="4" tint="0.7999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USE Sections Average Values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use_sections_analysis!$A$3:$D$3</c:f>
              <c:strCache>
                <c:ptCount val="4"/>
                <c:pt idx="0">
                  <c:v>Usefulness</c:v>
                </c:pt>
                <c:pt idx="1">
                  <c:v>Ease of Use</c:v>
                </c:pt>
                <c:pt idx="2">
                  <c:v>Ease of Learning</c:v>
                </c:pt>
                <c:pt idx="3">
                  <c:v>Satisfaction</c:v>
                </c:pt>
              </c:strCache>
            </c:strRef>
          </c:cat>
          <c:val>
            <c:numRef>
              <c:f>use_sections_analysis!$A$4:$D$4</c:f>
              <c:numCache>
                <c:formatCode>General</c:formatCode>
                <c:ptCount val="4"/>
                <c:pt idx="0">
                  <c:v>5.95</c:v>
                </c:pt>
                <c:pt idx="1">
                  <c:v>6.41818181818182</c:v>
                </c:pt>
                <c:pt idx="2">
                  <c:v>6.875</c:v>
                </c:pt>
                <c:pt idx="3">
                  <c:v>5.85714285714286</c:v>
                </c:pt>
              </c:numCache>
            </c:numRef>
          </c:val>
        </c:ser>
        <c:gapWidth val="219"/>
        <c:overlap val="-27"/>
        <c:axId val="80393603"/>
        <c:axId val="89530787"/>
      </c:barChart>
      <c:catAx>
        <c:axId val="80393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9530787"/>
        <c:crosses val="autoZero"/>
        <c:auto val="1"/>
        <c:lblAlgn val="ctr"/>
        <c:lblOffset val="100"/>
        <c:noMultiLvlLbl val="0"/>
      </c:catAx>
      <c:valAx>
        <c:axId val="89530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03936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Perceived Usefulness</a:t>
            </a:r>
          </a:p>
        </c:rich>
      </c:tx>
      <c:layout>
        <c:manualLayout>
          <c:xMode val="edge"/>
          <c:yMode val="edge"/>
          <c:x val="0.31677235035886"/>
          <c:y val="0.0349081364829396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tam_sections_analysis!$A$19:$F$19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tam_sections_analysis!$A$20:$F$20</c:f>
              <c:numCache>
                <c:formatCode>General</c:formatCode>
                <c:ptCount val="6"/>
                <c:pt idx="0">
                  <c:v>6</c:v>
                </c:pt>
                <c:pt idx="1">
                  <c:v>5.8</c:v>
                </c:pt>
                <c:pt idx="2">
                  <c:v>5.5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gapWidth val="219"/>
        <c:overlap val="-27"/>
        <c:axId val="80272137"/>
        <c:axId val="71492302"/>
      </c:barChart>
      <c:catAx>
        <c:axId val="802721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1492302"/>
        <c:crosses val="autoZero"/>
        <c:auto val="1"/>
        <c:lblAlgn val="ctr"/>
        <c:lblOffset val="100"/>
        <c:noMultiLvlLbl val="0"/>
      </c:catAx>
      <c:valAx>
        <c:axId val="71492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02721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Perceived Ease of Use</a:t>
            </a:r>
          </a:p>
        </c:rich>
      </c:tx>
      <c:layout>
        <c:manualLayout>
          <c:xMode val="edge"/>
          <c:yMode val="edge"/>
          <c:x val="0.32096147048427"/>
          <c:y val="0.04173228346456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tam_sections_analysis!$A$36:$F$36</c:f>
              <c:strCache>
                <c:ptCount val="6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</c:strCache>
            </c:strRef>
          </c:cat>
          <c:val>
            <c:numRef>
              <c:f>tam_sections_analysis!$A$37:$F$37</c:f>
              <c:numCache>
                <c:formatCode>General</c:formatCode>
                <c:ptCount val="6"/>
                <c:pt idx="0">
                  <c:v>6.4</c:v>
                </c:pt>
                <c:pt idx="1">
                  <c:v>6.5</c:v>
                </c:pt>
                <c:pt idx="2">
                  <c:v>6.2</c:v>
                </c:pt>
                <c:pt idx="3">
                  <c:v>6.2</c:v>
                </c:pt>
                <c:pt idx="4">
                  <c:v>6.1</c:v>
                </c:pt>
                <c:pt idx="5">
                  <c:v>6.4</c:v>
                </c:pt>
              </c:numCache>
            </c:numRef>
          </c:val>
        </c:ser>
        <c:gapWidth val="219"/>
        <c:overlap val="-27"/>
        <c:axId val="73857453"/>
        <c:axId val="68837312"/>
      </c:barChart>
      <c:catAx>
        <c:axId val="738574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8837312"/>
        <c:crosses val="autoZero"/>
        <c:auto val="1"/>
        <c:lblAlgn val="ctr"/>
        <c:lblOffset val="100"/>
        <c:noMultiLvlLbl val="0"/>
      </c:catAx>
      <c:valAx>
        <c:axId val="68837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38574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Usefulness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use_sections_analysis!$A$19:$H$19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use_sections_analysis!$A$20:$H$20</c:f>
              <c:numCache>
                <c:formatCode>General</c:formatCode>
                <c:ptCount val="8"/>
                <c:pt idx="0">
                  <c:v>6.1</c:v>
                </c:pt>
                <c:pt idx="1">
                  <c:v>5.6</c:v>
                </c:pt>
                <c:pt idx="2">
                  <c:v>6.6</c:v>
                </c:pt>
                <c:pt idx="3">
                  <c:v>5.5</c:v>
                </c:pt>
                <c:pt idx="4">
                  <c:v>6</c:v>
                </c:pt>
                <c:pt idx="5">
                  <c:v>6.1</c:v>
                </c:pt>
                <c:pt idx="6">
                  <c:v>6</c:v>
                </c:pt>
                <c:pt idx="7">
                  <c:v>5.7</c:v>
                </c:pt>
              </c:numCache>
            </c:numRef>
          </c:val>
        </c:ser>
        <c:gapWidth val="219"/>
        <c:overlap val="-27"/>
        <c:axId val="67525759"/>
        <c:axId val="24207128"/>
      </c:barChart>
      <c:catAx>
        <c:axId val="6752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4207128"/>
        <c:crosses val="autoZero"/>
        <c:auto val="1"/>
        <c:lblAlgn val="ctr"/>
        <c:lblOffset val="100"/>
        <c:noMultiLvlLbl val="0"/>
      </c:catAx>
      <c:valAx>
        <c:axId val="24207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75257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Ease of Use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use_sections_analysis!$A$36:$K$36</c:f>
              <c:strCache>
                <c:ptCount val="11"/>
                <c:pt idx="0">
                  <c:v>Q9</c:v>
                </c:pt>
                <c:pt idx="1">
                  <c:v>Q10</c:v>
                </c:pt>
                <c:pt idx="2">
                  <c:v>Q11</c:v>
                </c:pt>
                <c:pt idx="3">
                  <c:v>Q12</c:v>
                </c:pt>
                <c:pt idx="4">
                  <c:v>Q13</c:v>
                </c:pt>
                <c:pt idx="5">
                  <c:v>Q14</c:v>
                </c:pt>
                <c:pt idx="6">
                  <c:v>Q15</c:v>
                </c:pt>
                <c:pt idx="7">
                  <c:v>Q16</c:v>
                </c:pt>
                <c:pt idx="8">
                  <c:v>Q17</c:v>
                </c:pt>
                <c:pt idx="9">
                  <c:v>Q18</c:v>
                </c:pt>
                <c:pt idx="10">
                  <c:v>Q19</c:v>
                </c:pt>
              </c:strCache>
            </c:strRef>
          </c:cat>
          <c:val>
            <c:numRef>
              <c:f>use_sections_analysis!$A$37:$K$37</c:f>
              <c:numCache>
                <c:formatCode>General</c:formatCode>
                <c:ptCount val="11"/>
                <c:pt idx="0">
                  <c:v>6.5</c:v>
                </c:pt>
                <c:pt idx="1">
                  <c:v>6.6</c:v>
                </c:pt>
                <c:pt idx="2">
                  <c:v>6.5</c:v>
                </c:pt>
                <c:pt idx="3">
                  <c:v>6.4</c:v>
                </c:pt>
                <c:pt idx="4">
                  <c:v>6.1</c:v>
                </c:pt>
                <c:pt idx="5">
                  <c:v>6.4</c:v>
                </c:pt>
                <c:pt idx="6">
                  <c:v>6.1</c:v>
                </c:pt>
                <c:pt idx="7">
                  <c:v>6.4</c:v>
                </c:pt>
                <c:pt idx="8">
                  <c:v>6.2</c:v>
                </c:pt>
                <c:pt idx="9">
                  <c:v>6.9</c:v>
                </c:pt>
                <c:pt idx="10">
                  <c:v>6.5</c:v>
                </c:pt>
              </c:numCache>
            </c:numRef>
          </c:val>
        </c:ser>
        <c:gapWidth val="219"/>
        <c:overlap val="-27"/>
        <c:axId val="67746783"/>
        <c:axId val="58391356"/>
      </c:barChart>
      <c:catAx>
        <c:axId val="6774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8391356"/>
        <c:crosses val="autoZero"/>
        <c:auto val="1"/>
        <c:lblAlgn val="ctr"/>
        <c:lblOffset val="100"/>
        <c:noMultiLvlLbl val="0"/>
      </c:catAx>
      <c:valAx>
        <c:axId val="58391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77467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Ease of Learning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use_sections_analysis!$A$53:$D$53</c:f>
              <c:strCache>
                <c:ptCount val="4"/>
                <c:pt idx="0">
                  <c:v>Q20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</c:strCache>
            </c:strRef>
          </c:cat>
          <c:val>
            <c:numRef>
              <c:f>use_sections_analysis!$A$54:$D$54</c:f>
              <c:numCache>
                <c:formatCode>General</c:formatCode>
                <c:ptCount val="4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6.8</c:v>
                </c:pt>
              </c:numCache>
            </c:numRef>
          </c:val>
        </c:ser>
        <c:gapWidth val="219"/>
        <c:overlap val="-27"/>
        <c:axId val="43803194"/>
        <c:axId val="34764870"/>
      </c:barChart>
      <c:catAx>
        <c:axId val="438031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4764870"/>
        <c:crosses val="autoZero"/>
        <c:auto val="1"/>
        <c:lblAlgn val="ctr"/>
        <c:lblOffset val="100"/>
        <c:noMultiLvlLbl val="0"/>
      </c:catAx>
      <c:valAx>
        <c:axId val="34764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38031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Satisfaction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use_sections_analysis!$A$70:$G$70</c:f>
              <c:strCache>
                <c:ptCount val="7"/>
                <c:pt idx="0">
                  <c:v>Q24</c:v>
                </c:pt>
                <c:pt idx="1">
                  <c:v>Q25</c:v>
                </c:pt>
                <c:pt idx="2">
                  <c:v>Q26</c:v>
                </c:pt>
                <c:pt idx="3">
                  <c:v>Q27</c:v>
                </c:pt>
                <c:pt idx="4">
                  <c:v>Q28</c:v>
                </c:pt>
                <c:pt idx="5">
                  <c:v>Q29</c:v>
                </c:pt>
                <c:pt idx="6">
                  <c:v>Q30</c:v>
                </c:pt>
              </c:strCache>
            </c:strRef>
          </c:cat>
          <c:val>
            <c:numRef>
              <c:f>use_sections_analysis!$A$71:$G$71</c:f>
              <c:numCache>
                <c:formatCode>General</c:formatCode>
                <c:ptCount val="7"/>
                <c:pt idx="0">
                  <c:v>6.2</c:v>
                </c:pt>
                <c:pt idx="1">
                  <c:v>6.3</c:v>
                </c:pt>
                <c:pt idx="2">
                  <c:v>5.9</c:v>
                </c:pt>
                <c:pt idx="3">
                  <c:v>6.3</c:v>
                </c:pt>
                <c:pt idx="4">
                  <c:v>6</c:v>
                </c:pt>
                <c:pt idx="5">
                  <c:v>5.1</c:v>
                </c:pt>
                <c:pt idx="6">
                  <c:v>5.2</c:v>
                </c:pt>
              </c:numCache>
            </c:numRef>
          </c:val>
        </c:ser>
        <c:gapWidth val="219"/>
        <c:overlap val="-27"/>
        <c:axId val="83033131"/>
        <c:axId val="10777853"/>
      </c:barChart>
      <c:catAx>
        <c:axId val="830331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0777853"/>
        <c:crosses val="autoZero"/>
        <c:auto val="1"/>
        <c:lblAlgn val="ctr"/>
        <c:lblOffset val="100"/>
        <c:noMultiLvlLbl val="0"/>
      </c:catAx>
      <c:valAx>
        <c:axId val="107778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30331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use_sections_analysis!$A$91:$B$91</c:f>
              <c:strCache>
                <c:ptCount val="2"/>
                <c:pt idx="0">
                  <c:v>Perceived Usefulness</c:v>
                </c:pt>
                <c:pt idx="1">
                  <c:v>Perceived Ease of Use</c:v>
                </c:pt>
              </c:strCache>
            </c:strRef>
          </c:cat>
          <c:val>
            <c:numRef>
              <c:f>use_sections_analysis!$A$92:$B$92</c:f>
              <c:numCache>
                <c:formatCode>General</c:formatCode>
                <c:ptCount val="2"/>
                <c:pt idx="0">
                  <c:v>5.9</c:v>
                </c:pt>
                <c:pt idx="1">
                  <c:v>6.3</c:v>
                </c:pt>
              </c:numCache>
            </c:numRef>
          </c:val>
        </c:ser>
        <c:gapWidth val="219"/>
        <c:overlap val="-27"/>
        <c:axId val="71310076"/>
        <c:axId val="74732692"/>
      </c:barChart>
      <c:catAx>
        <c:axId val="713100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732692"/>
        <c:crosses val="autoZero"/>
        <c:auto val="1"/>
        <c:lblAlgn val="ctr"/>
        <c:lblOffset val="100"/>
        <c:noMultiLvlLbl val="0"/>
      </c:catAx>
      <c:valAx>
        <c:axId val="74732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13100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Perceived Usefulness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use_sections_analysis!$A$107:$F$107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use_sections_analysis!$A$108:$F$108</c:f>
              <c:numCache>
                <c:formatCode>General</c:formatCode>
                <c:ptCount val="6"/>
                <c:pt idx="0">
                  <c:v>6</c:v>
                </c:pt>
                <c:pt idx="1">
                  <c:v>5.8</c:v>
                </c:pt>
                <c:pt idx="2">
                  <c:v>5.5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gapWidth val="219"/>
        <c:overlap val="-27"/>
        <c:axId val="5399000"/>
        <c:axId val="1120132"/>
      </c:barChart>
      <c:catAx>
        <c:axId val="5399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120132"/>
        <c:crosses val="autoZero"/>
        <c:auto val="1"/>
        <c:lblAlgn val="ctr"/>
        <c:lblOffset val="100"/>
        <c:noMultiLvlLbl val="0"/>
      </c:catAx>
      <c:valAx>
        <c:axId val="1120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3990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Perceived Ease of Use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use_sections_analysis!$A$124:$F$124</c:f>
              <c:strCache>
                <c:ptCount val="6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</c:strCache>
            </c:strRef>
          </c:cat>
          <c:val>
            <c:numRef>
              <c:f>use_sections_analysis!$A$125:$F$125</c:f>
              <c:numCache>
                <c:formatCode>General</c:formatCode>
                <c:ptCount val="6"/>
                <c:pt idx="0">
                  <c:v>6.4</c:v>
                </c:pt>
                <c:pt idx="1">
                  <c:v>6.5</c:v>
                </c:pt>
                <c:pt idx="2">
                  <c:v>6.2</c:v>
                </c:pt>
                <c:pt idx="3">
                  <c:v>6.2</c:v>
                </c:pt>
                <c:pt idx="4">
                  <c:v>6.1</c:v>
                </c:pt>
                <c:pt idx="5">
                  <c:v>6.4</c:v>
                </c:pt>
              </c:numCache>
            </c:numRef>
          </c:val>
        </c:ser>
        <c:gapWidth val="219"/>
        <c:overlap val="-27"/>
        <c:axId val="39110358"/>
        <c:axId val="83632706"/>
      </c:barChart>
      <c:catAx>
        <c:axId val="391103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3632706"/>
        <c:crosses val="autoZero"/>
        <c:auto val="1"/>
        <c:lblAlgn val="ctr"/>
        <c:lblOffset val="100"/>
        <c:noMultiLvlLbl val="0"/>
      </c:catAx>
      <c:valAx>
        <c:axId val="83632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91103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TAM Sections Average Values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tam_sections_analysis!$A$3:$B$3</c:f>
              <c:strCache>
                <c:ptCount val="2"/>
                <c:pt idx="0">
                  <c:v>Perceived Usefulness</c:v>
                </c:pt>
                <c:pt idx="1">
                  <c:v>Perceived Ease of Use</c:v>
                </c:pt>
              </c:strCache>
            </c:strRef>
          </c:cat>
          <c:val>
            <c:numRef>
              <c:f>tam_sections_analysis!$A$4:$B$4</c:f>
              <c:numCache>
                <c:formatCode>General</c:formatCode>
                <c:ptCount val="2"/>
                <c:pt idx="0">
                  <c:v>5.9</c:v>
                </c:pt>
                <c:pt idx="1">
                  <c:v>6.3</c:v>
                </c:pt>
              </c:numCache>
            </c:numRef>
          </c:val>
        </c:ser>
        <c:gapWidth val="219"/>
        <c:overlap val="-27"/>
        <c:axId val="5689148"/>
        <c:axId val="80206300"/>
      </c:barChart>
      <c:catAx>
        <c:axId val="56891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0206300"/>
        <c:crosses val="autoZero"/>
        <c:auto val="1"/>
        <c:lblAlgn val="ctr"/>
        <c:lblOffset val="100"/>
        <c:noMultiLvlLbl val="0"/>
      </c:catAx>
      <c:valAx>
        <c:axId val="80206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6891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1</xdr:row>
      <xdr:rowOff>0</xdr:rowOff>
    </xdr:from>
    <xdr:to>
      <xdr:col>12</xdr:col>
      <xdr:colOff>266400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4444560" y="190440"/>
        <a:ext cx="516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228600</xdr:colOff>
      <xdr:row>17</xdr:row>
      <xdr:rowOff>142920</xdr:rowOff>
    </xdr:from>
    <xdr:to>
      <xdr:col>15</xdr:col>
      <xdr:colOff>533160</xdr:colOff>
      <xdr:row>32</xdr:row>
      <xdr:rowOff>28440</xdr:rowOff>
    </xdr:to>
    <xdr:graphicFrame>
      <xdr:nvGraphicFramePr>
        <xdr:cNvPr id="1" name="Chart 3"/>
        <xdr:cNvGraphicFramePr/>
      </xdr:nvGraphicFramePr>
      <xdr:xfrm>
        <a:off x="6837120" y="3381480"/>
        <a:ext cx="5091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390600</xdr:colOff>
      <xdr:row>34</xdr:row>
      <xdr:rowOff>47520</xdr:rowOff>
    </xdr:from>
    <xdr:to>
      <xdr:col>20</xdr:col>
      <xdr:colOff>85320</xdr:colOff>
      <xdr:row>48</xdr:row>
      <xdr:rowOff>123480</xdr:rowOff>
    </xdr:to>
    <xdr:graphicFrame>
      <xdr:nvGraphicFramePr>
        <xdr:cNvPr id="2" name="Chart 4"/>
        <xdr:cNvGraphicFramePr/>
      </xdr:nvGraphicFramePr>
      <xdr:xfrm>
        <a:off x="9734760" y="6524640"/>
        <a:ext cx="5165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552600</xdr:colOff>
      <xdr:row>51</xdr:row>
      <xdr:rowOff>95400</xdr:rowOff>
    </xdr:from>
    <xdr:to>
      <xdr:col>12</xdr:col>
      <xdr:colOff>247320</xdr:colOff>
      <xdr:row>65</xdr:row>
      <xdr:rowOff>171360</xdr:rowOff>
    </xdr:to>
    <xdr:graphicFrame>
      <xdr:nvGraphicFramePr>
        <xdr:cNvPr id="3" name="Chart 5"/>
        <xdr:cNvGraphicFramePr/>
      </xdr:nvGraphicFramePr>
      <xdr:xfrm>
        <a:off x="4425480" y="9811080"/>
        <a:ext cx="516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476280</xdr:colOff>
      <xdr:row>68</xdr:row>
      <xdr:rowOff>47520</xdr:rowOff>
    </xdr:from>
    <xdr:to>
      <xdr:col>15</xdr:col>
      <xdr:colOff>171000</xdr:colOff>
      <xdr:row>82</xdr:row>
      <xdr:rowOff>123480</xdr:rowOff>
    </xdr:to>
    <xdr:graphicFrame>
      <xdr:nvGraphicFramePr>
        <xdr:cNvPr id="4" name="Chart 6"/>
        <xdr:cNvGraphicFramePr/>
      </xdr:nvGraphicFramePr>
      <xdr:xfrm>
        <a:off x="6400800" y="13001400"/>
        <a:ext cx="516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104760</xdr:colOff>
      <xdr:row>85</xdr:row>
      <xdr:rowOff>133200</xdr:rowOff>
    </xdr:from>
    <xdr:to>
      <xdr:col>10</xdr:col>
      <xdr:colOff>409320</xdr:colOff>
      <xdr:row>100</xdr:row>
      <xdr:rowOff>18720</xdr:rowOff>
    </xdr:to>
    <xdr:graphicFrame>
      <xdr:nvGraphicFramePr>
        <xdr:cNvPr id="5" name="Chart 7"/>
        <xdr:cNvGraphicFramePr/>
      </xdr:nvGraphicFramePr>
      <xdr:xfrm>
        <a:off x="3293640" y="16325640"/>
        <a:ext cx="5091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590400</xdr:colOff>
      <xdr:row>104</xdr:row>
      <xdr:rowOff>142920</xdr:rowOff>
    </xdr:from>
    <xdr:to>
      <xdr:col>14</xdr:col>
      <xdr:colOff>285120</xdr:colOff>
      <xdr:row>119</xdr:row>
      <xdr:rowOff>28440</xdr:rowOff>
    </xdr:to>
    <xdr:graphicFrame>
      <xdr:nvGraphicFramePr>
        <xdr:cNvPr id="6" name="Chart 8"/>
        <xdr:cNvGraphicFramePr/>
      </xdr:nvGraphicFramePr>
      <xdr:xfrm>
        <a:off x="5830920" y="19954800"/>
        <a:ext cx="516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600120</xdr:colOff>
      <xdr:row>122</xdr:row>
      <xdr:rowOff>38160</xdr:rowOff>
    </xdr:from>
    <xdr:to>
      <xdr:col>14</xdr:col>
      <xdr:colOff>294840</xdr:colOff>
      <xdr:row>136</xdr:row>
      <xdr:rowOff>114120</xdr:rowOff>
    </xdr:to>
    <xdr:graphicFrame>
      <xdr:nvGraphicFramePr>
        <xdr:cNvPr id="7" name="Chart 9"/>
        <xdr:cNvGraphicFramePr/>
      </xdr:nvGraphicFramePr>
      <xdr:xfrm>
        <a:off x="5840640" y="23279040"/>
        <a:ext cx="516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1</xdr:row>
      <xdr:rowOff>0</xdr:rowOff>
    </xdr:from>
    <xdr:to>
      <xdr:col>12</xdr:col>
      <xdr:colOff>266400</xdr:colOff>
      <xdr:row>15</xdr:row>
      <xdr:rowOff>75960</xdr:rowOff>
    </xdr:to>
    <xdr:graphicFrame>
      <xdr:nvGraphicFramePr>
        <xdr:cNvPr id="8" name="Chart 1"/>
        <xdr:cNvGraphicFramePr/>
      </xdr:nvGraphicFramePr>
      <xdr:xfrm>
        <a:off x="4444560" y="190440"/>
        <a:ext cx="516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552600</xdr:colOff>
      <xdr:row>17</xdr:row>
      <xdr:rowOff>95400</xdr:rowOff>
    </xdr:from>
    <xdr:to>
      <xdr:col>15</xdr:col>
      <xdr:colOff>247320</xdr:colOff>
      <xdr:row>31</xdr:row>
      <xdr:rowOff>171360</xdr:rowOff>
    </xdr:to>
    <xdr:graphicFrame>
      <xdr:nvGraphicFramePr>
        <xdr:cNvPr id="9" name="Chart 3"/>
        <xdr:cNvGraphicFramePr/>
      </xdr:nvGraphicFramePr>
      <xdr:xfrm>
        <a:off x="6477120" y="3333960"/>
        <a:ext cx="516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114480</xdr:colOff>
      <xdr:row>34</xdr:row>
      <xdr:rowOff>85680</xdr:rowOff>
    </xdr:from>
    <xdr:to>
      <xdr:col>15</xdr:col>
      <xdr:colOff>419040</xdr:colOff>
      <xdr:row>48</xdr:row>
      <xdr:rowOff>161640</xdr:rowOff>
    </xdr:to>
    <xdr:graphicFrame>
      <xdr:nvGraphicFramePr>
        <xdr:cNvPr id="10" name="Chart 9"/>
        <xdr:cNvGraphicFramePr/>
      </xdr:nvGraphicFramePr>
      <xdr:xfrm>
        <a:off x="6723000" y="6562800"/>
        <a:ext cx="5091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D13" headerRowCount="1" totalsRowCount="0" totalsRowShown="0">
  <autoFilter ref="B3:D13"/>
  <tableColumns count="3">
    <tableColumn id="1" name="User"/>
    <tableColumn id="2" name="Outcome (0 = wrong, 1 = success)"/>
    <tableColumn id="3" name="Time (s) 1"/>
  </tableColumns>
</table>
</file>

<file path=xl/tables/table2.xml><?xml version="1.0" encoding="utf-8"?>
<table xmlns="http://schemas.openxmlformats.org/spreadsheetml/2006/main" id="2" name="Table2" displayName="Table2" ref="B20:D30" headerRowCount="1" totalsRowCount="0" totalsRowShown="0">
  <autoFilter ref="B20:D30"/>
  <tableColumns count="3">
    <tableColumn id="1" name="User"/>
    <tableColumn id="2" name="Outcome (0 = wrong, 1 = success)"/>
    <tableColumn id="3" name="Time (s) 2"/>
  </tableColumns>
</table>
</file>

<file path=xl/tables/table3.xml><?xml version="1.0" encoding="utf-8"?>
<table xmlns="http://schemas.openxmlformats.org/spreadsheetml/2006/main" id="3" name="Table3" displayName="Table3" ref="K3:O5" headerRowCount="1" totalsRowCount="0" totalsRowShown="0">
  <autoFilter ref="K3:O5"/>
  <tableColumns count="5">
    <tableColumn id="1" name="Task"/>
    <tableColumn id="2" name="%Success"/>
    <tableColumn id="3" name="%Failure"/>
    <tableColumn id="4" name="Avg Time (s)"/>
    <tableColumn id="5" name="Avg Time (min)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15"/>
  <sheetViews>
    <sheetView showFormulas="false" showGridLines="true" showRowColHeaders="true" showZeros="true" rightToLeft="false" tabSelected="true" showOutlineSymbols="true" defaultGridColor="true" view="normal" topLeftCell="BB2" colorId="64" zoomScale="100" zoomScaleNormal="100" zoomScalePageLayoutView="100" workbookViewId="0">
      <selection pane="topLeft" activeCell="BH6" activeCellId="0" sqref="BH6"/>
    </sheetView>
  </sheetViews>
  <sheetFormatPr defaultColWidth="8.55078125" defaultRowHeight="15" zeroHeight="false" outlineLevelRow="0" outlineLevelCol="0"/>
  <cols>
    <col collapsed="false" customWidth="true" hidden="false" outlineLevel="0" max="3" min="2" style="0" width="17"/>
    <col collapsed="false" customWidth="true" hidden="false" outlineLevel="0" max="7" min="7" style="0" width="14.71"/>
    <col collapsed="false" customWidth="true" hidden="false" outlineLevel="0" max="28" min="28" style="0" width="12.57"/>
    <col collapsed="false" customWidth="true" hidden="false" outlineLevel="0" max="47" min="47" style="0" width="13.14"/>
    <col collapsed="false" customWidth="true" hidden="false" outlineLevel="0" max="59" min="59" style="0" width="32"/>
    <col collapsed="false" customWidth="true" hidden="false" outlineLevel="0" max="60" min="60" style="0" width="31.86"/>
    <col collapsed="false" customWidth="true" hidden="false" outlineLevel="0" max="61" min="61" style="0" width="30.43"/>
  </cols>
  <sheetData>
    <row r="1" s="1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6" t="s">
        <v>47</v>
      </c>
      <c r="AW1" s="6" t="s">
        <v>48</v>
      </c>
      <c r="AX1" s="6" t="s">
        <v>49</v>
      </c>
      <c r="AY1" s="7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7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64</v>
      </c>
      <c r="BN1" s="1" t="s">
        <v>65</v>
      </c>
      <c r="BO1" s="1" t="s">
        <v>66</v>
      </c>
      <c r="BP1" s="2" t="s">
        <v>67</v>
      </c>
      <c r="BQ1" s="2" t="s">
        <v>68</v>
      </c>
      <c r="BR1" s="1" t="s">
        <v>69</v>
      </c>
      <c r="BS1" s="2" t="s">
        <v>70</v>
      </c>
    </row>
    <row r="2" customFormat="false" ht="15" hidden="false" customHeight="false" outlineLevel="0" collapsed="false">
      <c r="A2" s="0" t="n">
        <v>1</v>
      </c>
      <c r="B2" s="8" t="n">
        <v>45558.5967939815</v>
      </c>
      <c r="C2" s="8" t="n">
        <v>45558.6347800926</v>
      </c>
      <c r="D2" s="0" t="s">
        <v>71</v>
      </c>
      <c r="G2" s="0" t="s">
        <v>72</v>
      </c>
      <c r="H2" s="0" t="n">
        <v>6</v>
      </c>
      <c r="I2" s="0" t="n">
        <v>6</v>
      </c>
      <c r="J2" s="0" t="n">
        <v>6</v>
      </c>
      <c r="K2" s="0" t="n">
        <v>6</v>
      </c>
      <c r="L2" s="0" t="n">
        <v>7</v>
      </c>
      <c r="M2" s="9" t="n">
        <v>7</v>
      </c>
      <c r="N2" s="0" t="n">
        <v>7</v>
      </c>
      <c r="O2" s="0" t="n">
        <v>7</v>
      </c>
      <c r="P2" s="0" t="n">
        <v>7</v>
      </c>
      <c r="Q2" s="0" t="n">
        <v>7</v>
      </c>
      <c r="R2" s="0" t="n">
        <v>7</v>
      </c>
      <c r="S2" s="9" t="n">
        <v>7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4</v>
      </c>
      <c r="AC2" s="0" t="n">
        <v>7</v>
      </c>
      <c r="AD2" s="0" t="n">
        <v>6</v>
      </c>
      <c r="AE2" s="0" t="n">
        <v>7</v>
      </c>
      <c r="AF2" s="0" t="n">
        <v>6</v>
      </c>
      <c r="AG2" s="0" t="n">
        <v>6</v>
      </c>
      <c r="AH2" s="0" t="n">
        <v>6</v>
      </c>
      <c r="AI2" s="0" t="n">
        <v>7</v>
      </c>
      <c r="AJ2" s="9" t="n">
        <v>7</v>
      </c>
      <c r="AK2" s="0" t="n">
        <v>7</v>
      </c>
      <c r="AL2" s="0" t="n">
        <v>7</v>
      </c>
      <c r="AM2" s="0" t="n">
        <v>7</v>
      </c>
      <c r="AN2" s="0" t="n">
        <v>7</v>
      </c>
      <c r="AO2" s="0" t="n">
        <v>7</v>
      </c>
      <c r="AP2" s="0" t="n">
        <v>7</v>
      </c>
      <c r="AQ2" s="0" t="n">
        <v>7</v>
      </c>
      <c r="AR2" s="0" t="n">
        <v>6</v>
      </c>
      <c r="AS2" s="0" t="n">
        <v>7</v>
      </c>
      <c r="AT2" s="0" t="n">
        <v>7</v>
      </c>
      <c r="AU2" s="9" t="n">
        <v>7</v>
      </c>
      <c r="AV2" s="0" t="n">
        <v>7</v>
      </c>
      <c r="AW2" s="0" t="n">
        <v>7</v>
      </c>
      <c r="AX2" s="0" t="n">
        <v>7</v>
      </c>
      <c r="AY2" s="9" t="n">
        <v>7</v>
      </c>
      <c r="AZ2" s="0" t="n">
        <v>6</v>
      </c>
      <c r="BA2" s="0" t="n">
        <v>7</v>
      </c>
      <c r="BB2" s="0" t="n">
        <v>6</v>
      </c>
      <c r="BC2" s="0" t="n">
        <v>7</v>
      </c>
      <c r="BD2" s="0" t="n">
        <v>7</v>
      </c>
      <c r="BE2" s="0" t="n">
        <v>6</v>
      </c>
      <c r="BF2" s="9" t="n">
        <v>5</v>
      </c>
      <c r="BG2" s="0" t="s">
        <v>73</v>
      </c>
      <c r="BH2" s="0" t="s">
        <v>74</v>
      </c>
      <c r="BJ2" s="0" t="s">
        <v>75</v>
      </c>
      <c r="BK2" s="0" t="s">
        <v>76</v>
      </c>
      <c r="BL2" s="0" t="s">
        <v>77</v>
      </c>
      <c r="BM2" s="0" t="s">
        <v>78</v>
      </c>
      <c r="BN2" s="0" t="s">
        <v>79</v>
      </c>
      <c r="BO2" s="0" t="s">
        <v>80</v>
      </c>
      <c r="BP2" s="0" t="n">
        <v>0</v>
      </c>
      <c r="BQ2" s="0" t="s">
        <v>81</v>
      </c>
    </row>
    <row r="3" customFormat="false" ht="15" hidden="false" customHeight="false" outlineLevel="0" collapsed="false">
      <c r="A3" s="0" t="n">
        <v>2</v>
      </c>
      <c r="B3" s="8" t="n">
        <v>45558.6354861111</v>
      </c>
      <c r="C3" s="8" t="n">
        <v>45558.6677662037</v>
      </c>
      <c r="D3" s="0" t="s">
        <v>71</v>
      </c>
      <c r="G3" s="0" t="s">
        <v>72</v>
      </c>
      <c r="H3" s="0" t="n">
        <v>5</v>
      </c>
      <c r="I3" s="0" t="n">
        <v>5</v>
      </c>
      <c r="J3" s="0" t="n">
        <v>4</v>
      </c>
      <c r="K3" s="0" t="n">
        <v>6</v>
      </c>
      <c r="L3" s="0" t="n">
        <v>2</v>
      </c>
      <c r="M3" s="9" t="n">
        <v>4</v>
      </c>
      <c r="N3" s="0" t="n">
        <v>4</v>
      </c>
      <c r="O3" s="0" t="n">
        <v>6</v>
      </c>
      <c r="P3" s="0" t="n">
        <v>5</v>
      </c>
      <c r="Q3" s="0" t="n">
        <v>5</v>
      </c>
      <c r="R3" s="0" t="n">
        <v>4</v>
      </c>
      <c r="S3" s="9" t="n">
        <v>5</v>
      </c>
      <c r="T3" s="0" t="n">
        <v>4</v>
      </c>
      <c r="U3" s="0" t="n">
        <v>2</v>
      </c>
      <c r="V3" s="0" t="n">
        <v>4</v>
      </c>
      <c r="W3" s="0" t="n">
        <v>2</v>
      </c>
      <c r="X3" s="0" t="n">
        <v>4</v>
      </c>
      <c r="Y3" s="0" t="n">
        <v>3</v>
      </c>
      <c r="Z3" s="0" t="n">
        <v>3</v>
      </c>
      <c r="AA3" s="0" t="n">
        <v>3</v>
      </c>
      <c r="AB3" s="0" t="n">
        <v>2</v>
      </c>
      <c r="AC3" s="0" t="n">
        <v>5</v>
      </c>
      <c r="AD3" s="0" t="n">
        <v>4</v>
      </c>
      <c r="AE3" s="0" t="n">
        <v>6</v>
      </c>
      <c r="AF3" s="0" t="n">
        <v>4</v>
      </c>
      <c r="AG3" s="0" t="n">
        <v>5</v>
      </c>
      <c r="AH3" s="0" t="n">
        <v>5</v>
      </c>
      <c r="AI3" s="0" t="n">
        <v>4</v>
      </c>
      <c r="AJ3" s="9" t="n">
        <v>4</v>
      </c>
      <c r="AK3" s="0" t="n">
        <v>7</v>
      </c>
      <c r="AL3" s="0" t="n">
        <v>7</v>
      </c>
      <c r="AM3" s="0" t="n">
        <v>6</v>
      </c>
      <c r="AN3" s="0" t="n">
        <v>6</v>
      </c>
      <c r="AO3" s="0" t="n">
        <v>4</v>
      </c>
      <c r="AP3" s="0" t="n">
        <v>6</v>
      </c>
      <c r="AQ3" s="0" t="n">
        <v>7</v>
      </c>
      <c r="AR3" s="0" t="n">
        <v>4</v>
      </c>
      <c r="AS3" s="0" t="n">
        <v>5</v>
      </c>
      <c r="AT3" s="0" t="n">
        <v>7</v>
      </c>
      <c r="AU3" s="9" t="n">
        <v>4</v>
      </c>
      <c r="AV3" s="0" t="n">
        <v>7</v>
      </c>
      <c r="AW3" s="0" t="n">
        <v>7</v>
      </c>
      <c r="AX3" s="0" t="n">
        <v>7</v>
      </c>
      <c r="AY3" s="9" t="n">
        <v>7</v>
      </c>
      <c r="AZ3" s="0" t="n">
        <v>5</v>
      </c>
      <c r="BA3" s="0" t="n">
        <v>5</v>
      </c>
      <c r="BB3" s="0" t="n">
        <v>4</v>
      </c>
      <c r="BC3" s="0" t="n">
        <v>6</v>
      </c>
      <c r="BD3" s="0" t="n">
        <v>4</v>
      </c>
      <c r="BE3" s="0" t="n">
        <v>4</v>
      </c>
      <c r="BF3" s="9" t="n">
        <v>4</v>
      </c>
      <c r="BJ3" s="0" t="s">
        <v>75</v>
      </c>
      <c r="BK3" s="0" t="s">
        <v>82</v>
      </c>
      <c r="BL3" s="0" t="s">
        <v>77</v>
      </c>
      <c r="BM3" s="0" t="s">
        <v>78</v>
      </c>
      <c r="BN3" s="0" t="s">
        <v>83</v>
      </c>
      <c r="BO3" s="0" t="s">
        <v>84</v>
      </c>
      <c r="BP3" s="0" t="n">
        <v>0</v>
      </c>
      <c r="BQ3" s="0" t="s">
        <v>85</v>
      </c>
    </row>
    <row r="4" customFormat="false" ht="107.25" hidden="false" customHeight="true" outlineLevel="0" collapsed="false">
      <c r="A4" s="0" t="n">
        <v>3</v>
      </c>
      <c r="B4" s="8" t="n">
        <v>45558.6679976852</v>
      </c>
      <c r="C4" s="8" t="n">
        <v>45558.6952777778</v>
      </c>
      <c r="D4" s="0" t="s">
        <v>71</v>
      </c>
      <c r="G4" s="0" t="s">
        <v>72</v>
      </c>
      <c r="H4" s="0" t="n">
        <v>7</v>
      </c>
      <c r="I4" s="0" t="n">
        <v>6</v>
      </c>
      <c r="J4" s="0" t="n">
        <v>6</v>
      </c>
      <c r="K4" s="0" t="n">
        <v>7</v>
      </c>
      <c r="L4" s="0" t="n">
        <v>7</v>
      </c>
      <c r="M4" s="9" t="n">
        <v>7</v>
      </c>
      <c r="N4" s="0" t="n">
        <v>7</v>
      </c>
      <c r="O4" s="0" t="n">
        <v>7</v>
      </c>
      <c r="P4" s="0" t="n">
        <v>4</v>
      </c>
      <c r="Q4" s="0" t="n">
        <v>7</v>
      </c>
      <c r="R4" s="0" t="n">
        <v>5</v>
      </c>
      <c r="S4" s="9" t="n">
        <v>7</v>
      </c>
      <c r="T4" s="0" t="n">
        <v>5</v>
      </c>
      <c r="U4" s="0" t="n">
        <v>3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3</v>
      </c>
      <c r="AB4" s="0" t="n">
        <v>4</v>
      </c>
      <c r="AC4" s="0" t="n">
        <v>6</v>
      </c>
      <c r="AD4" s="0" t="n">
        <v>4</v>
      </c>
      <c r="AE4" s="0" t="n">
        <v>7</v>
      </c>
      <c r="AF4" s="0" t="n">
        <v>4</v>
      </c>
      <c r="AG4" s="0" t="n">
        <v>7</v>
      </c>
      <c r="AH4" s="0" t="n">
        <v>7</v>
      </c>
      <c r="AI4" s="0" t="n">
        <v>7</v>
      </c>
      <c r="AJ4" s="9" t="n">
        <v>5</v>
      </c>
      <c r="AK4" s="0" t="n">
        <v>5</v>
      </c>
      <c r="AL4" s="0" t="n">
        <v>5</v>
      </c>
      <c r="AM4" s="0" t="n">
        <v>6</v>
      </c>
      <c r="AN4" s="0" t="n">
        <v>6</v>
      </c>
      <c r="AO4" s="0" t="n">
        <v>6</v>
      </c>
      <c r="AP4" s="0" t="n">
        <v>6</v>
      </c>
      <c r="AQ4" s="0" t="n">
        <v>5</v>
      </c>
      <c r="AR4" s="0" t="n">
        <v>7</v>
      </c>
      <c r="AS4" s="0" t="n">
        <v>7</v>
      </c>
      <c r="AT4" s="0" t="n">
        <v>7</v>
      </c>
      <c r="AU4" s="9" t="n">
        <v>7</v>
      </c>
      <c r="AV4" s="0" t="n">
        <v>7</v>
      </c>
      <c r="AW4" s="0" t="n">
        <v>7</v>
      </c>
      <c r="AX4" s="0" t="n">
        <v>7</v>
      </c>
      <c r="AY4" s="9" t="n">
        <v>7</v>
      </c>
      <c r="AZ4" s="0" t="n">
        <v>7</v>
      </c>
      <c r="BA4" s="0" t="n">
        <v>7</v>
      </c>
      <c r="BB4" s="0" t="n">
        <v>5</v>
      </c>
      <c r="BC4" s="0" t="n">
        <v>7</v>
      </c>
      <c r="BD4" s="0" t="n">
        <v>6</v>
      </c>
      <c r="BE4" s="0" t="n">
        <v>1</v>
      </c>
      <c r="BF4" s="9" t="n">
        <v>3</v>
      </c>
      <c r="BG4" s="10" t="s">
        <v>86</v>
      </c>
      <c r="BH4" s="10" t="s">
        <v>87</v>
      </c>
      <c r="BI4" s="11" t="s">
        <v>88</v>
      </c>
      <c r="BJ4" s="0" t="s">
        <v>75</v>
      </c>
      <c r="BK4" s="0" t="s">
        <v>82</v>
      </c>
      <c r="BL4" s="0" t="s">
        <v>89</v>
      </c>
      <c r="BM4" s="0" t="s">
        <v>78</v>
      </c>
      <c r="BN4" s="0" t="s">
        <v>90</v>
      </c>
      <c r="BO4" s="0" t="s">
        <v>84</v>
      </c>
      <c r="BP4" s="0" t="n">
        <v>2</v>
      </c>
      <c r="BQ4" s="0" t="s">
        <v>85</v>
      </c>
    </row>
    <row r="5" customFormat="false" ht="124.5" hidden="false" customHeight="true" outlineLevel="0" collapsed="false">
      <c r="A5" s="0" t="n">
        <v>4</v>
      </c>
      <c r="B5" s="8" t="n">
        <v>45558.6963657407</v>
      </c>
      <c r="C5" s="8" t="n">
        <v>45558.7234953704</v>
      </c>
      <c r="D5" s="0" t="s">
        <v>71</v>
      </c>
      <c r="G5" s="0" t="s">
        <v>72</v>
      </c>
      <c r="H5" s="0" t="n">
        <v>5</v>
      </c>
      <c r="I5" s="0" t="n">
        <v>4</v>
      </c>
      <c r="J5" s="0" t="n">
        <v>4</v>
      </c>
      <c r="K5" s="0" t="n">
        <v>5</v>
      </c>
      <c r="L5" s="0" t="n">
        <v>5</v>
      </c>
      <c r="M5" s="9" t="n">
        <v>5</v>
      </c>
      <c r="N5" s="0" t="n">
        <v>6</v>
      </c>
      <c r="O5" s="0" t="n">
        <v>6</v>
      </c>
      <c r="P5" s="0" t="n">
        <v>6</v>
      </c>
      <c r="Q5" s="0" t="n">
        <v>4</v>
      </c>
      <c r="R5" s="0" t="n">
        <v>4</v>
      </c>
      <c r="S5" s="9" t="n">
        <v>5</v>
      </c>
      <c r="T5" s="0" t="n">
        <v>4</v>
      </c>
      <c r="U5" s="0" t="n">
        <v>4</v>
      </c>
      <c r="V5" s="0" t="n">
        <v>4</v>
      </c>
      <c r="W5" s="0" t="n">
        <v>4</v>
      </c>
      <c r="X5" s="0" t="n">
        <v>4</v>
      </c>
      <c r="Y5" s="0" t="n">
        <v>4</v>
      </c>
      <c r="Z5" s="0" t="n">
        <v>4</v>
      </c>
      <c r="AA5" s="0" t="n">
        <v>4</v>
      </c>
      <c r="AB5" s="0" t="n">
        <v>4</v>
      </c>
      <c r="AC5" s="0" t="n">
        <v>5</v>
      </c>
      <c r="AD5" s="0" t="n">
        <v>5</v>
      </c>
      <c r="AE5" s="0" t="n">
        <v>6</v>
      </c>
      <c r="AF5" s="0" t="n">
        <v>4</v>
      </c>
      <c r="AG5" s="0" t="n">
        <v>5</v>
      </c>
      <c r="AH5" s="0" t="n">
        <v>6</v>
      </c>
      <c r="AI5" s="0" t="n">
        <v>4</v>
      </c>
      <c r="AJ5" s="9" t="n">
        <v>4</v>
      </c>
      <c r="AK5" s="0" t="n">
        <v>6</v>
      </c>
      <c r="AL5" s="0" t="n">
        <v>6</v>
      </c>
      <c r="AM5" s="0" t="n">
        <v>6</v>
      </c>
      <c r="AN5" s="0" t="n">
        <v>6</v>
      </c>
      <c r="AO5" s="0" t="n">
        <v>6</v>
      </c>
      <c r="AP5" s="0" t="n">
        <v>6</v>
      </c>
      <c r="AQ5" s="0" t="n">
        <v>5</v>
      </c>
      <c r="AR5" s="0" t="n">
        <v>7</v>
      </c>
      <c r="AS5" s="0" t="n">
        <v>6</v>
      </c>
      <c r="AT5" s="0" t="n">
        <v>7</v>
      </c>
      <c r="AU5" s="9" t="n">
        <v>6</v>
      </c>
      <c r="AV5" s="0" t="n">
        <v>7</v>
      </c>
      <c r="AW5" s="0" t="n">
        <v>7</v>
      </c>
      <c r="AX5" s="0" t="n">
        <v>7</v>
      </c>
      <c r="AY5" s="9" t="n">
        <v>7</v>
      </c>
      <c r="AZ5" s="0" t="n">
        <v>6</v>
      </c>
      <c r="BA5" s="0" t="n">
        <v>6</v>
      </c>
      <c r="BB5" s="0" t="n">
        <v>5</v>
      </c>
      <c r="BC5" s="0" t="n">
        <v>4</v>
      </c>
      <c r="BD5" s="0" t="n">
        <v>5</v>
      </c>
      <c r="BE5" s="0" t="n">
        <v>4</v>
      </c>
      <c r="BF5" s="9" t="n">
        <v>5</v>
      </c>
      <c r="BG5" s="10" t="s">
        <v>91</v>
      </c>
      <c r="BH5" s="10" t="s">
        <v>92</v>
      </c>
      <c r="BI5" s="11" t="s">
        <v>93</v>
      </c>
      <c r="BJ5" s="0" t="s">
        <v>75</v>
      </c>
      <c r="BK5" s="0" t="s">
        <v>82</v>
      </c>
      <c r="BL5" s="0" t="s">
        <v>94</v>
      </c>
      <c r="BM5" s="0" t="s">
        <v>78</v>
      </c>
      <c r="BN5" s="0" t="s">
        <v>95</v>
      </c>
      <c r="BO5" s="0" t="s">
        <v>84</v>
      </c>
      <c r="BP5" s="0" t="n">
        <v>5</v>
      </c>
      <c r="BQ5" s="0" t="s">
        <v>96</v>
      </c>
      <c r="BR5" s="0" t="s">
        <v>97</v>
      </c>
    </row>
    <row r="6" customFormat="false" ht="141" hidden="false" customHeight="true" outlineLevel="0" collapsed="false">
      <c r="A6" s="0" t="n">
        <v>5</v>
      </c>
      <c r="B6" s="8" t="n">
        <v>45560.4561921296</v>
      </c>
      <c r="C6" s="8" t="n">
        <v>45560.4696412037</v>
      </c>
      <c r="D6" s="0" t="s">
        <v>71</v>
      </c>
      <c r="G6" s="0" t="s">
        <v>72</v>
      </c>
      <c r="H6" s="0" t="n">
        <v>7</v>
      </c>
      <c r="I6" s="0" t="n">
        <v>7</v>
      </c>
      <c r="J6" s="0" t="n">
        <v>7</v>
      </c>
      <c r="K6" s="0" t="n">
        <v>7</v>
      </c>
      <c r="L6" s="0" t="n">
        <v>7</v>
      </c>
      <c r="M6" s="9" t="n">
        <v>7</v>
      </c>
      <c r="N6" s="0" t="n">
        <v>7</v>
      </c>
      <c r="O6" s="0" t="n">
        <v>7</v>
      </c>
      <c r="P6" s="0" t="n">
        <v>7</v>
      </c>
      <c r="Q6" s="0" t="n">
        <v>7</v>
      </c>
      <c r="R6" s="0" t="n">
        <v>7</v>
      </c>
      <c r="S6" s="9" t="n">
        <v>7</v>
      </c>
      <c r="T6" s="0" t="n">
        <v>5</v>
      </c>
      <c r="U6" s="0" t="n">
        <v>3</v>
      </c>
      <c r="V6" s="0" t="n">
        <v>4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7</v>
      </c>
      <c r="AD6" s="0" t="n">
        <v>7</v>
      </c>
      <c r="AE6" s="0" t="n">
        <v>7</v>
      </c>
      <c r="AF6" s="0" t="n">
        <v>7</v>
      </c>
      <c r="AG6" s="0" t="n">
        <v>7</v>
      </c>
      <c r="AH6" s="0" t="n">
        <v>7</v>
      </c>
      <c r="AI6" s="0" t="n">
        <v>7</v>
      </c>
      <c r="AJ6" s="9" t="n">
        <v>7</v>
      </c>
      <c r="AK6" s="0" t="n">
        <v>7</v>
      </c>
      <c r="AL6" s="0" t="n">
        <v>7</v>
      </c>
      <c r="AM6" s="0" t="n">
        <v>7</v>
      </c>
      <c r="AN6" s="0" t="n">
        <v>7</v>
      </c>
      <c r="AO6" s="0" t="n">
        <v>7</v>
      </c>
      <c r="AP6" s="0" t="n">
        <v>7</v>
      </c>
      <c r="AQ6" s="0" t="n">
        <v>7</v>
      </c>
      <c r="AR6" s="0" t="n">
        <v>7</v>
      </c>
      <c r="AS6" s="0" t="n">
        <v>6</v>
      </c>
      <c r="AT6" s="0" t="n">
        <v>7</v>
      </c>
      <c r="AU6" s="9" t="n">
        <v>7</v>
      </c>
      <c r="AV6" s="0" t="n">
        <v>7</v>
      </c>
      <c r="AW6" s="0" t="n">
        <v>7</v>
      </c>
      <c r="AX6" s="0" t="n">
        <v>7</v>
      </c>
      <c r="AY6" s="9" t="n">
        <v>7</v>
      </c>
      <c r="AZ6" s="0" t="n">
        <v>7</v>
      </c>
      <c r="BA6" s="0" t="n">
        <v>7</v>
      </c>
      <c r="BB6" s="0" t="n">
        <v>7</v>
      </c>
      <c r="BC6" s="0" t="n">
        <v>7</v>
      </c>
      <c r="BD6" s="0" t="n">
        <v>7</v>
      </c>
      <c r="BE6" s="0" t="n">
        <v>7</v>
      </c>
      <c r="BF6" s="9" t="n">
        <v>7</v>
      </c>
      <c r="BG6" s="0" t="s">
        <v>98</v>
      </c>
      <c r="BH6" s="0" t="s">
        <v>99</v>
      </c>
      <c r="BI6" s="11" t="s">
        <v>100</v>
      </c>
      <c r="BJ6" s="0" t="s">
        <v>75</v>
      </c>
      <c r="BK6" s="0" t="s">
        <v>82</v>
      </c>
      <c r="BL6" s="0" t="s">
        <v>77</v>
      </c>
      <c r="BM6" s="0" t="s">
        <v>78</v>
      </c>
      <c r="BN6" s="0" t="s">
        <v>101</v>
      </c>
      <c r="BO6" s="0" t="s">
        <v>80</v>
      </c>
      <c r="BP6" s="0" t="n">
        <v>3</v>
      </c>
      <c r="BQ6" s="0" t="s">
        <v>102</v>
      </c>
      <c r="BR6" s="0" t="s">
        <v>103</v>
      </c>
      <c r="BS6" s="0" t="s">
        <v>104</v>
      </c>
    </row>
    <row r="7" customFormat="false" ht="97.5" hidden="false" customHeight="true" outlineLevel="0" collapsed="false">
      <c r="A7" s="0" t="n">
        <v>6</v>
      </c>
      <c r="B7" s="8" t="n">
        <v>45561.4437615741</v>
      </c>
      <c r="C7" s="8" t="n">
        <v>45561.4481828704</v>
      </c>
      <c r="D7" s="0" t="s">
        <v>71</v>
      </c>
      <c r="G7" s="0" t="s">
        <v>72</v>
      </c>
      <c r="H7" s="0" t="n">
        <v>3</v>
      </c>
      <c r="I7" s="0" t="n">
        <v>4</v>
      </c>
      <c r="J7" s="0" t="n">
        <v>4</v>
      </c>
      <c r="K7" s="0" t="n">
        <v>4</v>
      </c>
      <c r="L7" s="0" t="n">
        <v>5</v>
      </c>
      <c r="M7" s="9" t="n">
        <v>4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6</v>
      </c>
      <c r="S7" s="9" t="n">
        <v>6</v>
      </c>
      <c r="T7" s="0" t="n">
        <v>5</v>
      </c>
      <c r="U7" s="0" t="n">
        <v>4</v>
      </c>
      <c r="V7" s="0" t="n">
        <v>4</v>
      </c>
      <c r="W7" s="0" t="n">
        <v>4</v>
      </c>
      <c r="X7" s="0" t="n">
        <v>3</v>
      </c>
      <c r="Y7" s="0" t="n">
        <v>5</v>
      </c>
      <c r="Z7" s="0" t="n">
        <v>5</v>
      </c>
      <c r="AA7" s="0" t="n">
        <v>3</v>
      </c>
      <c r="AB7" s="0" t="n">
        <v>4</v>
      </c>
      <c r="AC7" s="0" t="n">
        <v>4</v>
      </c>
      <c r="AD7" s="0" t="n">
        <v>4</v>
      </c>
      <c r="AE7" s="0" t="n">
        <v>5</v>
      </c>
      <c r="AF7" s="0" t="n">
        <v>4</v>
      </c>
      <c r="AG7" s="0" t="n">
        <v>3</v>
      </c>
      <c r="AH7" s="0" t="n">
        <v>3</v>
      </c>
      <c r="AI7" s="0" t="n">
        <v>4</v>
      </c>
      <c r="AJ7" s="9" t="n">
        <v>3</v>
      </c>
      <c r="AK7" s="0" t="n">
        <v>6</v>
      </c>
      <c r="AL7" s="0" t="n">
        <v>6</v>
      </c>
      <c r="AM7" s="0" t="n">
        <v>6</v>
      </c>
      <c r="AN7" s="0" t="n">
        <v>6</v>
      </c>
      <c r="AO7" s="0" t="n">
        <v>6</v>
      </c>
      <c r="AP7" s="0" t="n">
        <v>6</v>
      </c>
      <c r="AQ7" s="0" t="n">
        <v>6</v>
      </c>
      <c r="AR7" s="0" t="n">
        <v>6</v>
      </c>
      <c r="AS7" s="0" t="n">
        <v>6</v>
      </c>
      <c r="AT7" s="0" t="n">
        <v>6</v>
      </c>
      <c r="AU7" s="9" t="n">
        <v>6</v>
      </c>
      <c r="AV7" s="0" t="n">
        <v>6</v>
      </c>
      <c r="AW7" s="0" t="n">
        <v>6</v>
      </c>
      <c r="AX7" s="0" t="n">
        <v>6</v>
      </c>
      <c r="AY7" s="9" t="n">
        <v>6</v>
      </c>
      <c r="AZ7" s="0" t="n">
        <v>4</v>
      </c>
      <c r="BA7" s="0" t="n">
        <v>4</v>
      </c>
      <c r="BB7" s="0" t="n">
        <v>4</v>
      </c>
      <c r="BC7" s="0" t="n">
        <v>4</v>
      </c>
      <c r="BD7" s="0" t="n">
        <v>4</v>
      </c>
      <c r="BE7" s="0" t="n">
        <v>4</v>
      </c>
      <c r="BF7" s="9" t="n">
        <v>3</v>
      </c>
      <c r="BG7" s="0" t="s">
        <v>105</v>
      </c>
      <c r="BH7" s="0" t="s">
        <v>106</v>
      </c>
      <c r="BI7" s="11" t="s">
        <v>107</v>
      </c>
      <c r="BJ7" s="0" t="s">
        <v>75</v>
      </c>
      <c r="BK7" s="0" t="s">
        <v>82</v>
      </c>
      <c r="BL7" s="0" t="s">
        <v>77</v>
      </c>
      <c r="BM7" s="0" t="s">
        <v>78</v>
      </c>
      <c r="BN7" s="0" t="s">
        <v>90</v>
      </c>
      <c r="BO7" s="0" t="s">
        <v>108</v>
      </c>
      <c r="BP7" s="0" t="n">
        <v>2</v>
      </c>
      <c r="BQ7" s="0" t="s">
        <v>102</v>
      </c>
    </row>
    <row r="8" customFormat="false" ht="113.25" hidden="false" customHeight="true" outlineLevel="0" collapsed="false">
      <c r="A8" s="0" t="n">
        <v>7</v>
      </c>
      <c r="B8" s="8" t="n">
        <v>45596.3944791667</v>
      </c>
      <c r="C8" s="8" t="n">
        <v>45596.4013425926</v>
      </c>
      <c r="D8" s="0" t="s">
        <v>71</v>
      </c>
      <c r="G8" s="0" t="s">
        <v>72</v>
      </c>
      <c r="H8" s="0" t="n">
        <v>7</v>
      </c>
      <c r="I8" s="0" t="n">
        <v>7</v>
      </c>
      <c r="J8" s="0" t="n">
        <v>5</v>
      </c>
      <c r="K8" s="0" t="n">
        <v>7</v>
      </c>
      <c r="L8" s="0" t="n">
        <v>7</v>
      </c>
      <c r="M8" s="9" t="n">
        <v>7</v>
      </c>
      <c r="N8" s="0" t="n">
        <v>7</v>
      </c>
      <c r="O8" s="0" t="n">
        <v>7</v>
      </c>
      <c r="P8" s="0" t="n">
        <v>7</v>
      </c>
      <c r="Q8" s="0" t="n">
        <v>7</v>
      </c>
      <c r="R8" s="0" t="n">
        <v>7</v>
      </c>
      <c r="S8" s="9" t="n">
        <v>7</v>
      </c>
      <c r="T8" s="0" t="n">
        <v>5</v>
      </c>
      <c r="U8" s="0" t="n">
        <v>3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7</v>
      </c>
      <c r="AD8" s="0" t="n">
        <v>7</v>
      </c>
      <c r="AE8" s="0" t="n">
        <v>7</v>
      </c>
      <c r="AF8" s="0" t="n">
        <v>7</v>
      </c>
      <c r="AG8" s="0" t="n">
        <v>7</v>
      </c>
      <c r="AH8" s="0" t="n">
        <v>7</v>
      </c>
      <c r="AI8" s="0" t="n">
        <v>7</v>
      </c>
      <c r="AJ8" s="9" t="n">
        <v>7</v>
      </c>
      <c r="AK8" s="0" t="n">
        <v>7</v>
      </c>
      <c r="AL8" s="0" t="n">
        <v>7</v>
      </c>
      <c r="AM8" s="0" t="n">
        <v>7</v>
      </c>
      <c r="AN8" s="0" t="n">
        <v>7</v>
      </c>
      <c r="AO8" s="0" t="n">
        <v>7</v>
      </c>
      <c r="AP8" s="0" t="n">
        <v>7</v>
      </c>
      <c r="AQ8" s="0" t="n">
        <v>7</v>
      </c>
      <c r="AR8" s="0" t="n">
        <v>7</v>
      </c>
      <c r="AS8" s="0" t="n">
        <v>5</v>
      </c>
      <c r="AT8" s="0" t="n">
        <v>7</v>
      </c>
      <c r="AU8" s="9" t="n">
        <v>7</v>
      </c>
      <c r="AV8" s="0" t="n">
        <v>7</v>
      </c>
      <c r="AW8" s="0" t="n">
        <v>7</v>
      </c>
      <c r="AX8" s="0" t="n">
        <v>7</v>
      </c>
      <c r="AY8" s="9" t="n">
        <v>7</v>
      </c>
      <c r="AZ8" s="0" t="n">
        <v>7</v>
      </c>
      <c r="BA8" s="0" t="n">
        <v>7</v>
      </c>
      <c r="BB8" s="0" t="n">
        <v>7</v>
      </c>
      <c r="BC8" s="0" t="n">
        <v>7</v>
      </c>
      <c r="BD8" s="0" t="n">
        <v>7</v>
      </c>
      <c r="BE8" s="0" t="n">
        <v>7</v>
      </c>
      <c r="BF8" s="9" t="n">
        <v>7</v>
      </c>
      <c r="BG8" s="0" t="s">
        <v>109</v>
      </c>
      <c r="BH8" s="0" t="s">
        <v>110</v>
      </c>
      <c r="BI8" s="11"/>
      <c r="BJ8" s="0" t="s">
        <v>111</v>
      </c>
      <c r="BK8" s="0" t="s">
        <v>112</v>
      </c>
      <c r="BL8" s="0" t="s">
        <v>77</v>
      </c>
      <c r="BM8" s="0" t="s">
        <v>113</v>
      </c>
      <c r="BN8" s="0" t="s">
        <v>114</v>
      </c>
      <c r="BO8" s="0" t="s">
        <v>115</v>
      </c>
      <c r="BP8" s="0" t="n">
        <v>3</v>
      </c>
      <c r="BQ8" s="0" t="s">
        <v>116</v>
      </c>
    </row>
    <row r="9" customFormat="false" ht="107.25" hidden="false" customHeight="true" outlineLevel="0" collapsed="false">
      <c r="A9" s="0" t="n">
        <v>8</v>
      </c>
      <c r="B9" s="8" t="n">
        <v>45596.5237384259</v>
      </c>
      <c r="C9" s="8" t="n">
        <v>45596.5280208333</v>
      </c>
      <c r="D9" s="0" t="s">
        <v>71</v>
      </c>
      <c r="G9" s="0" t="s">
        <v>72</v>
      </c>
      <c r="H9" s="0" t="n">
        <v>6</v>
      </c>
      <c r="I9" s="0" t="n">
        <v>5</v>
      </c>
      <c r="J9" s="0" t="n">
        <v>5</v>
      </c>
      <c r="K9" s="0" t="n">
        <v>5</v>
      </c>
      <c r="L9" s="0" t="n">
        <v>6</v>
      </c>
      <c r="M9" s="9" t="n">
        <v>5</v>
      </c>
      <c r="N9" s="0" t="n">
        <v>7</v>
      </c>
      <c r="O9" s="0" t="n">
        <v>6</v>
      </c>
      <c r="P9" s="0" t="n">
        <v>7</v>
      </c>
      <c r="Q9" s="0" t="n">
        <v>6</v>
      </c>
      <c r="R9" s="0" t="n">
        <v>7</v>
      </c>
      <c r="S9" s="9" t="n">
        <v>6</v>
      </c>
      <c r="T9" s="0" t="n">
        <v>5</v>
      </c>
      <c r="U9" s="0" t="n">
        <v>2</v>
      </c>
      <c r="V9" s="0" t="n">
        <v>4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4</v>
      </c>
      <c r="AB9" s="0" t="n">
        <v>5</v>
      </c>
      <c r="AC9" s="0" t="n">
        <v>6</v>
      </c>
      <c r="AD9" s="0" t="n">
        <v>5</v>
      </c>
      <c r="AE9" s="0" t="n">
        <v>7</v>
      </c>
      <c r="AF9" s="0" t="n">
        <v>5</v>
      </c>
      <c r="AG9" s="0" t="n">
        <v>6</v>
      </c>
      <c r="AH9" s="0" t="n">
        <v>6</v>
      </c>
      <c r="AI9" s="0" t="n">
        <v>6</v>
      </c>
      <c r="AJ9" s="9" t="n">
        <v>6</v>
      </c>
      <c r="AK9" s="0" t="n">
        <v>6</v>
      </c>
      <c r="AL9" s="0" t="n">
        <v>7</v>
      </c>
      <c r="AM9" s="0" t="n">
        <v>6</v>
      </c>
      <c r="AN9" s="0" t="n">
        <v>5</v>
      </c>
      <c r="AO9" s="0" t="n">
        <v>6</v>
      </c>
      <c r="AP9" s="0" t="n">
        <v>6</v>
      </c>
      <c r="AQ9" s="0" t="n">
        <v>4</v>
      </c>
      <c r="AR9" s="0" t="n">
        <v>7</v>
      </c>
      <c r="AS9" s="0" t="n">
        <v>6</v>
      </c>
      <c r="AT9" s="0" t="n">
        <v>7</v>
      </c>
      <c r="AU9" s="9" t="n">
        <v>7</v>
      </c>
      <c r="AV9" s="0" t="n">
        <v>7</v>
      </c>
      <c r="AW9" s="0" t="n">
        <v>7</v>
      </c>
      <c r="AX9" s="0" t="n">
        <v>7</v>
      </c>
      <c r="AY9" s="9" t="n">
        <v>6</v>
      </c>
      <c r="AZ9" s="0" t="n">
        <v>6</v>
      </c>
      <c r="BA9" s="0" t="n">
        <v>6</v>
      </c>
      <c r="BB9" s="0" t="n">
        <v>7</v>
      </c>
      <c r="BC9" s="0" t="n">
        <v>7</v>
      </c>
      <c r="BD9" s="0" t="n">
        <v>6</v>
      </c>
      <c r="BE9" s="0" t="n">
        <v>4</v>
      </c>
      <c r="BF9" s="9" t="n">
        <v>4</v>
      </c>
      <c r="BG9" s="0" t="s">
        <v>117</v>
      </c>
      <c r="BH9" s="0" t="s">
        <v>118</v>
      </c>
      <c r="BI9" s="11"/>
      <c r="BJ9" s="0" t="s">
        <v>75</v>
      </c>
      <c r="BK9" s="0" t="s">
        <v>82</v>
      </c>
      <c r="BL9" s="0" t="s">
        <v>119</v>
      </c>
      <c r="BM9" s="0" t="s">
        <v>113</v>
      </c>
      <c r="BN9" s="0" t="s">
        <v>114</v>
      </c>
      <c r="BO9" s="0" t="s">
        <v>115</v>
      </c>
      <c r="BP9" s="0" t="n">
        <v>3</v>
      </c>
      <c r="BQ9" s="0" t="s">
        <v>120</v>
      </c>
      <c r="BS9" s="0" t="s">
        <v>121</v>
      </c>
    </row>
    <row r="10" customFormat="false" ht="61.6" hidden="false" customHeight="false" outlineLevel="0" collapsed="false">
      <c r="A10" s="0" t="n">
        <v>9</v>
      </c>
      <c r="B10" s="8" t="n">
        <v>45596.535162037</v>
      </c>
      <c r="C10" s="8" t="n">
        <v>45596.5415277778</v>
      </c>
      <c r="D10" s="0" t="s">
        <v>71</v>
      </c>
      <c r="G10" s="0" t="s">
        <v>72</v>
      </c>
      <c r="H10" s="0" t="n">
        <v>7</v>
      </c>
      <c r="I10" s="0" t="n">
        <v>7</v>
      </c>
      <c r="J10" s="0" t="n">
        <v>7</v>
      </c>
      <c r="K10" s="0" t="n">
        <v>7</v>
      </c>
      <c r="L10" s="0" t="n">
        <v>7</v>
      </c>
      <c r="M10" s="9" t="n">
        <v>7</v>
      </c>
      <c r="N10" s="0" t="n">
        <v>7</v>
      </c>
      <c r="O10" s="0" t="n">
        <v>7</v>
      </c>
      <c r="P10" s="0" t="n">
        <v>7</v>
      </c>
      <c r="Q10" s="0" t="n">
        <v>7</v>
      </c>
      <c r="R10" s="0" t="n">
        <v>7</v>
      </c>
      <c r="S10" s="9" t="n">
        <v>7</v>
      </c>
      <c r="T10" s="0" t="n">
        <v>5</v>
      </c>
      <c r="U10" s="0" t="n">
        <v>5</v>
      </c>
      <c r="V10" s="0" t="n">
        <v>5</v>
      </c>
      <c r="W10" s="0" t="n">
        <v>5</v>
      </c>
      <c r="X10" s="0" t="n">
        <v>5</v>
      </c>
      <c r="Y10" s="0" t="n">
        <v>5</v>
      </c>
      <c r="Z10" s="0" t="n">
        <v>5</v>
      </c>
      <c r="AA10" s="0" t="n">
        <v>5</v>
      </c>
      <c r="AB10" s="0" t="n">
        <v>5</v>
      </c>
      <c r="AC10" s="0" t="n">
        <v>7</v>
      </c>
      <c r="AD10" s="0" t="n">
        <v>7</v>
      </c>
      <c r="AE10" s="0" t="n">
        <v>7</v>
      </c>
      <c r="AF10" s="0" t="n">
        <v>7</v>
      </c>
      <c r="AG10" s="0" t="n">
        <v>7</v>
      </c>
      <c r="AH10" s="0" t="n">
        <v>7</v>
      </c>
      <c r="AI10" s="0" t="n">
        <v>7</v>
      </c>
      <c r="AJ10" s="9" t="n">
        <v>7</v>
      </c>
      <c r="AK10" s="0" t="n">
        <v>7</v>
      </c>
      <c r="AL10" s="0" t="n">
        <v>7</v>
      </c>
      <c r="AM10" s="0" t="n">
        <v>7</v>
      </c>
      <c r="AN10" s="0" t="n">
        <v>7</v>
      </c>
      <c r="AO10" s="0" t="n">
        <v>7</v>
      </c>
      <c r="AP10" s="0" t="n">
        <v>7</v>
      </c>
      <c r="AQ10" s="0" t="n">
        <v>7</v>
      </c>
      <c r="AR10" s="0" t="n">
        <v>7</v>
      </c>
      <c r="AS10" s="0" t="n">
        <v>7</v>
      </c>
      <c r="AT10" s="0" t="n">
        <v>7</v>
      </c>
      <c r="AU10" s="9" t="n">
        <v>7</v>
      </c>
      <c r="AV10" s="0" t="n">
        <v>7</v>
      </c>
      <c r="AW10" s="0" t="n">
        <v>7</v>
      </c>
      <c r="AX10" s="0" t="n">
        <v>7</v>
      </c>
      <c r="AY10" s="9" t="n">
        <v>7</v>
      </c>
      <c r="AZ10" s="0" t="n">
        <v>7</v>
      </c>
      <c r="BA10" s="0" t="n">
        <v>7</v>
      </c>
      <c r="BB10" s="0" t="n">
        <v>7</v>
      </c>
      <c r="BC10" s="0" t="n">
        <v>7</v>
      </c>
      <c r="BD10" s="0" t="n">
        <v>7</v>
      </c>
      <c r="BE10" s="0" t="n">
        <v>7</v>
      </c>
      <c r="BF10" s="9" t="n">
        <v>7</v>
      </c>
      <c r="BG10" s="0" t="s">
        <v>122</v>
      </c>
      <c r="BH10" s="0" t="s">
        <v>123</v>
      </c>
      <c r="BI10" s="11" t="s">
        <v>124</v>
      </c>
      <c r="BJ10" s="0" t="s">
        <v>75</v>
      </c>
      <c r="BK10" s="0" t="s">
        <v>112</v>
      </c>
      <c r="BL10" s="0" t="s">
        <v>77</v>
      </c>
      <c r="BM10" s="0" t="s">
        <v>113</v>
      </c>
      <c r="BN10" s="0" t="s">
        <v>114</v>
      </c>
      <c r="BO10" s="0" t="s">
        <v>108</v>
      </c>
      <c r="BP10" s="0" t="n">
        <v>3</v>
      </c>
      <c r="BQ10" s="0" t="s">
        <v>125</v>
      </c>
    </row>
    <row r="11" customFormat="false" ht="87.75" hidden="false" customHeight="true" outlineLevel="0" collapsed="false">
      <c r="A11" s="0" t="n">
        <v>10</v>
      </c>
      <c r="B11" s="8" t="n">
        <v>45596.6131018519</v>
      </c>
      <c r="C11" s="8" t="n">
        <v>45596.6268171296</v>
      </c>
      <c r="D11" s="0" t="s">
        <v>71</v>
      </c>
      <c r="G11" s="1" t="s">
        <v>72</v>
      </c>
      <c r="H11" s="1" t="n">
        <v>7</v>
      </c>
      <c r="I11" s="1" t="n">
        <v>7</v>
      </c>
      <c r="J11" s="1" t="n">
        <v>7</v>
      </c>
      <c r="K11" s="1" t="n">
        <v>7</v>
      </c>
      <c r="L11" s="1" t="n">
        <v>7</v>
      </c>
      <c r="M11" s="12" t="n">
        <v>7</v>
      </c>
      <c r="N11" s="1" t="n">
        <v>7</v>
      </c>
      <c r="O11" s="1" t="n">
        <v>7</v>
      </c>
      <c r="P11" s="1" t="n">
        <v>7</v>
      </c>
      <c r="Q11" s="1" t="n">
        <v>7</v>
      </c>
      <c r="R11" s="1" t="n">
        <v>7</v>
      </c>
      <c r="S11" s="12" t="n">
        <v>7</v>
      </c>
      <c r="T11" s="1" t="n">
        <v>5</v>
      </c>
      <c r="U11" s="1" t="n">
        <v>3</v>
      </c>
      <c r="V11" s="1" t="n">
        <v>5</v>
      </c>
      <c r="W11" s="1" t="n">
        <v>5</v>
      </c>
      <c r="X11" s="1" t="n">
        <v>5</v>
      </c>
      <c r="Y11" s="1" t="n">
        <v>5</v>
      </c>
      <c r="Z11" s="1" t="n">
        <v>5</v>
      </c>
      <c r="AA11" s="1" t="n">
        <v>5</v>
      </c>
      <c r="AB11" s="1" t="n">
        <v>5</v>
      </c>
      <c r="AC11" s="1" t="n">
        <v>7</v>
      </c>
      <c r="AD11" s="1" t="n">
        <v>7</v>
      </c>
      <c r="AE11" s="1" t="n">
        <v>7</v>
      </c>
      <c r="AF11" s="1" t="n">
        <v>7</v>
      </c>
      <c r="AG11" s="1" t="n">
        <v>7</v>
      </c>
      <c r="AH11" s="1" t="n">
        <v>7</v>
      </c>
      <c r="AI11" s="1" t="n">
        <v>7</v>
      </c>
      <c r="AJ11" s="12" t="n">
        <v>7</v>
      </c>
      <c r="AK11" s="1" t="n">
        <v>7</v>
      </c>
      <c r="AL11" s="1" t="n">
        <v>7</v>
      </c>
      <c r="AM11" s="1" t="n">
        <v>7</v>
      </c>
      <c r="AN11" s="1" t="n">
        <v>7</v>
      </c>
      <c r="AO11" s="1" t="n">
        <v>5</v>
      </c>
      <c r="AP11" s="1" t="n">
        <v>6</v>
      </c>
      <c r="AQ11" s="1" t="n">
        <v>6</v>
      </c>
      <c r="AR11" s="1" t="n">
        <v>6</v>
      </c>
      <c r="AS11" s="1" t="n">
        <v>7</v>
      </c>
      <c r="AT11" s="1" t="n">
        <v>7</v>
      </c>
      <c r="AU11" s="12" t="n">
        <v>7</v>
      </c>
      <c r="AV11" s="1" t="n">
        <v>7</v>
      </c>
      <c r="AW11" s="1" t="n">
        <v>7</v>
      </c>
      <c r="AX11" s="1" t="n">
        <v>7</v>
      </c>
      <c r="AY11" s="12" t="n">
        <v>7</v>
      </c>
      <c r="AZ11" s="1" t="n">
        <v>7</v>
      </c>
      <c r="BA11" s="1" t="n">
        <v>7</v>
      </c>
      <c r="BB11" s="1" t="n">
        <v>7</v>
      </c>
      <c r="BC11" s="1" t="n">
        <v>7</v>
      </c>
      <c r="BD11" s="1" t="n">
        <v>7</v>
      </c>
      <c r="BE11" s="1" t="n">
        <v>7</v>
      </c>
      <c r="BF11" s="12" t="n">
        <v>7</v>
      </c>
      <c r="BH11" s="0" t="s">
        <v>126</v>
      </c>
      <c r="BJ11" s="0" t="s">
        <v>75</v>
      </c>
      <c r="BK11" s="0" t="s">
        <v>112</v>
      </c>
      <c r="BL11" s="0" t="s">
        <v>77</v>
      </c>
      <c r="BM11" s="0" t="s">
        <v>113</v>
      </c>
      <c r="BN11" s="0" t="s">
        <v>114</v>
      </c>
      <c r="BO11" s="0" t="s">
        <v>108</v>
      </c>
      <c r="BP11" s="0" t="n">
        <v>3</v>
      </c>
      <c r="BQ11" s="0" t="s">
        <v>127</v>
      </c>
    </row>
    <row r="12" customFormat="false" ht="15" hidden="false" customHeight="false" outlineLevel="0" collapsed="false">
      <c r="G12" s="13" t="s">
        <v>128</v>
      </c>
      <c r="H12" s="0" t="n">
        <f aca="false">SUM(H2:H11)/10</f>
        <v>6</v>
      </c>
      <c r="I12" s="0" t="n">
        <f aca="false">SUM(I2:I11)/10</f>
        <v>5.8</v>
      </c>
      <c r="J12" s="0" t="n">
        <f aca="false">SUM(J2:J11)/10</f>
        <v>5.5</v>
      </c>
      <c r="K12" s="0" t="n">
        <f aca="false">SUM(K2:K11)/10</f>
        <v>6.1</v>
      </c>
      <c r="L12" s="0" t="n">
        <f aca="false">SUM(L2:L11)/10</f>
        <v>6</v>
      </c>
      <c r="M12" s="0" t="n">
        <f aca="false">SUM(M2:M11)/10</f>
        <v>6</v>
      </c>
      <c r="N12" s="0" t="n">
        <f aca="false">SUM(N2:N11)/10</f>
        <v>6.4</v>
      </c>
      <c r="O12" s="0" t="n">
        <f aca="false">SUM(O2:O11)/10</f>
        <v>6.5</v>
      </c>
      <c r="P12" s="0" t="n">
        <f aca="false">SUM(P2:P11)/10</f>
        <v>6.2</v>
      </c>
      <c r="Q12" s="0" t="n">
        <f aca="false">SUM(Q2:Q11)/10</f>
        <v>6.2</v>
      </c>
      <c r="R12" s="0" t="n">
        <f aca="false">SUM(R2:R11)/10</f>
        <v>6.1</v>
      </c>
      <c r="S12" s="0" t="n">
        <f aca="false">SUM(S2:S11)/10</f>
        <v>6.4</v>
      </c>
      <c r="T12" s="0" t="n">
        <f aca="false">SUM(T2:T11)/10</f>
        <v>4.8</v>
      </c>
      <c r="U12" s="0" t="n">
        <f aca="false">SUM(U2:U11)/10</f>
        <v>3.4</v>
      </c>
      <c r="V12" s="0" t="n">
        <f aca="false">SUM(V2:V11)/10</f>
        <v>4.5</v>
      </c>
      <c r="W12" s="0" t="n">
        <f aca="false">SUM(W2:W11)/10</f>
        <v>4.4</v>
      </c>
      <c r="X12" s="0" t="n">
        <f aca="false">SUM(X2:X11)/10</f>
        <v>4.5</v>
      </c>
      <c r="Y12" s="0" t="n">
        <f aca="false">SUM(Y2:Y11)/10</f>
        <v>4.7</v>
      </c>
      <c r="Z12" s="0" t="n">
        <f aca="false">SUM(Z2:Z11)/10</f>
        <v>4.7</v>
      </c>
      <c r="AA12" s="0" t="n">
        <f aca="false">SUM(AA2:AA11)/10</f>
        <v>4.2</v>
      </c>
      <c r="AB12" s="0" t="n">
        <f aca="false">SUM(AB2:AB11)/10</f>
        <v>4.3</v>
      </c>
      <c r="AC12" s="0" t="n">
        <f aca="false">SUM(AC2:AC11)/10</f>
        <v>6.1</v>
      </c>
      <c r="AD12" s="0" t="n">
        <f aca="false">SUM(AD2:AD11)/10</f>
        <v>5.6</v>
      </c>
      <c r="AE12" s="0" t="n">
        <f aca="false">SUM(AE2:AE11)/10</f>
        <v>6.6</v>
      </c>
      <c r="AF12" s="0" t="n">
        <f aca="false">SUM(AF2:AF11)/10</f>
        <v>5.5</v>
      </c>
      <c r="AG12" s="0" t="n">
        <f aca="false">SUM(AG2:AG11)/10</f>
        <v>6</v>
      </c>
      <c r="AH12" s="0" t="n">
        <f aca="false">SUM(AH2:AH11)/10</f>
        <v>6.1</v>
      </c>
      <c r="AI12" s="0" t="n">
        <f aca="false">SUM(AI2:AI11)/10</f>
        <v>6</v>
      </c>
      <c r="AJ12" s="0" t="n">
        <f aca="false">SUM(AJ2:AJ11)/10</f>
        <v>5.7</v>
      </c>
      <c r="AK12" s="0" t="n">
        <f aca="false">SUM(AK2:AK11)/10</f>
        <v>6.5</v>
      </c>
      <c r="AL12" s="0" t="n">
        <f aca="false">SUM(AL2:AL11)/10</f>
        <v>6.6</v>
      </c>
      <c r="AM12" s="0" t="n">
        <f aca="false">SUM(AM2:AM11)/10</f>
        <v>6.5</v>
      </c>
      <c r="AN12" s="0" t="n">
        <f aca="false">SUM(AN2:AN11)/10</f>
        <v>6.4</v>
      </c>
      <c r="AO12" s="0" t="n">
        <f aca="false">SUM(AO2:AO11)/10</f>
        <v>6.1</v>
      </c>
      <c r="AP12" s="0" t="n">
        <f aca="false">SUM(AP2:AP11)/10</f>
        <v>6.4</v>
      </c>
      <c r="AQ12" s="0" t="n">
        <f aca="false">SUM(AQ2:AQ11)/10</f>
        <v>6.1</v>
      </c>
      <c r="AR12" s="0" t="n">
        <f aca="false">SUM(AR2:AR11)/10</f>
        <v>6.4</v>
      </c>
      <c r="AS12" s="0" t="n">
        <f aca="false">SUM(AS2:AS11)/10</f>
        <v>6.2</v>
      </c>
      <c r="AT12" s="0" t="n">
        <f aca="false">SUM(AT2:AT11)/10</f>
        <v>6.9</v>
      </c>
      <c r="AU12" s="0" t="n">
        <f aca="false">SUM(AU2:AU11)/10</f>
        <v>6.5</v>
      </c>
      <c r="AV12" s="0" t="n">
        <f aca="false">SUM(AV2:AV11)/10</f>
        <v>6.9</v>
      </c>
      <c r="AW12" s="0" t="n">
        <f aca="false">SUM(AW2:AW11)/10</f>
        <v>6.9</v>
      </c>
      <c r="AX12" s="0" t="n">
        <f aca="false">SUM(AX2:AX11)/10</f>
        <v>6.9</v>
      </c>
      <c r="AY12" s="0" t="n">
        <f aca="false">SUM(AY2:AY11)/10</f>
        <v>6.8</v>
      </c>
      <c r="AZ12" s="0" t="n">
        <f aca="false">SUM(AZ2:AZ11)/10</f>
        <v>6.2</v>
      </c>
      <c r="BA12" s="0" t="n">
        <f aca="false">SUM(BA2:BA11)/10</f>
        <v>6.3</v>
      </c>
      <c r="BB12" s="0" t="n">
        <f aca="false">SUM(BB2:BB11)/10</f>
        <v>5.9</v>
      </c>
      <c r="BC12" s="0" t="n">
        <f aca="false">SUM(BC2:BC11)/10</f>
        <v>6.3</v>
      </c>
      <c r="BD12" s="0" t="n">
        <f aca="false">SUM(BD2:BD11)/10</f>
        <v>6</v>
      </c>
      <c r="BE12" s="0" t="n">
        <f aca="false">SUM(BE2:BE11)/10</f>
        <v>5.1</v>
      </c>
      <c r="BF12" s="0" t="n">
        <f aca="false">SUM(BF2:BF11)/10</f>
        <v>5.2</v>
      </c>
    </row>
    <row r="15" s="14" customFormat="true" ht="15" hidden="false" customHeight="false" outlineLevel="0" collapsed="false">
      <c r="G15" s="13" t="s">
        <v>129</v>
      </c>
      <c r="L15" s="15" t="s">
        <v>130</v>
      </c>
      <c r="M15" s="15" t="n">
        <f aca="false">SUM(H12:M12)/6</f>
        <v>5.9</v>
      </c>
      <c r="R15" s="15" t="s">
        <v>130</v>
      </c>
      <c r="S15" s="15" t="n">
        <f aca="false">SUM(N12:S12)/6</f>
        <v>6.3</v>
      </c>
      <c r="AA15" s="15" t="s">
        <v>130</v>
      </c>
      <c r="AB15" s="15" t="n">
        <f aca="false">SUM(T12:AB12)/9</f>
        <v>4.38888888888889</v>
      </c>
      <c r="AI15" s="15" t="s">
        <v>130</v>
      </c>
      <c r="AJ15" s="15" t="n">
        <f aca="false">SUM(AC12:AJ12)/8</f>
        <v>5.95</v>
      </c>
      <c r="AT15" s="15" t="s">
        <v>130</v>
      </c>
      <c r="AU15" s="15" t="n">
        <f aca="false">SUM(AK12:AU12)/11</f>
        <v>6.41818181818182</v>
      </c>
      <c r="AX15" s="15" t="s">
        <v>130</v>
      </c>
      <c r="AY15" s="15" t="n">
        <f aca="false">SUM(AV12:AY12)/4</f>
        <v>6.875</v>
      </c>
      <c r="BE15" s="15" t="s">
        <v>130</v>
      </c>
      <c r="BF15" s="15" t="n">
        <f aca="false">SUM(AZ12:BF12)/7</f>
        <v>5.85714285714286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2.29"/>
    <col collapsed="false" customWidth="true" hidden="false" outlineLevel="0" max="3" min="3" style="0" width="14.71"/>
  </cols>
  <sheetData>
    <row r="1" customFormat="false" ht="15" hidden="false" customHeight="false" outlineLevel="0" collapsed="false">
      <c r="A1" s="14" t="s">
        <v>131</v>
      </c>
    </row>
    <row r="3" customFormat="false" ht="15" hidden="false" customHeight="false" outlineLevel="0" collapsed="false">
      <c r="A3" s="14" t="s">
        <v>132</v>
      </c>
      <c r="B3" s="14" t="s">
        <v>133</v>
      </c>
      <c r="C3" s="14" t="s">
        <v>134</v>
      </c>
      <c r="D3" s="14" t="s">
        <v>135</v>
      </c>
    </row>
    <row r="4" customFormat="false" ht="15" hidden="false" customHeight="false" outlineLevel="0" collapsed="false">
      <c r="A4" s="0" t="n">
        <f aca="false">raw_data!AJ15</f>
        <v>5.95</v>
      </c>
      <c r="B4" s="0" t="n">
        <f aca="false">raw_data!AU15</f>
        <v>6.41818181818182</v>
      </c>
      <c r="C4" s="0" t="n">
        <f aca="false">raw_data!AY15</f>
        <v>6.875</v>
      </c>
      <c r="D4" s="0" t="n">
        <f aca="false">raw_data!BF15</f>
        <v>5.85714285714286</v>
      </c>
    </row>
    <row r="19" customFormat="false" ht="15" hidden="false" customHeight="false" outlineLevel="0" collapsed="false">
      <c r="A19" s="14" t="s">
        <v>136</v>
      </c>
      <c r="B19" s="14" t="s">
        <v>137</v>
      </c>
      <c r="C19" s="14" t="s">
        <v>138</v>
      </c>
      <c r="D19" s="14" t="s">
        <v>139</v>
      </c>
      <c r="E19" s="14" t="s">
        <v>140</v>
      </c>
      <c r="F19" s="14" t="s">
        <v>141</v>
      </c>
      <c r="G19" s="14" t="s">
        <v>142</v>
      </c>
      <c r="H19" s="14" t="s">
        <v>143</v>
      </c>
    </row>
    <row r="20" customFormat="false" ht="15" hidden="false" customHeight="false" outlineLevel="0" collapsed="false">
      <c r="A20" s="0" t="n">
        <f aca="false">raw_data!AC12</f>
        <v>6.1</v>
      </c>
      <c r="B20" s="0" t="n">
        <f aca="false">raw_data!AD12</f>
        <v>5.6</v>
      </c>
      <c r="C20" s="0" t="n">
        <f aca="false">raw_data!AE12</f>
        <v>6.6</v>
      </c>
      <c r="D20" s="0" t="n">
        <f aca="false">raw_data!AF12</f>
        <v>5.5</v>
      </c>
      <c r="E20" s="0" t="n">
        <f aca="false">raw_data!AG12</f>
        <v>6</v>
      </c>
      <c r="F20" s="0" t="n">
        <f aca="false">raw_data!AH12</f>
        <v>6.1</v>
      </c>
      <c r="G20" s="0" t="n">
        <f aca="false">raw_data!AI12</f>
        <v>6</v>
      </c>
      <c r="H20" s="0" t="n">
        <f aca="false">raw_data!AJ12</f>
        <v>5.7</v>
      </c>
    </row>
    <row r="36" customFormat="false" ht="15" hidden="false" customHeight="false" outlineLevel="0" collapsed="false">
      <c r="A36" s="14" t="s">
        <v>144</v>
      </c>
      <c r="B36" s="14" t="s">
        <v>145</v>
      </c>
      <c r="C36" s="14" t="s">
        <v>146</v>
      </c>
      <c r="D36" s="14" t="s">
        <v>147</v>
      </c>
      <c r="E36" s="14" t="s">
        <v>148</v>
      </c>
      <c r="F36" s="14" t="s">
        <v>149</v>
      </c>
      <c r="G36" s="14" t="s">
        <v>150</v>
      </c>
      <c r="H36" s="14" t="s">
        <v>151</v>
      </c>
      <c r="I36" s="14" t="s">
        <v>152</v>
      </c>
      <c r="J36" s="14" t="s">
        <v>153</v>
      </c>
      <c r="K36" s="14" t="s">
        <v>154</v>
      </c>
    </row>
    <row r="37" customFormat="false" ht="15" hidden="false" customHeight="false" outlineLevel="0" collapsed="false">
      <c r="A37" s="0" t="n">
        <f aca="false">raw_data!AK12</f>
        <v>6.5</v>
      </c>
      <c r="B37" s="0" t="n">
        <f aca="false">raw_data!AL12</f>
        <v>6.6</v>
      </c>
      <c r="C37" s="0" t="n">
        <f aca="false">raw_data!AM12</f>
        <v>6.5</v>
      </c>
      <c r="D37" s="0" t="n">
        <f aca="false">raw_data!AN12</f>
        <v>6.4</v>
      </c>
      <c r="E37" s="0" t="n">
        <f aca="false">raw_data!AO12</f>
        <v>6.1</v>
      </c>
      <c r="F37" s="0" t="n">
        <f aca="false">raw_data!AP12</f>
        <v>6.4</v>
      </c>
      <c r="G37" s="0" t="n">
        <f aca="false">raw_data!AQ12</f>
        <v>6.1</v>
      </c>
      <c r="H37" s="0" t="n">
        <f aca="false">raw_data!AR12</f>
        <v>6.4</v>
      </c>
      <c r="I37" s="0" t="n">
        <f aca="false">raw_data!AS12</f>
        <v>6.2</v>
      </c>
      <c r="J37" s="0" t="n">
        <f aca="false">raw_data!AT12</f>
        <v>6.9</v>
      </c>
      <c r="K37" s="0" t="n">
        <f aca="false">raw_data!AU12</f>
        <v>6.5</v>
      </c>
    </row>
    <row r="53" customFormat="false" ht="15" hidden="false" customHeight="false" outlineLevel="0" collapsed="false">
      <c r="A53" s="14" t="s">
        <v>155</v>
      </c>
      <c r="B53" s="14" t="s">
        <v>156</v>
      </c>
      <c r="C53" s="14" t="s">
        <v>157</v>
      </c>
      <c r="D53" s="14" t="s">
        <v>158</v>
      </c>
    </row>
    <row r="54" customFormat="false" ht="15" hidden="false" customHeight="false" outlineLevel="0" collapsed="false">
      <c r="A54" s="0" t="n">
        <f aca="false">raw_data!AV12</f>
        <v>6.9</v>
      </c>
      <c r="B54" s="0" t="n">
        <f aca="false">raw_data!AW12</f>
        <v>6.9</v>
      </c>
      <c r="C54" s="0" t="n">
        <f aca="false">raw_data!AX12</f>
        <v>6.9</v>
      </c>
      <c r="D54" s="0" t="n">
        <f aca="false">raw_data!AY12</f>
        <v>6.8</v>
      </c>
    </row>
    <row r="70" customFormat="false" ht="15" hidden="false" customHeight="false" outlineLevel="0" collapsed="false">
      <c r="A70" s="14" t="s">
        <v>159</v>
      </c>
      <c r="B70" s="14" t="s">
        <v>160</v>
      </c>
      <c r="C70" s="14" t="s">
        <v>161</v>
      </c>
      <c r="D70" s="14" t="s">
        <v>162</v>
      </c>
      <c r="E70" s="14" t="s">
        <v>163</v>
      </c>
      <c r="F70" s="14" t="s">
        <v>164</v>
      </c>
      <c r="G70" s="14" t="s">
        <v>165</v>
      </c>
    </row>
    <row r="71" customFormat="false" ht="15" hidden="false" customHeight="false" outlineLevel="0" collapsed="false">
      <c r="A71" s="0" t="n">
        <f aca="false">raw_data!AZ12</f>
        <v>6.2</v>
      </c>
      <c r="B71" s="0" t="n">
        <f aca="false">raw_data!BA12</f>
        <v>6.3</v>
      </c>
      <c r="C71" s="0" t="n">
        <f aca="false">raw_data!BB12</f>
        <v>5.9</v>
      </c>
      <c r="D71" s="0" t="n">
        <f aca="false">raw_data!BC12</f>
        <v>6.3</v>
      </c>
      <c r="E71" s="0" t="n">
        <f aca="false">raw_data!BD12</f>
        <v>6</v>
      </c>
      <c r="F71" s="0" t="n">
        <f aca="false">raw_data!BE12</f>
        <v>5.1</v>
      </c>
      <c r="G71" s="0" t="n">
        <f aca="false">raw_data!BF12</f>
        <v>5.2</v>
      </c>
    </row>
    <row r="89" customFormat="false" ht="15" hidden="false" customHeight="false" outlineLevel="0" collapsed="false">
      <c r="A89" s="14" t="s">
        <v>166</v>
      </c>
    </row>
    <row r="91" customFormat="false" ht="15" hidden="false" customHeight="false" outlineLevel="0" collapsed="false">
      <c r="A91" s="14" t="s">
        <v>167</v>
      </c>
      <c r="B91" s="14" t="s">
        <v>168</v>
      </c>
      <c r="C91" s="14"/>
      <c r="D91" s="14"/>
    </row>
    <row r="92" customFormat="false" ht="15" hidden="false" customHeight="false" outlineLevel="0" collapsed="false">
      <c r="A92" s="0" t="n">
        <f aca="false">raw_data!M15</f>
        <v>5.9</v>
      </c>
      <c r="B92" s="0" t="n">
        <f aca="false">raw_data!S15</f>
        <v>6.3</v>
      </c>
    </row>
    <row r="107" customFormat="false" ht="15" hidden="false" customHeight="false" outlineLevel="0" collapsed="false">
      <c r="A107" s="14" t="s">
        <v>136</v>
      </c>
      <c r="B107" s="14" t="s">
        <v>137</v>
      </c>
      <c r="C107" s="14" t="s">
        <v>138</v>
      </c>
      <c r="D107" s="14" t="s">
        <v>139</v>
      </c>
      <c r="E107" s="14" t="s">
        <v>140</v>
      </c>
      <c r="F107" s="14" t="s">
        <v>141</v>
      </c>
    </row>
    <row r="108" customFormat="false" ht="15" hidden="false" customHeight="false" outlineLevel="0" collapsed="false">
      <c r="A108" s="0" t="n">
        <f aca="false">raw_data!H12</f>
        <v>6</v>
      </c>
      <c r="B108" s="0" t="n">
        <f aca="false">raw_data!I12</f>
        <v>5.8</v>
      </c>
      <c r="C108" s="0" t="n">
        <f aca="false">raw_data!J12</f>
        <v>5.5</v>
      </c>
      <c r="D108" s="0" t="n">
        <f aca="false">raw_data!K12</f>
        <v>6.1</v>
      </c>
      <c r="E108" s="0" t="n">
        <f aca="false">raw_data!L12</f>
        <v>6</v>
      </c>
      <c r="F108" s="0" t="n">
        <f aca="false">raw_data!M12</f>
        <v>6</v>
      </c>
    </row>
    <row r="124" customFormat="false" ht="15" hidden="false" customHeight="false" outlineLevel="0" collapsed="false">
      <c r="A124" s="14" t="s">
        <v>142</v>
      </c>
      <c r="B124" s="14" t="s">
        <v>143</v>
      </c>
      <c r="C124" s="14" t="s">
        <v>144</v>
      </c>
      <c r="D124" s="14" t="s">
        <v>145</v>
      </c>
      <c r="E124" s="14" t="s">
        <v>146</v>
      </c>
      <c r="F124" s="14" t="s">
        <v>147</v>
      </c>
      <c r="G124" s="14"/>
      <c r="H124" s="14"/>
      <c r="I124" s="14"/>
      <c r="J124" s="14"/>
      <c r="K124" s="14"/>
      <c r="L124" s="14"/>
      <c r="M124" s="14"/>
    </row>
    <row r="125" customFormat="false" ht="15" hidden="false" customHeight="false" outlineLevel="0" collapsed="false">
      <c r="A125" s="0" t="n">
        <f aca="false">raw_data!N12</f>
        <v>6.4</v>
      </c>
      <c r="B125" s="0" t="n">
        <f aca="false">raw_data!O12</f>
        <v>6.5</v>
      </c>
      <c r="C125" s="0" t="n">
        <f aca="false">raw_data!P12</f>
        <v>6.2</v>
      </c>
      <c r="D125" s="0" t="n">
        <f aca="false">raw_data!Q12</f>
        <v>6.2</v>
      </c>
      <c r="E125" s="0" t="n">
        <f aca="false">raw_data!R12</f>
        <v>6.1</v>
      </c>
      <c r="F125" s="0" t="n">
        <f aca="false">raw_data!S12</f>
        <v>6.4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2.29"/>
    <col collapsed="false" customWidth="true" hidden="false" outlineLevel="0" max="3" min="3" style="0" width="14.71"/>
  </cols>
  <sheetData>
    <row r="1" customFormat="false" ht="15" hidden="false" customHeight="false" outlineLevel="0" collapsed="false">
      <c r="A1" s="14" t="s">
        <v>131</v>
      </c>
    </row>
    <row r="3" customFormat="false" ht="15" hidden="false" customHeight="false" outlineLevel="0" collapsed="false">
      <c r="A3" s="14" t="s">
        <v>167</v>
      </c>
      <c r="B3" s="14" t="s">
        <v>168</v>
      </c>
      <c r="C3" s="14"/>
      <c r="D3" s="14"/>
    </row>
    <row r="4" customFormat="false" ht="15" hidden="false" customHeight="false" outlineLevel="0" collapsed="false">
      <c r="A4" s="0" t="n">
        <f aca="false">raw_data!M15</f>
        <v>5.9</v>
      </c>
      <c r="B4" s="0" t="n">
        <f aca="false">raw_data!S15</f>
        <v>6.3</v>
      </c>
    </row>
    <row r="19" customFormat="false" ht="15" hidden="false" customHeight="false" outlineLevel="0" collapsed="false">
      <c r="A19" s="14" t="s">
        <v>136</v>
      </c>
      <c r="B19" s="14" t="s">
        <v>137</v>
      </c>
      <c r="C19" s="14" t="s">
        <v>138</v>
      </c>
      <c r="D19" s="14" t="s">
        <v>139</v>
      </c>
      <c r="E19" s="14" t="s">
        <v>140</v>
      </c>
      <c r="F19" s="14" t="s">
        <v>141</v>
      </c>
      <c r="G19" s="14"/>
      <c r="H19" s="14"/>
    </row>
    <row r="20" customFormat="false" ht="15" hidden="false" customHeight="false" outlineLevel="0" collapsed="false">
      <c r="A20" s="0" t="n">
        <f aca="false">raw_data!H12</f>
        <v>6</v>
      </c>
      <c r="B20" s="0" t="n">
        <f aca="false">raw_data!I12</f>
        <v>5.8</v>
      </c>
      <c r="C20" s="0" t="n">
        <f aca="false">raw_data!J12</f>
        <v>5.5</v>
      </c>
      <c r="D20" s="0" t="n">
        <f aca="false">raw_data!K12</f>
        <v>6.1</v>
      </c>
      <c r="E20" s="0" t="n">
        <f aca="false">raw_data!L12</f>
        <v>6</v>
      </c>
      <c r="F20" s="0" t="n">
        <f aca="false">raw_data!M12</f>
        <v>6</v>
      </c>
    </row>
    <row r="36" customFormat="false" ht="15" hidden="false" customHeight="false" outlineLevel="0" collapsed="false">
      <c r="A36" s="0" t="s">
        <v>142</v>
      </c>
      <c r="B36" s="0" t="s">
        <v>143</v>
      </c>
      <c r="C36" s="0" t="s">
        <v>144</v>
      </c>
      <c r="D36" s="14" t="s">
        <v>145</v>
      </c>
      <c r="E36" s="14" t="s">
        <v>146</v>
      </c>
      <c r="F36" s="14" t="s">
        <v>147</v>
      </c>
      <c r="G36" s="14"/>
      <c r="I36" s="14"/>
      <c r="J36" s="14"/>
      <c r="K36" s="14"/>
    </row>
    <row r="37" customFormat="false" ht="15" hidden="false" customHeight="false" outlineLevel="0" collapsed="false">
      <c r="A37" s="0" t="n">
        <f aca="false">raw_data!N12</f>
        <v>6.4</v>
      </c>
      <c r="B37" s="0" t="n">
        <f aca="false">raw_data!O12</f>
        <v>6.5</v>
      </c>
      <c r="C37" s="0" t="n">
        <f aca="false">raw_data!P12</f>
        <v>6.2</v>
      </c>
      <c r="D37" s="0" t="n">
        <f aca="false">raw_data!Q12</f>
        <v>6.2</v>
      </c>
      <c r="E37" s="0" t="n">
        <f aca="false">raw_data!R12</f>
        <v>6.1</v>
      </c>
      <c r="F37" s="0" t="n">
        <f aca="false">raw_data!S12</f>
        <v>6.4</v>
      </c>
    </row>
    <row r="53" customFormat="false" ht="15" hidden="false" customHeight="false" outlineLevel="0" collapsed="false">
      <c r="A53" s="14"/>
      <c r="B53" s="14"/>
      <c r="C53" s="14"/>
      <c r="D53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</row>
    <row r="89" customFormat="false" ht="15" hidden="false" customHeight="false" outlineLevel="0" collapsed="false">
      <c r="A89" s="14"/>
    </row>
    <row r="91" customFormat="false" ht="15" hidden="false" customHeight="false" outlineLevel="0" collapsed="false">
      <c r="A91" s="14"/>
      <c r="B91" s="14"/>
      <c r="C91" s="14"/>
      <c r="D91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8.55078125" defaultRowHeight="15" zeroHeight="false" outlineLevelRow="0" outlineLevelCol="0"/>
  <cols>
    <col collapsed="false" customWidth="true" hidden="false" outlineLevel="0" max="3" min="3" style="0" width="39"/>
    <col collapsed="false" customWidth="true" hidden="false" outlineLevel="0" max="4" min="4" style="0" width="12.57"/>
    <col collapsed="false" customWidth="true" hidden="false" outlineLevel="0" max="12" min="12" style="0" width="11.28"/>
    <col collapsed="false" customWidth="true" hidden="false" outlineLevel="0" max="13" min="13" style="0" width="10.57"/>
    <col collapsed="false" customWidth="true" hidden="false" outlineLevel="0" max="14" min="14" style="0" width="13.29"/>
    <col collapsed="false" customWidth="true" hidden="false" outlineLevel="0" max="15" min="15" style="0" width="19.15"/>
  </cols>
  <sheetData>
    <row r="3" customFormat="false" ht="15" hidden="false" customHeight="false" outlineLevel="0" collapsed="false">
      <c r="B3" s="14" t="s">
        <v>169</v>
      </c>
      <c r="C3" s="14" t="s">
        <v>170</v>
      </c>
      <c r="D3" s="14" t="s">
        <v>171</v>
      </c>
      <c r="K3" s="10" t="s">
        <v>172</v>
      </c>
      <c r="L3" s="10" t="s">
        <v>173</v>
      </c>
      <c r="M3" s="10" t="s">
        <v>174</v>
      </c>
      <c r="N3" s="10" t="s">
        <v>175</v>
      </c>
      <c r="O3" s="10" t="s">
        <v>176</v>
      </c>
    </row>
    <row r="4" customFormat="false" ht="15" hidden="false" customHeight="false" outlineLevel="0" collapsed="false">
      <c r="B4" s="0" t="n">
        <v>1</v>
      </c>
      <c r="C4" s="0" t="n">
        <v>0</v>
      </c>
      <c r="D4" s="0" t="n">
        <v>455</v>
      </c>
      <c r="K4" s="0" t="n">
        <v>1</v>
      </c>
      <c r="L4" s="16" t="n">
        <f aca="false">SUM(Table1[Outcome (0 = wrong, 1 = success)])/10*100</f>
        <v>90</v>
      </c>
      <c r="M4" s="16" t="n">
        <f aca="false">100-Table3[[#This Row],[%Success]]</f>
        <v>10</v>
      </c>
      <c r="N4" s="0" t="n">
        <f aca="false">SUM(Table1[Time (s) 1])/10</f>
        <v>127.3</v>
      </c>
      <c r="O4" s="0" t="s">
        <v>177</v>
      </c>
    </row>
    <row r="5" customFormat="false" ht="15" hidden="false" customHeight="false" outlineLevel="0" collapsed="false">
      <c r="B5" s="0" t="n">
        <v>2</v>
      </c>
      <c r="C5" s="0" t="n">
        <v>1</v>
      </c>
      <c r="D5" s="0" t="n">
        <v>110</v>
      </c>
      <c r="K5" s="0" t="n">
        <v>2</v>
      </c>
      <c r="L5" s="0" t="n">
        <v>100</v>
      </c>
      <c r="M5" s="0" t="n">
        <v>0</v>
      </c>
      <c r="N5" s="0" t="n">
        <f aca="false">SUM(Table2[Time (s) 2])/10</f>
        <v>91.3</v>
      </c>
      <c r="O5" s="0" t="s">
        <v>178</v>
      </c>
    </row>
    <row r="6" customFormat="false" ht="15" hidden="false" customHeight="false" outlineLevel="0" collapsed="false">
      <c r="B6" s="0" t="n">
        <v>3</v>
      </c>
      <c r="C6" s="0" t="n">
        <v>1</v>
      </c>
      <c r="D6" s="0" t="n">
        <v>174</v>
      </c>
    </row>
    <row r="7" customFormat="false" ht="15" hidden="false" customHeight="false" outlineLevel="0" collapsed="false">
      <c r="B7" s="0" t="n">
        <v>4</v>
      </c>
      <c r="C7" s="0" t="n">
        <v>1</v>
      </c>
      <c r="D7" s="0" t="n">
        <v>110</v>
      </c>
    </row>
    <row r="8" customFormat="false" ht="15" hidden="false" customHeight="false" outlineLevel="0" collapsed="false">
      <c r="B8" s="0" t="n">
        <v>5</v>
      </c>
      <c r="C8" s="0" t="n">
        <v>1</v>
      </c>
      <c r="D8" s="0" t="n">
        <v>154</v>
      </c>
    </row>
    <row r="9" customFormat="false" ht="15" hidden="false" customHeight="false" outlineLevel="0" collapsed="false">
      <c r="B9" s="0" t="n">
        <v>6</v>
      </c>
      <c r="C9" s="0" t="n">
        <v>1</v>
      </c>
      <c r="D9" s="0" t="n">
        <v>80</v>
      </c>
    </row>
    <row r="10" customFormat="false" ht="15" hidden="false" customHeight="false" outlineLevel="0" collapsed="false">
      <c r="B10" s="0" t="n">
        <v>7</v>
      </c>
      <c r="C10" s="0" t="n">
        <v>1</v>
      </c>
      <c r="D10" s="0" t="n">
        <v>60</v>
      </c>
    </row>
    <row r="11" customFormat="false" ht="15" hidden="false" customHeight="false" outlineLevel="0" collapsed="false">
      <c r="B11" s="0" t="n">
        <v>8</v>
      </c>
      <c r="C11" s="0" t="n">
        <v>1</v>
      </c>
      <c r="D11" s="0" t="n">
        <v>40</v>
      </c>
    </row>
    <row r="12" customFormat="false" ht="15" hidden="false" customHeight="false" outlineLevel="0" collapsed="false">
      <c r="B12" s="0" t="n">
        <v>9</v>
      </c>
      <c r="C12" s="0" t="n">
        <v>1</v>
      </c>
      <c r="D12" s="0" t="n">
        <v>40</v>
      </c>
    </row>
    <row r="13" customFormat="false" ht="15" hidden="false" customHeight="false" outlineLevel="0" collapsed="false">
      <c r="B13" s="0" t="n">
        <v>10</v>
      </c>
      <c r="C13" s="0" t="n">
        <v>1</v>
      </c>
      <c r="D13" s="0" t="n">
        <v>50</v>
      </c>
    </row>
    <row r="20" customFormat="false" ht="15" hidden="false" customHeight="false" outlineLevel="0" collapsed="false">
      <c r="B20" s="14" t="s">
        <v>169</v>
      </c>
      <c r="C20" s="14" t="s">
        <v>170</v>
      </c>
      <c r="D20" s="14" t="s">
        <v>179</v>
      </c>
    </row>
    <row r="21" customFormat="false" ht="15" hidden="false" customHeight="false" outlineLevel="0" collapsed="false">
      <c r="B21" s="0" t="n">
        <v>1</v>
      </c>
      <c r="C21" s="0" t="n">
        <v>1</v>
      </c>
      <c r="D21" s="0" t="n">
        <v>125</v>
      </c>
    </row>
    <row r="22" customFormat="false" ht="15" hidden="false" customHeight="false" outlineLevel="0" collapsed="false">
      <c r="B22" s="0" t="n">
        <v>2</v>
      </c>
      <c r="C22" s="0" t="n">
        <v>1</v>
      </c>
      <c r="D22" s="0" t="n">
        <v>175</v>
      </c>
    </row>
    <row r="23" customFormat="false" ht="15" hidden="false" customHeight="false" outlineLevel="0" collapsed="false">
      <c r="B23" s="0" t="n">
        <v>3</v>
      </c>
      <c r="C23" s="0" t="n">
        <v>1</v>
      </c>
      <c r="D23" s="0" t="n">
        <v>64</v>
      </c>
    </row>
    <row r="24" customFormat="false" ht="15" hidden="false" customHeight="false" outlineLevel="0" collapsed="false">
      <c r="B24" s="0" t="n">
        <v>4</v>
      </c>
      <c r="C24" s="0" t="n">
        <v>1</v>
      </c>
      <c r="D24" s="0" t="n">
        <v>110</v>
      </c>
    </row>
    <row r="25" customFormat="false" ht="15" hidden="false" customHeight="false" outlineLevel="0" collapsed="false">
      <c r="B25" s="0" t="n">
        <v>5</v>
      </c>
      <c r="C25" s="0" t="n">
        <v>1</v>
      </c>
      <c r="D25" s="0" t="n">
        <v>90</v>
      </c>
    </row>
    <row r="26" customFormat="false" ht="15" hidden="false" customHeight="false" outlineLevel="0" collapsed="false">
      <c r="B26" s="0" t="n">
        <v>6</v>
      </c>
      <c r="C26" s="0" t="n">
        <v>1</v>
      </c>
      <c r="D26" s="0" t="n">
        <v>144</v>
      </c>
    </row>
    <row r="27" customFormat="false" ht="15" hidden="false" customHeight="false" outlineLevel="0" collapsed="false">
      <c r="B27" s="0" t="n">
        <v>7</v>
      </c>
      <c r="C27" s="0" t="n">
        <v>1</v>
      </c>
      <c r="D27" s="0" t="n">
        <v>50</v>
      </c>
    </row>
    <row r="28" customFormat="false" ht="15" hidden="false" customHeight="false" outlineLevel="0" collapsed="false">
      <c r="B28" s="0" t="n">
        <v>8</v>
      </c>
      <c r="C28" s="0" t="n">
        <v>1</v>
      </c>
      <c r="D28" s="0" t="n">
        <v>45</v>
      </c>
    </row>
    <row r="29" customFormat="false" ht="15" hidden="false" customHeight="false" outlineLevel="0" collapsed="false">
      <c r="B29" s="0" t="n">
        <v>9</v>
      </c>
      <c r="C29" s="0" t="n">
        <v>1</v>
      </c>
      <c r="D29" s="0" t="n">
        <v>60</v>
      </c>
    </row>
    <row r="30" customFormat="false" ht="15" hidden="false" customHeight="false" outlineLevel="0" collapsed="false">
      <c r="B30" s="0" t="n">
        <v>10</v>
      </c>
      <c r="C30" s="0" t="n">
        <v>1</v>
      </c>
      <c r="D30" s="0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5.72"/>
    <col collapsed="false" customWidth="true" hidden="false" outlineLevel="0" max="2" min="2" style="0" width="20"/>
    <col collapsed="false" customWidth="true" hidden="false" outlineLevel="0" max="4" min="4" style="0" width="15.43"/>
    <col collapsed="false" customWidth="true" hidden="false" outlineLevel="0" max="5" min="5" style="0" width="28.43"/>
    <col collapsed="false" customWidth="true" hidden="false" outlineLevel="0" max="6" min="6" style="0" width="21.86"/>
    <col collapsed="false" customWidth="true" hidden="false" outlineLevel="0" max="8" min="8" style="0" width="25.71"/>
    <col collapsed="false" customWidth="true" hidden="false" outlineLevel="0" max="19" min="19" style="0" width="90"/>
    <col collapsed="false" customWidth="true" hidden="false" outlineLevel="0" max="20" min="20" style="0" width="26"/>
    <col collapsed="false" customWidth="true" hidden="false" outlineLevel="0" max="21" min="21" style="0" width="11.86"/>
    <col collapsed="false" customWidth="true" hidden="false" outlineLevel="0" max="24" min="24" style="0" width="30.14"/>
  </cols>
  <sheetData>
    <row r="2" customFormat="false" ht="46.55" hidden="false" customHeight="false" outlineLevel="0" collapsed="false">
      <c r="A2" s="17" t="str">
        <f aca="false">raw_data!BJ1</f>
        <v>With which gender do you most identify?</v>
      </c>
      <c r="B2" s="17" t="str">
        <f aca="false">raw_data!BK1</f>
        <v>What is the highest level of education you have completed?</v>
      </c>
      <c r="C2" s="17" t="str">
        <f aca="false">raw_data!BL1</f>
        <v>Which country do you currently work in?</v>
      </c>
      <c r="D2" s="17" t="str">
        <f aca="false">raw_data!BM1</f>
        <v>What is the size of the organization you currently work for?
</v>
      </c>
      <c r="E2" s="17" t="str">
        <f aca="false">raw_data!BN1</f>
        <v> Which managerial/technical role best describes your current activities within the company?</v>
      </c>
      <c r="F2" s="17" t="str">
        <f aca="false">raw_data!BO1</f>
        <v>How many years of experience do you have in your role?</v>
      </c>
      <c r="G2" s="17" t="str">
        <f aca="false">raw_data!BP1</f>
        <v>How many years of experience do you have in developing AI-enabled systems?
Please provide a number
</v>
      </c>
      <c r="H2" s="17" t="str">
        <f aca="false">raw_data!BQ1</f>
        <v>Which of the following best describe the application domains of your team’s AI products/services?
(Please check all that apply)
</v>
      </c>
      <c r="T2" s="14" t="s">
        <v>75</v>
      </c>
      <c r="U2" s="14" t="s">
        <v>111</v>
      </c>
      <c r="V2" s="14" t="s">
        <v>180</v>
      </c>
      <c r="W2" s="18" t="s">
        <v>181</v>
      </c>
    </row>
    <row r="3" customFormat="false" ht="15" hidden="false" customHeight="false" outlineLevel="0" collapsed="false">
      <c r="A3" s="17" t="str">
        <f aca="false">raw_data!BJ2</f>
        <v>Man</v>
      </c>
      <c r="B3" s="17" t="str">
        <f aca="false">raw_data!BK2</f>
        <v>High School Diploma</v>
      </c>
      <c r="C3" s="17" t="str">
        <f aca="false">raw_data!BL2</f>
        <v>Italy</v>
      </c>
      <c r="D3" s="17" t="str">
        <f aca="false">raw_data!BM2</f>
        <v>More than 1,000 employees</v>
      </c>
      <c r="E3" s="17" t="str">
        <f aca="false">raw_data!BN2</f>
        <v>Software Engineer / Developer</v>
      </c>
      <c r="F3" s="17" t="str">
        <f aca="false">raw_data!BO2</f>
        <v>10+</v>
      </c>
      <c r="G3" s="17" t="n">
        <f aca="false">raw_data!BP2</f>
        <v>0</v>
      </c>
      <c r="H3" s="17" t="str">
        <f aca="false">raw_data!BQ2</f>
        <v>Financial Services;Industrial;</v>
      </c>
      <c r="T3" s="0" t="n">
        <f aca="false">COUNTIF($A$3:$A$100, T2)</f>
        <v>9</v>
      </c>
      <c r="U3" s="0" t="n">
        <f aca="false">COUNTIF($A$3:$A$100, U2)</f>
        <v>1</v>
      </c>
      <c r="V3" s="0" t="n">
        <f aca="false">COUNTIF($A$3:$A$100, V2)</f>
        <v>0</v>
      </c>
      <c r="W3" s="0" t="n">
        <f aca="false">COUNTIF($A$3:$A$100, W2)</f>
        <v>0</v>
      </c>
    </row>
    <row r="4" customFormat="false" ht="15" hidden="false" customHeight="false" outlineLevel="0" collapsed="false">
      <c r="A4" s="17" t="str">
        <f aca="false">raw_data!BJ3</f>
        <v>Man</v>
      </c>
      <c r="B4" s="17" t="str">
        <f aca="false">raw_data!BK3</f>
        <v>Master’s Degree</v>
      </c>
      <c r="C4" s="17" t="str">
        <f aca="false">raw_data!BL3</f>
        <v>Italy</v>
      </c>
      <c r="D4" s="17" t="str">
        <f aca="false">raw_data!BM3</f>
        <v>More than 1,000 employees</v>
      </c>
      <c r="E4" s="17" t="str">
        <f aca="false">raw_data!BN3</f>
        <v>Domain / Content Expert</v>
      </c>
      <c r="F4" s="17" t="str">
        <f aca="false">raw_data!BO3</f>
        <v>6-10 (senior)</v>
      </c>
      <c r="G4" s="17" t="n">
        <f aca="false">raw_data!BP3</f>
        <v>0</v>
      </c>
      <c r="H4" s="17" t="str">
        <f aca="false">raw_data!BQ3</f>
        <v>Manufacturing;</v>
      </c>
      <c r="T4" s="19" t="n">
        <f aca="false">T3/10</f>
        <v>0.9</v>
      </c>
      <c r="U4" s="19" t="n">
        <f aca="false">U3/10</f>
        <v>0.1</v>
      </c>
      <c r="V4" s="19" t="n">
        <f aca="false">V3/10</f>
        <v>0</v>
      </c>
      <c r="W4" s="19" t="n">
        <f aca="false">W3/10</f>
        <v>0</v>
      </c>
    </row>
    <row r="5" customFormat="false" ht="15" hidden="false" customHeight="false" outlineLevel="0" collapsed="false">
      <c r="A5" s="17" t="str">
        <f aca="false">raw_data!BJ4</f>
        <v>Man</v>
      </c>
      <c r="B5" s="17" t="str">
        <f aca="false">raw_data!BK4</f>
        <v>Master’s Degree</v>
      </c>
      <c r="C5" s="17" t="str">
        <f aca="false">raw_data!BL4</f>
        <v>italia</v>
      </c>
      <c r="D5" s="17" t="str">
        <f aca="false">raw_data!BM4</f>
        <v>More than 1,000 employees</v>
      </c>
      <c r="E5" s="17" t="str">
        <f aca="false">raw_data!BN4</f>
        <v>Technical Lead / Manager</v>
      </c>
      <c r="F5" s="17" t="str">
        <f aca="false">raw_data!BO4</f>
        <v>6-10 (senior)</v>
      </c>
      <c r="G5" s="17" t="n">
        <f aca="false">raw_data!BP4</f>
        <v>2</v>
      </c>
      <c r="H5" s="17" t="str">
        <f aca="false">raw_data!BQ4</f>
        <v>Manufacturing;</v>
      </c>
    </row>
    <row r="6" customFormat="false" ht="15" hidden="false" customHeight="false" outlineLevel="0" collapsed="false">
      <c r="A6" s="17" t="str">
        <f aca="false">raw_data!BJ5</f>
        <v>Man</v>
      </c>
      <c r="B6" s="17" t="str">
        <f aca="false">raw_data!BK5</f>
        <v>Master’s Degree</v>
      </c>
      <c r="C6" s="17" t="str">
        <f aca="false">raw_data!BL5</f>
        <v>Italy </v>
      </c>
      <c r="D6" s="17" t="str">
        <f aca="false">raw_data!BM5</f>
        <v>More than 1,000 employees</v>
      </c>
      <c r="E6" s="17" t="str">
        <f aca="false">raw_data!BN5</f>
        <v>Data Scientist</v>
      </c>
      <c r="F6" s="17" t="str">
        <f aca="false">raw_data!BO5</f>
        <v>6-10 (senior)</v>
      </c>
      <c r="G6" s="17" t="n">
        <f aca="false">raw_data!BP5</f>
        <v>5</v>
      </c>
      <c r="H6" s="17" t="str">
        <f aca="false">raw_data!BQ5</f>
        <v>General-purpose Machine Learning Tools (e.g., APIs);Education;Healthcare;Retail;Government / Public Sector;Marketing;Media and Entertainment;Financial Services;Defense / Military;Hiring / Recruiting;Agriculture;Mobility;Manufacturing</v>
      </c>
      <c r="T6" s="14" t="s">
        <v>182</v>
      </c>
      <c r="U6" s="14" t="s">
        <v>183</v>
      </c>
      <c r="X6" s="14" t="s">
        <v>184</v>
      </c>
      <c r="Y6" s="14" t="s">
        <v>183</v>
      </c>
    </row>
    <row r="7" customFormat="false" ht="15" hidden="false" customHeight="false" outlineLevel="0" collapsed="false">
      <c r="A7" s="17" t="str">
        <f aca="false">raw_data!BJ6</f>
        <v>Man</v>
      </c>
      <c r="B7" s="17" t="str">
        <f aca="false">raw_data!BK6</f>
        <v>Master’s Degree</v>
      </c>
      <c r="C7" s="17" t="str">
        <f aca="false">raw_data!BL6</f>
        <v>Italy</v>
      </c>
      <c r="D7" s="17" t="str">
        <f aca="false">raw_data!BM6</f>
        <v>More than 1,000 employees</v>
      </c>
      <c r="E7" s="17" t="str">
        <f aca="false">raw_data!BN6</f>
        <v>Project Lead / Project Manager / Product Manager</v>
      </c>
      <c r="F7" s="17" t="str">
        <f aca="false">raw_data!BO6</f>
        <v>10+</v>
      </c>
      <c r="G7" s="17" t="n">
        <f aca="false">raw_data!BP6</f>
        <v>3</v>
      </c>
      <c r="H7" s="17" t="str">
        <f aca="false">raw_data!BQ6</f>
        <v>Media and Entertainment;</v>
      </c>
      <c r="T7" s="0" t="s">
        <v>185</v>
      </c>
      <c r="U7" s="0" t="n">
        <f aca="false">COUNTIF($D$3:$D$100, T7)</f>
        <v>0</v>
      </c>
      <c r="V7" s="0" t="n">
        <f aca="false">U7/10*100</f>
        <v>0</v>
      </c>
      <c r="X7" s="0" t="s">
        <v>186</v>
      </c>
      <c r="Y7" s="0" t="n">
        <f aca="false">COUNTIF($B$3:$B$100, X7)</f>
        <v>0</v>
      </c>
      <c r="Z7" s="19" t="n">
        <f aca="false">Y7/10</f>
        <v>0</v>
      </c>
    </row>
    <row r="8" customFormat="false" ht="15" hidden="false" customHeight="false" outlineLevel="0" collapsed="false">
      <c r="A8" s="17" t="str">
        <f aca="false">raw_data!BJ7</f>
        <v>Man</v>
      </c>
      <c r="B8" s="17" t="str">
        <f aca="false">raw_data!BK7</f>
        <v>Master’s Degree</v>
      </c>
      <c r="C8" s="17" t="str">
        <f aca="false">raw_data!BL7</f>
        <v>Italy</v>
      </c>
      <c r="D8" s="17" t="str">
        <f aca="false">raw_data!BM7</f>
        <v>More than 1,000 employees</v>
      </c>
      <c r="E8" s="17" t="str">
        <f aca="false">raw_data!BN7</f>
        <v>Technical Lead / Manager</v>
      </c>
      <c r="F8" s="17" t="str">
        <f aca="false">raw_data!BO7</f>
        <v>3-5 (mid-experienced)</v>
      </c>
      <c r="G8" s="17" t="n">
        <f aca="false">raw_data!BP7</f>
        <v>2</v>
      </c>
      <c r="H8" s="17" t="str">
        <f aca="false">raw_data!BQ7</f>
        <v>Media and Entertainment;</v>
      </c>
      <c r="T8" s="0" t="s">
        <v>113</v>
      </c>
      <c r="U8" s="0" t="n">
        <f aca="false">COUNTIF($D$3:$D$100, T8)</f>
        <v>4</v>
      </c>
      <c r="V8" s="0" t="n">
        <f aca="false">U8/10*100</f>
        <v>40</v>
      </c>
      <c r="X8" s="0" t="s">
        <v>82</v>
      </c>
      <c r="Y8" s="0" t="n">
        <f aca="false">COUNTIF($B$3:$B$100, X8)</f>
        <v>6</v>
      </c>
      <c r="Z8" s="19" t="n">
        <f aca="false">Y8/10</f>
        <v>0.6</v>
      </c>
    </row>
    <row r="9" customFormat="false" ht="15" hidden="false" customHeight="false" outlineLevel="0" collapsed="false">
      <c r="A9" s="17" t="str">
        <f aca="false">raw_data!BJ8</f>
        <v>Woman</v>
      </c>
      <c r="B9" s="17" t="str">
        <f aca="false">raw_data!BK8</f>
        <v>Doctorate/PhD</v>
      </c>
      <c r="C9" s="17" t="str">
        <f aca="false">raw_data!BL8</f>
        <v>Italy</v>
      </c>
      <c r="D9" s="17" t="str">
        <f aca="false">raw_data!BM8</f>
        <v>11-50 employees</v>
      </c>
      <c r="E9" s="17" t="str">
        <f aca="false">raw_data!BN8</f>
        <v>Researcher</v>
      </c>
      <c r="F9" s="17" t="str">
        <f aca="false">raw_data!BO8</f>
        <v>0-2 (junior)</v>
      </c>
      <c r="G9" s="17" t="n">
        <f aca="false">raw_data!BP8</f>
        <v>3</v>
      </c>
      <c r="H9" s="17" t="str">
        <f aca="false">raw_data!BQ8</f>
        <v>General-purpose Machine Learning Tools (e.g., APIs);Healthcare;</v>
      </c>
      <c r="T9" s="0" t="s">
        <v>187</v>
      </c>
      <c r="U9" s="0" t="n">
        <f aca="false">COUNTIF($D$3:$D$100, T9)</f>
        <v>0</v>
      </c>
      <c r="V9" s="0" t="n">
        <f aca="false">U9/10*100</f>
        <v>0</v>
      </c>
      <c r="X9" s="0" t="s">
        <v>112</v>
      </c>
      <c r="Y9" s="0" t="n">
        <f aca="false">COUNTIF($B$3:$B$100, X9)</f>
        <v>3</v>
      </c>
      <c r="Z9" s="19" t="n">
        <f aca="false">Y9/10</f>
        <v>0.3</v>
      </c>
    </row>
    <row r="10" customFormat="false" ht="15" hidden="false" customHeight="false" outlineLevel="0" collapsed="false">
      <c r="A10" s="17" t="str">
        <f aca="false">raw_data!BJ9</f>
        <v>Man</v>
      </c>
      <c r="B10" s="17" t="str">
        <f aca="false">raw_data!BK9</f>
        <v>Master’s Degree</v>
      </c>
      <c r="C10" s="17" t="str">
        <f aca="false">raw_data!BL9</f>
        <v>italy</v>
      </c>
      <c r="D10" s="17" t="str">
        <f aca="false">raw_data!BM9</f>
        <v>11-50 employees</v>
      </c>
      <c r="E10" s="17" t="str">
        <f aca="false">raw_data!BN9</f>
        <v>Researcher</v>
      </c>
      <c r="F10" s="17" t="str">
        <f aca="false">raw_data!BO9</f>
        <v>0-2 (junior)</v>
      </c>
      <c r="G10" s="17" t="n">
        <f aca="false">raw_data!BP9</f>
        <v>3</v>
      </c>
      <c r="H10" s="17" t="str">
        <f aca="false">raw_data!BQ9</f>
        <v>Healthcare;</v>
      </c>
      <c r="T10" s="0" t="s">
        <v>188</v>
      </c>
      <c r="U10" s="0" t="n">
        <f aca="false">COUNTIF($D$3:$D$100, T10)</f>
        <v>0</v>
      </c>
      <c r="V10" s="0" t="n">
        <f aca="false">U10/10*100</f>
        <v>0</v>
      </c>
      <c r="X10" s="0" t="s">
        <v>76</v>
      </c>
      <c r="Y10" s="0" t="n">
        <f aca="false">COUNTIF($B$3:$B$100, X10)</f>
        <v>1</v>
      </c>
      <c r="Z10" s="19" t="n">
        <f aca="false">Y10/10</f>
        <v>0.1</v>
      </c>
    </row>
    <row r="11" customFormat="false" ht="15" hidden="false" customHeight="false" outlineLevel="0" collapsed="false">
      <c r="A11" s="17" t="str">
        <f aca="false">raw_data!BJ10</f>
        <v>Man</v>
      </c>
      <c r="B11" s="17" t="str">
        <f aca="false">raw_data!BK10</f>
        <v>Doctorate/PhD</v>
      </c>
      <c r="C11" s="17" t="str">
        <f aca="false">raw_data!BL10</f>
        <v>Italy</v>
      </c>
      <c r="D11" s="17" t="str">
        <f aca="false">raw_data!BM10</f>
        <v>11-50 employees</v>
      </c>
      <c r="E11" s="17" t="str">
        <f aca="false">raw_data!BN10</f>
        <v>Researcher</v>
      </c>
      <c r="F11" s="17" t="str">
        <f aca="false">raw_data!BO10</f>
        <v>3-5 (mid-experienced)</v>
      </c>
      <c r="G11" s="17" t="n">
        <f aca="false">raw_data!BP10</f>
        <v>3</v>
      </c>
      <c r="H11" s="17" t="str">
        <f aca="false">raw_data!BQ10</f>
        <v>Education;</v>
      </c>
      <c r="T11" s="0" t="s">
        <v>78</v>
      </c>
      <c r="U11" s="0" t="n">
        <f aca="false">COUNTIF($D$3:$D$100, T11)</f>
        <v>6</v>
      </c>
      <c r="V11" s="0" t="n">
        <f aca="false">U11/10*100</f>
        <v>60</v>
      </c>
    </row>
    <row r="12" customFormat="false" ht="15" hidden="false" customHeight="false" outlineLevel="0" collapsed="false">
      <c r="A12" s="17" t="str">
        <f aca="false">raw_data!BJ11</f>
        <v>Man</v>
      </c>
      <c r="B12" s="17" t="str">
        <f aca="false">raw_data!BK11</f>
        <v>Doctorate/PhD</v>
      </c>
      <c r="C12" s="17" t="str">
        <f aca="false">raw_data!BL11</f>
        <v>Italy</v>
      </c>
      <c r="D12" s="17" t="str">
        <f aca="false">raw_data!BM11</f>
        <v>11-50 employees</v>
      </c>
      <c r="E12" s="17" t="str">
        <f aca="false">raw_data!BN11</f>
        <v>Researcher</v>
      </c>
      <c r="F12" s="17" t="str">
        <f aca="false">raw_data!BO11</f>
        <v>3-5 (mid-experienced)</v>
      </c>
      <c r="G12" s="17" t="n">
        <f aca="false">raw_data!BP11</f>
        <v>3</v>
      </c>
      <c r="H12" s="17" t="str">
        <f aca="false">raw_data!BQ11</f>
        <v>General-purpose Machine Learning Tools (e.g., APIs);Automotive Security;Education;</v>
      </c>
    </row>
    <row r="13" customFormat="false" ht="15" hidden="false" customHeight="false" outlineLevel="0" collapsed="false">
      <c r="T13" s="14" t="s">
        <v>189</v>
      </c>
      <c r="U13" s="14" t="s">
        <v>183</v>
      </c>
    </row>
    <row r="14" customFormat="false" ht="15" hidden="false" customHeight="false" outlineLevel="0" collapsed="false">
      <c r="T14" s="0" t="s">
        <v>115</v>
      </c>
      <c r="U14" s="0" t="n">
        <f aca="false">COUNTIF($F$3:$F$100, T14)</f>
        <v>2</v>
      </c>
      <c r="V14" s="0" t="n">
        <f aca="false">U14/10*100</f>
        <v>20</v>
      </c>
    </row>
    <row r="15" customFormat="false" ht="15" hidden="false" customHeight="false" outlineLevel="0" collapsed="false">
      <c r="T15" s="0" t="s">
        <v>108</v>
      </c>
      <c r="U15" s="0" t="n">
        <f aca="false">COUNTIF($F$3:$F$100, T15)</f>
        <v>3</v>
      </c>
      <c r="V15" s="0" t="n">
        <f aca="false">U15/10*100</f>
        <v>30</v>
      </c>
    </row>
    <row r="16" customFormat="false" ht="15" hidden="false" customHeight="false" outlineLevel="0" collapsed="false">
      <c r="T16" s="0" t="s">
        <v>84</v>
      </c>
      <c r="U16" s="0" t="n">
        <f aca="false">COUNTIF($F$3:$F$100, T16)</f>
        <v>3</v>
      </c>
      <c r="V16" s="0" t="n">
        <f aca="false">U16/10*100</f>
        <v>30</v>
      </c>
    </row>
    <row r="17" customFormat="false" ht="15" hidden="false" customHeight="false" outlineLevel="0" collapsed="false">
      <c r="T17" s="0" t="s">
        <v>80</v>
      </c>
      <c r="U17" s="0" t="n">
        <f aca="false">COUNTIF($F$3:$F$100, T17)</f>
        <v>2</v>
      </c>
      <c r="V17" s="0" t="n">
        <f aca="false">U17/10*100</f>
        <v>20</v>
      </c>
    </row>
    <row r="19" customFormat="false" ht="15" hidden="false" customHeight="false" outlineLevel="0" collapsed="false">
      <c r="T19" s="14" t="s">
        <v>190</v>
      </c>
      <c r="U19" s="14" t="s">
        <v>183</v>
      </c>
    </row>
    <row r="20" customFormat="false" ht="15" hidden="false" customHeight="false" outlineLevel="0" collapsed="false">
      <c r="T20" s="0" t="s">
        <v>115</v>
      </c>
      <c r="U20" s="0" t="n">
        <f aca="false">(COUNTIF($G$3:$G$100,0)+COUNTIF($G$3:$G$100,1)+COUNTIF($G$3:$G$100,2))</f>
        <v>4</v>
      </c>
    </row>
    <row r="21" customFormat="false" ht="15" hidden="false" customHeight="false" outlineLevel="0" collapsed="false">
      <c r="T21" s="0" t="s">
        <v>108</v>
      </c>
      <c r="U21" s="0" t="n">
        <f aca="false">(COUNTIF($G$3:$G$100,3)+COUNTIF($G$3:$G$100,4)+COUNTIF($G$3:$G$100,5))</f>
        <v>6</v>
      </c>
    </row>
    <row r="22" customFormat="false" ht="15" hidden="false" customHeight="false" outlineLevel="0" collapsed="false">
      <c r="T22" s="0" t="s">
        <v>84</v>
      </c>
      <c r="U22" s="0" t="n">
        <f aca="false">(COUNTIF($G$3:$G$100,6)+COUNTIF($G$3:$G$100,7)+COUNTIF($G$3:$G$100,8)+COUNTIF($G$3:$G$100,9)+COUNTIF($G$3:$G$100,10))</f>
        <v>0</v>
      </c>
    </row>
    <row r="23" customFormat="false" ht="15" hidden="false" customHeight="false" outlineLevel="0" collapsed="false">
      <c r="T23" s="0" t="s">
        <v>80</v>
      </c>
      <c r="U23" s="0" t="n">
        <f aca="false">COUNTIF($F$3:$F$100, T17)</f>
        <v>2</v>
      </c>
    </row>
    <row r="25" customFormat="false" ht="15" hidden="false" customHeight="false" outlineLevel="0" collapsed="false">
      <c r="T25" s="14" t="s">
        <v>191</v>
      </c>
      <c r="U25" s="14" t="s">
        <v>183</v>
      </c>
      <c r="X25" s="14"/>
      <c r="Y25" s="14"/>
    </row>
    <row r="26" customFormat="false" ht="15" hidden="false" customHeight="false" outlineLevel="0" collapsed="false">
      <c r="T26" s="20" t="s">
        <v>192</v>
      </c>
      <c r="U26" s="0" t="n">
        <f aca="false">COUNTIF($H$3:$H$100, T26)</f>
        <v>3</v>
      </c>
      <c r="X26" s="10"/>
    </row>
    <row r="27" customFormat="false" ht="15" hidden="false" customHeight="false" outlineLevel="0" collapsed="false">
      <c r="T27" s="21" t="s">
        <v>193</v>
      </c>
      <c r="U27" s="0" t="n">
        <f aca="false">COUNTIF($H$3:$H$100, T27)</f>
        <v>3</v>
      </c>
      <c r="X27" s="10"/>
    </row>
    <row r="28" customFormat="false" ht="15" hidden="false" customHeight="false" outlineLevel="0" collapsed="false">
      <c r="T28" s="10" t="s">
        <v>194</v>
      </c>
      <c r="U28" s="0" t="n">
        <f aca="false">COUNTIF($H$3:$H$100, T28)</f>
        <v>3</v>
      </c>
      <c r="X28" s="10"/>
    </row>
    <row r="29" customFormat="false" ht="15" hidden="false" customHeight="false" outlineLevel="0" collapsed="false">
      <c r="T29" s="22" t="s">
        <v>195</v>
      </c>
      <c r="U29" s="0" t="n">
        <f aca="false">COUNTIF($H$3:$H$100, T29)</f>
        <v>1</v>
      </c>
      <c r="X29" s="10"/>
    </row>
    <row r="30" customFormat="false" ht="15" hidden="false" customHeight="false" outlineLevel="0" collapsed="false">
      <c r="T30" s="10" t="s">
        <v>196</v>
      </c>
      <c r="U30" s="0" t="n">
        <f aca="false">COUNTIF($H$3:$H$100, T30)</f>
        <v>1</v>
      </c>
      <c r="X30" s="10"/>
    </row>
    <row r="31" customFormat="false" ht="15" hidden="false" customHeight="false" outlineLevel="0" collapsed="false">
      <c r="T31" s="10" t="s">
        <v>197</v>
      </c>
      <c r="U31" s="0" t="n">
        <f aca="false">COUNTIF($H$3:$H$100, T31)</f>
        <v>1</v>
      </c>
      <c r="X31" s="10"/>
    </row>
    <row r="32" customFormat="false" ht="15" hidden="false" customHeight="false" outlineLevel="0" collapsed="false">
      <c r="T32" s="10" t="s">
        <v>198</v>
      </c>
      <c r="U32" s="0" t="n">
        <f aca="false">COUNTIF($H$3:$H$100, T32)</f>
        <v>3</v>
      </c>
      <c r="X32" s="10"/>
    </row>
    <row r="33" customFormat="false" ht="15" hidden="false" customHeight="false" outlineLevel="0" collapsed="false">
      <c r="T33" s="10" t="s">
        <v>199</v>
      </c>
      <c r="U33" s="0" t="n">
        <f aca="false">COUNTIF($H$3:$H$100, T33)</f>
        <v>2</v>
      </c>
      <c r="X33" s="10"/>
    </row>
    <row r="34" customFormat="false" ht="15" hidden="false" customHeight="false" outlineLevel="0" collapsed="false">
      <c r="T34" s="10" t="s">
        <v>200</v>
      </c>
      <c r="U34" s="0" t="n">
        <f aca="false">COUNTIF($H$3:$H$100, T34)</f>
        <v>1</v>
      </c>
      <c r="X34" s="10"/>
    </row>
    <row r="35" customFormat="false" ht="15" hidden="false" customHeight="false" outlineLevel="0" collapsed="false">
      <c r="T35" s="10" t="s">
        <v>201</v>
      </c>
      <c r="U35" s="0" t="n">
        <f aca="false">COUNTIF($H$3:$H$100, T35)</f>
        <v>1</v>
      </c>
      <c r="W35" s="10"/>
      <c r="X35" s="10"/>
    </row>
    <row r="36" customFormat="false" ht="15" hidden="false" customHeight="false" outlineLevel="0" collapsed="false">
      <c r="T36" s="10" t="s">
        <v>202</v>
      </c>
      <c r="U36" s="0" t="n">
        <f aca="false">COUNTIF($H$3:$H$100, T36)</f>
        <v>1</v>
      </c>
      <c r="W36" s="10"/>
      <c r="X36" s="10"/>
    </row>
    <row r="37" customFormat="false" ht="15" hidden="false" customHeight="false" outlineLevel="0" collapsed="false">
      <c r="T37" s="10" t="s">
        <v>203</v>
      </c>
      <c r="U37" s="0" t="n">
        <f aca="false">COUNTIF($H$3:$H$100, T37)</f>
        <v>1</v>
      </c>
      <c r="W37" s="10"/>
      <c r="X37" s="10"/>
    </row>
    <row r="38" customFormat="false" ht="15" hidden="false" customHeight="false" outlineLevel="0" collapsed="false">
      <c r="T38" s="10" t="s">
        <v>204</v>
      </c>
      <c r="U38" s="0" t="n">
        <f aca="false">COUNTIF($H$3:$H$100, T38)</f>
        <v>3</v>
      </c>
    </row>
    <row r="39" customFormat="false" ht="15" hidden="false" customHeight="false" outlineLevel="0" collapsed="false">
      <c r="T39" s="0" t="s">
        <v>205</v>
      </c>
      <c r="U39" s="0" t="n">
        <f aca="false">COUNTIF($H$3:$H$100, T39)</f>
        <v>1</v>
      </c>
    </row>
    <row r="40" customFormat="false" ht="15" hidden="false" customHeight="false" outlineLevel="0" collapsed="false">
      <c r="T40" s="14"/>
      <c r="U40" s="14"/>
    </row>
    <row r="41" customFormat="false" ht="15" hidden="false" customHeight="false" outlineLevel="0" collapsed="false">
      <c r="T41" s="10"/>
      <c r="V41" s="19"/>
    </row>
    <row r="42" customFormat="false" ht="15" hidden="false" customHeight="false" outlineLevel="0" collapsed="false">
      <c r="V42" s="19"/>
    </row>
    <row r="43" customFormat="false" ht="15" hidden="false" customHeight="false" outlineLevel="0" collapsed="false">
      <c r="V43" s="19"/>
    </row>
    <row r="44" customFormat="false" ht="15" hidden="false" customHeight="false" outlineLevel="0" collapsed="false">
      <c r="V44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2024-09-27T13:48:27Z</dcterms:created>
  <dc:creator/>
  <dc:description/>
  <dc:language>en-IE</dc:language>
  <cp:lastModifiedBy/>
  <dcterms:modified xsi:type="dcterms:W3CDTF">2025-02-03T08:30:04Z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