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ttioli\Projects\MTurk\PSHF_Humerus_Segmentation\"/>
    </mc:Choice>
  </mc:AlternateContent>
  <xr:revisionPtr revIDLastSave="0" documentId="13_ncr:1_{8299B0AF-57F9-4C52-B68D-DF2822256CFD}" xr6:coauthVersionLast="47" xr6:coauthVersionMax="47" xr10:uidLastSave="{00000000-0000-0000-0000-000000000000}"/>
  <bookViews>
    <workbookView xWindow="31335" yWindow="2955" windowWidth="21600" windowHeight="11295" activeTab="3" xr2:uid="{6D51AD41-13EC-4E45-B323-9D22BA080DAB}"/>
  </bookViews>
  <sheets>
    <sheet name="2023_12_19" sheetId="1" r:id="rId1"/>
    <sheet name="2024_01_02" sheetId="2" r:id="rId2"/>
    <sheet name="2024_01_10" sheetId="3" r:id="rId3"/>
    <sheet name="2024_01_1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4" l="1"/>
  <c r="A17" i="4"/>
  <c r="A16" i="4"/>
  <c r="A4" i="4"/>
  <c r="A5" i="4"/>
  <c r="A6" i="4"/>
  <c r="A7" i="4"/>
  <c r="A8" i="4"/>
  <c r="A9" i="4"/>
  <c r="A10" i="4"/>
  <c r="A11" i="4"/>
  <c r="A12" i="4"/>
  <c r="A13" i="4"/>
  <c r="A14" i="4"/>
  <c r="A15" i="4"/>
  <c r="A3" i="4"/>
  <c r="AD27" i="2"/>
  <c r="AD28" i="2"/>
  <c r="AD20" i="2"/>
  <c r="AD21" i="2"/>
  <c r="AD22" i="2"/>
  <c r="AD23" i="2"/>
  <c r="AD24" i="2"/>
  <c r="AD25" i="2"/>
  <c r="AD26" i="2"/>
  <c r="AD19" i="2"/>
  <c r="T6" i="2"/>
  <c r="T7" i="2"/>
  <c r="T8" i="2"/>
  <c r="T9" i="2"/>
  <c r="T10" i="2"/>
  <c r="T11" i="2"/>
  <c r="T12" i="2"/>
  <c r="T13" i="2"/>
  <c r="T14" i="2"/>
  <c r="T15" i="2"/>
  <c r="T2" i="2"/>
  <c r="T3" i="2"/>
  <c r="T4" i="2"/>
  <c r="T5" i="2"/>
  <c r="AC19" i="2"/>
  <c r="AC20" i="2"/>
  <c r="AC21" i="2"/>
  <c r="AC22" i="2"/>
  <c r="AC23" i="2"/>
  <c r="AC24" i="2"/>
  <c r="AC25" i="2"/>
  <c r="AC26" i="2"/>
  <c r="AC27" i="2"/>
  <c r="AB26" i="2"/>
  <c r="AB25" i="2"/>
  <c r="AA25" i="2"/>
  <c r="AA24" i="2"/>
  <c r="AB24" i="2"/>
  <c r="Z24" i="2"/>
  <c r="AB23" i="2"/>
  <c r="AA23" i="2"/>
  <c r="Z23" i="2"/>
  <c r="Y23" i="2"/>
  <c r="Y22" i="2"/>
  <c r="Z22" i="2"/>
  <c r="AA22" i="2"/>
  <c r="AB22" i="2"/>
  <c r="X21" i="2"/>
  <c r="Y21" i="2"/>
  <c r="Z21" i="2"/>
  <c r="AA21" i="2"/>
  <c r="AB21" i="2"/>
  <c r="W21" i="2"/>
  <c r="X22" i="2"/>
  <c r="W20" i="2"/>
  <c r="X20" i="2"/>
  <c r="Y20" i="2"/>
  <c r="Z20" i="2"/>
  <c r="AA20" i="2"/>
  <c r="AB20" i="2"/>
  <c r="V20" i="2"/>
  <c r="V19" i="2"/>
  <c r="W19" i="2"/>
  <c r="X19" i="2"/>
  <c r="Y19" i="2"/>
  <c r="Z19" i="2"/>
  <c r="AA19" i="2"/>
  <c r="AB19" i="2"/>
  <c r="U1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1"/>
  <c r="A4" i="1" s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<sst xmlns="http://schemas.openxmlformats.org/spreadsheetml/2006/main" count="290" uniqueCount="124">
  <si>
    <t>Case</t>
  </si>
  <si>
    <t>Image</t>
  </si>
  <si>
    <t>Num Wires</t>
  </si>
  <si>
    <t>20211003_01</t>
  </si>
  <si>
    <t>007_061053</t>
  </si>
  <si>
    <t>Wires in Bone</t>
  </si>
  <si>
    <t>Px Quality</t>
  </si>
  <si>
    <t>Obstructions</t>
  </si>
  <si>
    <t>Radius, Ulna</t>
  </si>
  <si>
    <t>20210924_1</t>
  </si>
  <si>
    <t>024_110911</t>
  </si>
  <si>
    <t>Notes</t>
  </si>
  <si>
    <t>Not too dark of image</t>
  </si>
  <si>
    <t>20210905_1</t>
  </si>
  <si>
    <t>001_110219</t>
  </si>
  <si>
    <t>Fingers</t>
  </si>
  <si>
    <t>2020_08_21_91</t>
  </si>
  <si>
    <t>20180706_2</t>
  </si>
  <si>
    <t>035_000715</t>
  </si>
  <si>
    <t>single finger at top of humerus. Not bad obstruction</t>
  </si>
  <si>
    <t>20180719_1</t>
  </si>
  <si>
    <t>004_080726</t>
  </si>
  <si>
    <t>006_080718</t>
  </si>
  <si>
    <t>017_080711</t>
  </si>
  <si>
    <t>20180818_1</t>
  </si>
  <si>
    <t>Low quality ish pic</t>
  </si>
  <si>
    <t>032_050943</t>
  </si>
  <si>
    <t>20181025_1</t>
  </si>
  <si>
    <t>021_221042</t>
  </si>
  <si>
    <t>034_221027</t>
  </si>
  <si>
    <t>047_221003</t>
  </si>
  <si>
    <t>048_221017</t>
  </si>
  <si>
    <t>PNG data</t>
  </si>
  <si>
    <t>Number</t>
  </si>
  <si>
    <t>061_090929</t>
  </si>
  <si>
    <t>004_030831</t>
  </si>
  <si>
    <t>027_221027</t>
  </si>
  <si>
    <t>None</t>
  </si>
  <si>
    <t>Flagged</t>
  </si>
  <si>
    <t>-</t>
  </si>
  <si>
    <t>x</t>
  </si>
  <si>
    <t>20210618_1</t>
  </si>
  <si>
    <t>009_200658</t>
  </si>
  <si>
    <t>028_210631</t>
  </si>
  <si>
    <t>20210208_1</t>
  </si>
  <si>
    <t>008_110230</t>
  </si>
  <si>
    <t>20210212_1</t>
  </si>
  <si>
    <t>001_210201</t>
  </si>
  <si>
    <t>20210417_1</t>
  </si>
  <si>
    <t>001_140434</t>
  </si>
  <si>
    <t>003_140454</t>
  </si>
  <si>
    <t>20210527_1</t>
  </si>
  <si>
    <t>006_230521</t>
  </si>
  <si>
    <t>022_230544</t>
  </si>
  <si>
    <t>038_200842</t>
  </si>
  <si>
    <t>20210803_1</t>
  </si>
  <si>
    <t>004_080718</t>
  </si>
  <si>
    <t>20210729_1</t>
  </si>
  <si>
    <t>046_080709</t>
  </si>
  <si>
    <t>20210706_1</t>
  </si>
  <si>
    <t>003_020723</t>
  </si>
  <si>
    <t>Img #</t>
  </si>
  <si>
    <t>015_230519</t>
  </si>
  <si>
    <t>033-000757</t>
  </si>
  <si>
    <t>Case #</t>
  </si>
  <si>
    <t>Filename</t>
  </si>
  <si>
    <t>Radius, Ulna, Wires</t>
  </si>
  <si>
    <t>Radius, Ulna, Wires, Fingers</t>
  </si>
  <si>
    <t>Used in first (2023_12_19) batch, experimenting improvement of new instructions</t>
  </si>
  <si>
    <t># Wires</t>
  </si>
  <si>
    <t>Radius, Ulna, Wire, Fingers</t>
  </si>
  <si>
    <t>Radius, Ulna, Fingers</t>
  </si>
  <si>
    <t>Radius, Ulna, Wire</t>
  </si>
  <si>
    <t>Post-Analysis Notes</t>
  </si>
  <si>
    <t>n</t>
  </si>
  <si>
    <t>?</t>
  </si>
  <si>
    <t>Included distal R/U</t>
  </si>
  <si>
    <t>Included prox R/U</t>
  </si>
  <si>
    <t>Included prox&amp;dist R/U</t>
  </si>
  <si>
    <t>Forgot distal R/A</t>
  </si>
  <si>
    <t>Hard to grade; looks good</t>
  </si>
  <si>
    <t>Outlier</t>
  </si>
  <si>
    <t>Min Box</t>
  </si>
  <si>
    <t>Mean</t>
  </si>
  <si>
    <t>Median</t>
  </si>
  <si>
    <t>Var</t>
  </si>
  <si>
    <t>IQR</t>
  </si>
  <si>
    <t>Up Whisk</t>
  </si>
  <si>
    <t>Low Whisk</t>
  </si>
  <si>
    <t>Max Box</t>
  </si>
  <si>
    <t>Would Dom
make same error?</t>
  </si>
  <si>
    <t>R2</t>
  </si>
  <si>
    <t>Dice 99v05</t>
  </si>
  <si>
    <t>Dom Better</t>
  </si>
  <si>
    <t>20210630_1st</t>
  </si>
  <si>
    <t>008_070625</t>
  </si>
  <si>
    <t>051_080608</t>
  </si>
  <si>
    <t>052_080627</t>
  </si>
  <si>
    <t>068_090609</t>
  </si>
  <si>
    <t>20210619_1</t>
  </si>
  <si>
    <t>047_090608</t>
  </si>
  <si>
    <t>029_210645</t>
  </si>
  <si>
    <t>087_080631</t>
  </si>
  <si>
    <t>20210608_1</t>
  </si>
  <si>
    <t>005_080613</t>
  </si>
  <si>
    <t>031_230504</t>
  </si>
  <si>
    <t>040_220533</t>
  </si>
  <si>
    <t>20210517_1</t>
  </si>
  <si>
    <t>023_220523</t>
  </si>
  <si>
    <t>001_060536</t>
  </si>
  <si>
    <t>20210512_1</t>
  </si>
  <si>
    <t>070_060502</t>
  </si>
  <si>
    <t>003_130543</t>
  </si>
  <si>
    <t>20210501_1</t>
  </si>
  <si>
    <t>024_130550</t>
  </si>
  <si>
    <t>001_080453</t>
  </si>
  <si>
    <t>20210429_1</t>
  </si>
  <si>
    <t>029_080424</t>
  </si>
  <si>
    <t>R U W F</t>
  </si>
  <si>
    <t>R U</t>
  </si>
  <si>
    <t>W F</t>
  </si>
  <si>
    <t>Other</t>
  </si>
  <si>
    <t>R U W</t>
  </si>
  <si>
    <t>R U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</si>
</sst>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4D4D5"/>
      </left>
      <right style="medium">
        <color rgb="FFD4D4D5"/>
      </right>
      <top/>
      <bottom style="medium">
        <color rgb="FFD4D4D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A002-0B22-4D21-B546-66B5363E3598}">
  <dimension ref="A1:K17"/>
  <sheetViews>
    <sheetView workbookViewId="0">
      <selection activeCell="H8" sqref="H8:H9"/>
    </sheetView>
  </sheetViews>
  <sheetFormatPr defaultRowHeight="15" x14ac:dyDescent="0.25"/>
  <cols>
    <col min="1" max="1" width="10.5703125" bestFit="1" customWidth="1"/>
    <col min="2" max="2" width="10" style="7" bestFit="1" customWidth="1"/>
    <col min="3" max="3" width="14.140625" bestFit="1" customWidth="1"/>
    <col min="4" max="4" width="12" bestFit="1" customWidth="1"/>
    <col min="5" max="5" width="14.140625" bestFit="1" customWidth="1"/>
    <col min="6" max="6" width="17.28515625" bestFit="1" customWidth="1"/>
    <col min="7" max="7" width="12.85546875" bestFit="1" customWidth="1"/>
    <col min="8" max="8" width="16.140625" bestFit="1" customWidth="1"/>
    <col min="9" max="9" width="63.140625" bestFit="1" customWidth="1"/>
  </cols>
  <sheetData>
    <row r="1" spans="1:11" s="3" customFormat="1" ht="18.75" x14ac:dyDescent="0.3">
      <c r="A1" s="3" t="s">
        <v>33</v>
      </c>
      <c r="B1" s="6" t="s">
        <v>38</v>
      </c>
      <c r="C1" s="3" t="s">
        <v>0</v>
      </c>
      <c r="D1" s="3" t="s">
        <v>1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32</v>
      </c>
    </row>
    <row r="2" spans="1:11" x14ac:dyDescent="0.25">
      <c r="A2" s="4">
        <v>1</v>
      </c>
      <c r="C2" s="4">
        <v>20210822</v>
      </c>
      <c r="D2" s="4" t="s">
        <v>14</v>
      </c>
      <c r="E2" s="5">
        <v>0</v>
      </c>
      <c r="F2" s="5">
        <v>0</v>
      </c>
      <c r="G2" s="5">
        <v>2</v>
      </c>
      <c r="H2" t="s">
        <v>15</v>
      </c>
      <c r="J2" s="2"/>
    </row>
    <row r="3" spans="1:11" ht="15.75" thickBot="1" x14ac:dyDescent="0.3">
      <c r="A3" s="4">
        <f>1+A2</f>
        <v>2</v>
      </c>
      <c r="B3" s="7" t="s">
        <v>39</v>
      </c>
      <c r="C3" s="4" t="s">
        <v>16</v>
      </c>
      <c r="D3" s="4" t="s">
        <v>35</v>
      </c>
      <c r="E3" s="5">
        <v>1</v>
      </c>
      <c r="F3" s="5">
        <v>1</v>
      </c>
      <c r="G3" s="5">
        <v>4</v>
      </c>
      <c r="H3" t="s">
        <v>8</v>
      </c>
      <c r="J3" s="1"/>
      <c r="K3" s="1"/>
    </row>
    <row r="4" spans="1:11" ht="15.75" thickBot="1" x14ac:dyDescent="0.3">
      <c r="A4" s="4">
        <f t="shared" ref="A4:A11" si="0">1+A3</f>
        <v>3</v>
      </c>
      <c r="C4" s="4" t="s">
        <v>20</v>
      </c>
      <c r="D4" s="4" t="s">
        <v>21</v>
      </c>
      <c r="E4" s="5">
        <v>1</v>
      </c>
      <c r="F4" s="5">
        <v>1</v>
      </c>
      <c r="G4" s="5">
        <v>5</v>
      </c>
      <c r="H4" t="s">
        <v>37</v>
      </c>
      <c r="J4" s="1"/>
      <c r="K4" s="1"/>
    </row>
    <row r="5" spans="1:11" ht="15.75" thickBot="1" x14ac:dyDescent="0.3">
      <c r="A5" s="4">
        <f t="shared" si="0"/>
        <v>4</v>
      </c>
      <c r="C5" s="4" t="s">
        <v>20</v>
      </c>
      <c r="D5" s="4" t="s">
        <v>22</v>
      </c>
      <c r="E5" s="5">
        <v>2</v>
      </c>
      <c r="F5" s="5">
        <v>2</v>
      </c>
      <c r="G5" s="5">
        <v>5</v>
      </c>
      <c r="H5" t="s">
        <v>37</v>
      </c>
      <c r="J5" s="1"/>
      <c r="K5" s="1"/>
    </row>
    <row r="6" spans="1:11" ht="15.75" thickBot="1" x14ac:dyDescent="0.3">
      <c r="A6" s="4">
        <f t="shared" si="0"/>
        <v>5</v>
      </c>
      <c r="C6" s="4" t="s">
        <v>3</v>
      </c>
      <c r="D6" s="4" t="s">
        <v>4</v>
      </c>
      <c r="E6" s="5">
        <v>1</v>
      </c>
      <c r="F6" s="5">
        <v>0</v>
      </c>
      <c r="G6" s="5">
        <v>2</v>
      </c>
      <c r="H6" t="s">
        <v>8</v>
      </c>
      <c r="I6" t="s">
        <v>12</v>
      </c>
      <c r="J6" s="1"/>
    </row>
    <row r="7" spans="1:11" ht="15.75" thickBot="1" x14ac:dyDescent="0.3">
      <c r="A7" s="4">
        <f t="shared" si="0"/>
        <v>6</v>
      </c>
      <c r="C7" s="4" t="s">
        <v>20</v>
      </c>
      <c r="D7" s="4" t="s">
        <v>23</v>
      </c>
      <c r="E7" s="5">
        <v>3</v>
      </c>
      <c r="F7" s="5">
        <v>3</v>
      </c>
      <c r="G7" s="5">
        <v>5</v>
      </c>
      <c r="H7" t="s">
        <v>37</v>
      </c>
      <c r="J7" s="1"/>
    </row>
    <row r="8" spans="1:11" ht="15.75" thickBot="1" x14ac:dyDescent="0.3">
      <c r="A8" s="4">
        <f t="shared" si="0"/>
        <v>7</v>
      </c>
      <c r="B8" s="7" t="s">
        <v>40</v>
      </c>
      <c r="C8" s="4" t="s">
        <v>27</v>
      </c>
      <c r="D8" s="4" t="s">
        <v>28</v>
      </c>
      <c r="E8" s="5">
        <v>2</v>
      </c>
      <c r="F8" s="5">
        <v>1</v>
      </c>
      <c r="G8" s="5">
        <v>2</v>
      </c>
      <c r="H8" t="s">
        <v>8</v>
      </c>
      <c r="J8" s="1"/>
    </row>
    <row r="9" spans="1:11" ht="15.75" thickBot="1" x14ac:dyDescent="0.3">
      <c r="A9" s="4">
        <f t="shared" si="0"/>
        <v>8</v>
      </c>
      <c r="B9" s="7" t="s">
        <v>40</v>
      </c>
      <c r="C9" s="4" t="s">
        <v>9</v>
      </c>
      <c r="D9" s="4" t="s">
        <v>10</v>
      </c>
      <c r="E9" s="5">
        <v>1</v>
      </c>
      <c r="F9" s="5">
        <v>1</v>
      </c>
      <c r="G9" s="5">
        <v>2</v>
      </c>
      <c r="H9" t="s">
        <v>8</v>
      </c>
      <c r="J9" s="1"/>
    </row>
    <row r="10" spans="1:11" ht="15.75" thickBot="1" x14ac:dyDescent="0.3">
      <c r="A10" s="4">
        <f t="shared" si="0"/>
        <v>9</v>
      </c>
      <c r="B10" s="7" t="s">
        <v>39</v>
      </c>
      <c r="C10" s="4"/>
      <c r="D10" s="4" t="s">
        <v>36</v>
      </c>
      <c r="E10" s="5">
        <v>2</v>
      </c>
      <c r="F10" s="5">
        <v>2</v>
      </c>
      <c r="G10" s="5">
        <v>4</v>
      </c>
      <c r="H10" t="s">
        <v>37</v>
      </c>
      <c r="J10" s="1"/>
    </row>
    <row r="11" spans="1:11" ht="15.75" thickBot="1" x14ac:dyDescent="0.3">
      <c r="A11" s="4">
        <f t="shared" si="0"/>
        <v>10</v>
      </c>
      <c r="C11" s="4" t="s">
        <v>24</v>
      </c>
      <c r="D11" s="4" t="s">
        <v>26</v>
      </c>
      <c r="E11" s="5">
        <v>3</v>
      </c>
      <c r="F11" s="5">
        <v>3</v>
      </c>
      <c r="G11" s="5">
        <v>3</v>
      </c>
      <c r="H11" t="s">
        <v>37</v>
      </c>
      <c r="I11" t="s">
        <v>25</v>
      </c>
      <c r="J11" s="1"/>
    </row>
    <row r="12" spans="1:11" ht="15.75" thickBot="1" x14ac:dyDescent="0.3">
      <c r="A12" s="4">
        <f>1+A11</f>
        <v>11</v>
      </c>
      <c r="C12" s="4" t="s">
        <v>27</v>
      </c>
      <c r="D12" s="4" t="s">
        <v>29</v>
      </c>
      <c r="E12" s="5">
        <v>2</v>
      </c>
      <c r="F12" s="5">
        <v>2</v>
      </c>
      <c r="G12" s="5">
        <v>2</v>
      </c>
      <c r="H12" t="s">
        <v>8</v>
      </c>
      <c r="J12" s="1"/>
    </row>
    <row r="13" spans="1:11" ht="15.75" thickBot="1" x14ac:dyDescent="0.3">
      <c r="A13" s="4">
        <f>1+A12</f>
        <v>12</v>
      </c>
      <c r="C13" s="4" t="s">
        <v>17</v>
      </c>
      <c r="D13" s="4" t="s">
        <v>18</v>
      </c>
      <c r="E13" s="5">
        <v>3</v>
      </c>
      <c r="F13" s="5">
        <v>3</v>
      </c>
      <c r="G13" s="5">
        <v>4</v>
      </c>
      <c r="H13" t="s">
        <v>15</v>
      </c>
      <c r="I13" t="s">
        <v>19</v>
      </c>
      <c r="J13" s="1"/>
    </row>
    <row r="14" spans="1:11" ht="15.75" thickBot="1" x14ac:dyDescent="0.3">
      <c r="A14" s="4">
        <f>1+A13</f>
        <v>13</v>
      </c>
      <c r="B14" s="7" t="s">
        <v>40</v>
      </c>
      <c r="C14" s="4" t="s">
        <v>27</v>
      </c>
      <c r="D14" s="4" t="s">
        <v>30</v>
      </c>
      <c r="E14" s="5">
        <v>3</v>
      </c>
      <c r="F14" s="5">
        <v>3</v>
      </c>
      <c r="G14" s="5">
        <v>2</v>
      </c>
      <c r="H14" t="s">
        <v>8</v>
      </c>
      <c r="J14" s="1"/>
    </row>
    <row r="15" spans="1:11" ht="15.75" thickBot="1" x14ac:dyDescent="0.3">
      <c r="A15" s="4">
        <f>1+A14</f>
        <v>14</v>
      </c>
      <c r="C15" s="4" t="s">
        <v>27</v>
      </c>
      <c r="D15" s="4" t="s">
        <v>31</v>
      </c>
      <c r="E15" s="5">
        <v>3</v>
      </c>
      <c r="F15" s="5">
        <v>3</v>
      </c>
      <c r="G15" s="5">
        <v>3</v>
      </c>
      <c r="H15" t="s">
        <v>37</v>
      </c>
      <c r="J15" s="1"/>
    </row>
    <row r="16" spans="1:11" ht="15.75" thickBot="1" x14ac:dyDescent="0.3">
      <c r="A16" s="4">
        <f>1+A15</f>
        <v>15</v>
      </c>
      <c r="B16" s="7" t="s">
        <v>39</v>
      </c>
      <c r="C16" s="4" t="s">
        <v>13</v>
      </c>
      <c r="D16" s="4" t="s">
        <v>34</v>
      </c>
      <c r="E16" s="5">
        <v>3</v>
      </c>
      <c r="F16" s="5">
        <v>3</v>
      </c>
      <c r="G16" s="5">
        <v>3</v>
      </c>
      <c r="H16" t="s">
        <v>37</v>
      </c>
      <c r="J16" s="1"/>
    </row>
    <row r="17" ht="12" customHeight="1" x14ac:dyDescent="0.25"/>
  </sheetData>
  <sortState xmlns:xlrd2="http://schemas.microsoft.com/office/spreadsheetml/2017/richdata2" ref="C2:J17">
    <sortCondition ref="D2:D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D12E-5C35-4F9A-B8DF-0AB8098B39A5}">
  <dimension ref="A1:AD28"/>
  <sheetViews>
    <sheetView topLeftCell="K1" workbookViewId="0">
      <selection activeCell="V4" sqref="V4:X7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1" bestFit="1" customWidth="1"/>
    <col min="4" max="4" width="14.140625" bestFit="1" customWidth="1"/>
    <col min="5" max="5" width="17.28515625" bestFit="1" customWidth="1"/>
    <col min="6" max="6" width="12.85546875" bestFit="1" customWidth="1"/>
    <col min="7" max="7" width="25.7109375" bestFit="1" customWidth="1"/>
    <col min="8" max="8" width="24.42578125" bestFit="1" customWidth="1"/>
    <col min="9" max="9" width="22.140625" bestFit="1" customWidth="1"/>
    <col min="10" max="10" width="9.42578125" style="7" bestFit="1" customWidth="1"/>
    <col min="11" max="11" width="13.7109375" style="7" bestFit="1" customWidth="1"/>
    <col min="12" max="12" width="10.85546875" style="13" bestFit="1" customWidth="1"/>
    <col min="13" max="13" width="8" style="7" bestFit="1" customWidth="1"/>
    <col min="14" max="14" width="10.140625" style="7" bestFit="1" customWidth="1"/>
    <col min="15" max="16" width="7.5703125" style="7" bestFit="1" customWidth="1"/>
    <col min="17" max="17" width="11.28515625" style="13" bestFit="1" customWidth="1"/>
    <col min="18" max="18" width="12.140625" style="13" bestFit="1" customWidth="1"/>
    <col min="19" max="19" width="13.5703125" style="4" bestFit="1" customWidth="1"/>
    <col min="20" max="21" width="13.5703125" bestFit="1" customWidth="1"/>
    <col min="22" max="22" width="10.7109375" bestFit="1" customWidth="1"/>
    <col min="23" max="23" width="7.85546875" bestFit="1" customWidth="1"/>
    <col min="24" max="24" width="10" bestFit="1" customWidth="1"/>
    <col min="25" max="25" width="5.140625" bestFit="1" customWidth="1"/>
    <col min="26" max="26" width="5.42578125" bestFit="1" customWidth="1"/>
    <col min="27" max="27" width="11.140625" bestFit="1" customWidth="1"/>
    <col min="28" max="28" width="12" bestFit="1" customWidth="1"/>
    <col min="29" max="29" width="14" bestFit="1" customWidth="1"/>
  </cols>
  <sheetData>
    <row r="1" spans="1:20" ht="37.5" x14ac:dyDescent="0.3">
      <c r="A1" s="3" t="s">
        <v>61</v>
      </c>
      <c r="B1" s="3" t="s">
        <v>0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7</v>
      </c>
      <c r="H1" s="9" t="s">
        <v>73</v>
      </c>
      <c r="I1" s="14" t="s">
        <v>90</v>
      </c>
      <c r="J1" s="6" t="s">
        <v>81</v>
      </c>
      <c r="K1" s="6" t="s">
        <v>88</v>
      </c>
      <c r="L1" s="6" t="s">
        <v>82</v>
      </c>
      <c r="M1" s="6" t="s">
        <v>83</v>
      </c>
      <c r="N1" s="6" t="s">
        <v>84</v>
      </c>
      <c r="O1" s="6" t="s">
        <v>85</v>
      </c>
      <c r="P1" s="6" t="s">
        <v>86</v>
      </c>
      <c r="Q1" s="6" t="s">
        <v>89</v>
      </c>
      <c r="R1" s="6" t="s">
        <v>87</v>
      </c>
      <c r="S1" s="6" t="s">
        <v>92</v>
      </c>
    </row>
    <row r="2" spans="1:20" x14ac:dyDescent="0.25">
      <c r="A2">
        <v>1</v>
      </c>
      <c r="B2" s="4" t="s">
        <v>48</v>
      </c>
      <c r="C2" s="4" t="s">
        <v>49</v>
      </c>
      <c r="D2" s="5">
        <v>1</v>
      </c>
      <c r="E2" s="5">
        <v>0</v>
      </c>
      <c r="F2" s="5">
        <v>2</v>
      </c>
      <c r="G2" t="s">
        <v>8</v>
      </c>
      <c r="H2" t="s">
        <v>77</v>
      </c>
      <c r="I2" s="5" t="s">
        <v>74</v>
      </c>
      <c r="J2" s="7">
        <v>1</v>
      </c>
      <c r="K2" s="11">
        <v>0.85770000000000002</v>
      </c>
      <c r="L2" s="11">
        <v>0.9173</v>
      </c>
      <c r="M2" s="11">
        <v>0.93679999999999997</v>
      </c>
      <c r="N2" s="11">
        <v>0.94259999999999999</v>
      </c>
      <c r="O2" s="12">
        <v>1.1000000000000001E-3</v>
      </c>
      <c r="P2" s="12">
        <v>4.5699999999999998E-2</v>
      </c>
      <c r="Q2" s="11">
        <v>0.96309999999999996</v>
      </c>
      <c r="R2" s="11">
        <v>0.97719999999999996</v>
      </c>
      <c r="S2" s="11">
        <v>0.99570000000000003</v>
      </c>
      <c r="T2">
        <f>IF(I2="n",-1,IF(I2="?",1,0))</f>
        <v>-1</v>
      </c>
    </row>
    <row r="3" spans="1:20" x14ac:dyDescent="0.25">
      <c r="A3">
        <f>A2+1</f>
        <v>2</v>
      </c>
      <c r="B3" s="4" t="s">
        <v>46</v>
      </c>
      <c r="C3" s="4" t="s">
        <v>47</v>
      </c>
      <c r="D3" s="5">
        <v>1</v>
      </c>
      <c r="E3" s="5">
        <v>0</v>
      </c>
      <c r="F3" s="5">
        <v>3</v>
      </c>
      <c r="G3" t="s">
        <v>8</v>
      </c>
      <c r="H3" t="s">
        <v>77</v>
      </c>
      <c r="I3" s="5" t="s">
        <v>74</v>
      </c>
      <c r="J3" s="7">
        <v>0</v>
      </c>
      <c r="K3" s="11">
        <v>0.83189999999999997</v>
      </c>
      <c r="L3" s="11">
        <v>0.89300000000000002</v>
      </c>
      <c r="M3" s="11">
        <v>0.90969999999999995</v>
      </c>
      <c r="N3" s="11">
        <v>0.90100000000000002</v>
      </c>
      <c r="O3" s="12">
        <v>1.5E-3</v>
      </c>
      <c r="P3" s="12">
        <v>5.5199999999999999E-2</v>
      </c>
      <c r="Q3" s="11">
        <v>0.94820000000000004</v>
      </c>
      <c r="R3" s="11">
        <v>0.9637</v>
      </c>
      <c r="S3" s="11">
        <v>0.99009999999999998</v>
      </c>
      <c r="T3">
        <f t="shared" ref="T3:T4" si="0">IF(I3="n",-1,IF(I3="?",1,0))</f>
        <v>-1</v>
      </c>
    </row>
    <row r="4" spans="1:20" x14ac:dyDescent="0.25">
      <c r="A4">
        <f t="shared" ref="A4:A15" si="1">A3+1</f>
        <v>3</v>
      </c>
      <c r="C4" s="4" t="s">
        <v>60</v>
      </c>
      <c r="D4" s="5">
        <v>1</v>
      </c>
      <c r="E4" s="5">
        <v>1</v>
      </c>
      <c r="F4" s="5">
        <v>2</v>
      </c>
      <c r="G4" t="s">
        <v>70</v>
      </c>
      <c r="H4" t="s">
        <v>76</v>
      </c>
      <c r="I4" s="5" t="s">
        <v>75</v>
      </c>
      <c r="J4" s="7">
        <v>1</v>
      </c>
      <c r="K4" s="11">
        <v>0.60909999999999997</v>
      </c>
      <c r="L4" s="11">
        <v>0.71660000000000001</v>
      </c>
      <c r="M4" s="11">
        <v>0.83109999999999995</v>
      </c>
      <c r="N4" s="11">
        <v>0.8427</v>
      </c>
      <c r="O4" s="12">
        <v>1.6799999999999999E-2</v>
      </c>
      <c r="P4" s="12">
        <v>0.22700000000000001</v>
      </c>
      <c r="Q4" s="11">
        <v>0.94359999999999999</v>
      </c>
      <c r="R4" s="11">
        <v>0.98960000000000004</v>
      </c>
      <c r="S4" s="11">
        <v>0.98280000000000001</v>
      </c>
      <c r="T4">
        <f t="shared" si="0"/>
        <v>1</v>
      </c>
    </row>
    <row r="5" spans="1:20" x14ac:dyDescent="0.25">
      <c r="A5">
        <f t="shared" si="1"/>
        <v>4</v>
      </c>
      <c r="B5" s="4" t="s">
        <v>48</v>
      </c>
      <c r="C5" s="4" t="s">
        <v>50</v>
      </c>
      <c r="D5" s="5">
        <v>1</v>
      </c>
      <c r="E5" s="5">
        <v>0</v>
      </c>
      <c r="F5" s="5">
        <v>3</v>
      </c>
      <c r="G5" t="s">
        <v>71</v>
      </c>
      <c r="I5" s="5"/>
      <c r="J5" s="7">
        <v>0</v>
      </c>
      <c r="K5" s="11">
        <v>0.84299999999999997</v>
      </c>
      <c r="L5" s="11">
        <v>0.89610000000000001</v>
      </c>
      <c r="M5" s="11">
        <v>0.9284</v>
      </c>
      <c r="N5" s="11">
        <v>0.93940000000000001</v>
      </c>
      <c r="O5" s="12">
        <v>1.6999999999999999E-3</v>
      </c>
      <c r="P5" s="12">
        <v>6.3500000000000001E-2</v>
      </c>
      <c r="Q5" s="11">
        <v>0.95960000000000001</v>
      </c>
      <c r="R5" s="11">
        <v>0.9788</v>
      </c>
      <c r="S5" s="11">
        <v>0.9909</v>
      </c>
      <c r="T5">
        <f>IF(I5="n",-1,IF(I5="?",1,0))</f>
        <v>0</v>
      </c>
    </row>
    <row r="6" spans="1:20" x14ac:dyDescent="0.25">
      <c r="A6">
        <f t="shared" si="1"/>
        <v>5</v>
      </c>
      <c r="C6" s="4" t="s">
        <v>56</v>
      </c>
      <c r="D6" s="5">
        <v>1</v>
      </c>
      <c r="E6" s="5">
        <v>1</v>
      </c>
      <c r="F6" s="5">
        <v>1</v>
      </c>
      <c r="G6" t="s">
        <v>70</v>
      </c>
      <c r="H6" t="s">
        <v>77</v>
      </c>
      <c r="I6" s="5" t="s">
        <v>74</v>
      </c>
      <c r="J6" s="7">
        <v>2</v>
      </c>
      <c r="K6" s="11">
        <v>0.85329999999999995</v>
      </c>
      <c r="L6" s="11">
        <v>0.88180000000000003</v>
      </c>
      <c r="M6" s="11">
        <v>0.90759999999999996</v>
      </c>
      <c r="N6" s="11">
        <v>0.91249999999999998</v>
      </c>
      <c r="O6" s="12">
        <v>1.1000000000000001E-3</v>
      </c>
      <c r="P6" s="12">
        <v>5.33E-2</v>
      </c>
      <c r="Q6" s="11">
        <v>0.93510000000000004</v>
      </c>
      <c r="R6" s="11">
        <v>0.95660000000000001</v>
      </c>
      <c r="S6" s="11">
        <v>0.98919999999999997</v>
      </c>
      <c r="T6">
        <f t="shared" ref="T6:T15" si="2">IF(I6="n",-1,IF(I6="?",1,0))</f>
        <v>-1</v>
      </c>
    </row>
    <row r="7" spans="1:20" x14ac:dyDescent="0.25">
      <c r="A7">
        <f t="shared" si="1"/>
        <v>6</v>
      </c>
      <c r="B7" s="4" t="s">
        <v>51</v>
      </c>
      <c r="C7" s="4" t="s">
        <v>52</v>
      </c>
      <c r="D7" s="5">
        <v>1</v>
      </c>
      <c r="E7" s="5">
        <v>0</v>
      </c>
      <c r="F7" s="5">
        <v>2</v>
      </c>
      <c r="G7" t="s">
        <v>70</v>
      </c>
      <c r="I7" s="5"/>
      <c r="J7" s="7">
        <v>2</v>
      </c>
      <c r="K7" s="11">
        <v>0.88959999999999995</v>
      </c>
      <c r="L7" s="11">
        <v>0.91039999999999999</v>
      </c>
      <c r="M7" s="11">
        <v>0.9355</v>
      </c>
      <c r="N7" s="11">
        <v>0.94569999999999999</v>
      </c>
      <c r="O7" s="12">
        <v>8.0645999999999995E-4</v>
      </c>
      <c r="P7" s="12">
        <v>4.7300000000000002E-2</v>
      </c>
      <c r="Q7" s="11">
        <v>0.9577</v>
      </c>
      <c r="R7" s="11">
        <v>0.97450000000000003</v>
      </c>
      <c r="S7" s="11">
        <v>0.99129999999999996</v>
      </c>
      <c r="T7">
        <f t="shared" si="2"/>
        <v>0</v>
      </c>
    </row>
    <row r="8" spans="1:20" x14ac:dyDescent="0.25">
      <c r="A8">
        <f t="shared" si="1"/>
        <v>7</v>
      </c>
      <c r="B8" s="4" t="s">
        <v>44</v>
      </c>
      <c r="C8" s="4" t="s">
        <v>45</v>
      </c>
      <c r="D8" s="5">
        <v>2</v>
      </c>
      <c r="E8" s="5">
        <v>2</v>
      </c>
      <c r="F8" s="5">
        <v>3</v>
      </c>
      <c r="G8" t="s">
        <v>70</v>
      </c>
      <c r="H8" t="s">
        <v>78</v>
      </c>
      <c r="I8" s="5" t="s">
        <v>74</v>
      </c>
      <c r="J8" s="7">
        <v>0</v>
      </c>
      <c r="K8" s="11">
        <v>0.71519999999999995</v>
      </c>
      <c r="L8" s="11">
        <v>0.76649999999999996</v>
      </c>
      <c r="M8" s="11">
        <v>0.81559999999999999</v>
      </c>
      <c r="N8" s="11">
        <v>0.81799999999999995</v>
      </c>
      <c r="O8" s="12">
        <v>5.7999999999999996E-3</v>
      </c>
      <c r="P8" s="12">
        <v>8.43E-2</v>
      </c>
      <c r="Q8" s="11">
        <v>0.8508</v>
      </c>
      <c r="R8" s="11">
        <v>0.95889999999999997</v>
      </c>
      <c r="S8" s="11">
        <v>0.96250000000000002</v>
      </c>
      <c r="T8">
        <f t="shared" si="2"/>
        <v>-1</v>
      </c>
    </row>
    <row r="9" spans="1:20" x14ac:dyDescent="0.25">
      <c r="A9">
        <f t="shared" si="1"/>
        <v>8</v>
      </c>
      <c r="B9" s="4" t="s">
        <v>41</v>
      </c>
      <c r="C9" s="4" t="s">
        <v>42</v>
      </c>
      <c r="D9" s="5">
        <v>2</v>
      </c>
      <c r="E9" s="5">
        <v>1</v>
      </c>
      <c r="F9" s="5">
        <v>4</v>
      </c>
      <c r="G9" t="s">
        <v>70</v>
      </c>
      <c r="I9" s="5"/>
      <c r="J9" s="7">
        <v>4</v>
      </c>
      <c r="K9" s="11">
        <v>0.84160000000000001</v>
      </c>
      <c r="L9" s="11">
        <v>0.90749999999999997</v>
      </c>
      <c r="M9" s="11">
        <v>0.93430000000000002</v>
      </c>
      <c r="N9" s="11">
        <v>0.94710000000000005</v>
      </c>
      <c r="O9" s="12">
        <v>1.4E-3</v>
      </c>
      <c r="P9" s="12">
        <v>5.2900000000000003E-2</v>
      </c>
      <c r="Q9" s="11">
        <v>0.96050000000000002</v>
      </c>
      <c r="R9" s="11">
        <v>0.97199999999999998</v>
      </c>
      <c r="S9" s="11">
        <v>0.98019999999999996</v>
      </c>
      <c r="T9">
        <f t="shared" si="2"/>
        <v>0</v>
      </c>
    </row>
    <row r="10" spans="1:20" x14ac:dyDescent="0.25">
      <c r="A10">
        <f t="shared" si="1"/>
        <v>9</v>
      </c>
      <c r="B10" s="4" t="s">
        <v>51</v>
      </c>
      <c r="C10" s="4" t="s">
        <v>62</v>
      </c>
      <c r="D10" s="5">
        <v>2</v>
      </c>
      <c r="E10" s="5">
        <v>1</v>
      </c>
      <c r="F10" s="5">
        <v>3</v>
      </c>
      <c r="G10" t="s">
        <v>70</v>
      </c>
      <c r="H10" t="s">
        <v>79</v>
      </c>
      <c r="I10" s="5" t="s">
        <v>75</v>
      </c>
      <c r="J10" s="7">
        <v>3</v>
      </c>
      <c r="K10" s="11">
        <v>0.86580000000000001</v>
      </c>
      <c r="L10" s="11">
        <v>0.9375</v>
      </c>
      <c r="M10" s="11">
        <v>0.93559999999999999</v>
      </c>
      <c r="N10" s="11">
        <v>0.94179999999999997</v>
      </c>
      <c r="O10" s="12">
        <v>1.1999999999999999E-3</v>
      </c>
      <c r="P10" s="12">
        <v>1.7899999999999999E-2</v>
      </c>
      <c r="Q10" s="11">
        <v>0.95550000000000002</v>
      </c>
      <c r="R10" s="11">
        <v>0.97199999999999998</v>
      </c>
      <c r="S10" s="11">
        <v>0.99260000000000004</v>
      </c>
      <c r="T10">
        <f t="shared" si="2"/>
        <v>1</v>
      </c>
    </row>
    <row r="11" spans="1:20" x14ac:dyDescent="0.25">
      <c r="A11">
        <f t="shared" si="1"/>
        <v>10</v>
      </c>
      <c r="B11" s="4" t="s">
        <v>51</v>
      </c>
      <c r="C11" s="4" t="s">
        <v>53</v>
      </c>
      <c r="D11" s="5">
        <v>2</v>
      </c>
      <c r="E11" s="5">
        <v>2</v>
      </c>
      <c r="F11" s="5">
        <v>2</v>
      </c>
      <c r="G11" t="s">
        <v>71</v>
      </c>
      <c r="H11" t="s">
        <v>79</v>
      </c>
      <c r="I11" s="5" t="s">
        <v>75</v>
      </c>
      <c r="J11" s="7">
        <v>1</v>
      </c>
      <c r="K11" s="11">
        <v>0.89649999999999996</v>
      </c>
      <c r="L11" s="11">
        <v>0.93030000000000002</v>
      </c>
      <c r="M11" s="11">
        <v>0.94920000000000004</v>
      </c>
      <c r="N11" s="11">
        <v>0.96140000000000003</v>
      </c>
      <c r="O11" s="12">
        <v>5.5447000000000005E-4</v>
      </c>
      <c r="P11" s="12">
        <v>3.7400000000000003E-2</v>
      </c>
      <c r="Q11" s="11">
        <v>0.9677</v>
      </c>
      <c r="R11" s="11">
        <v>0.97360000000000002</v>
      </c>
      <c r="S11" s="11">
        <v>0.99309999999999998</v>
      </c>
      <c r="T11">
        <f t="shared" si="2"/>
        <v>1</v>
      </c>
    </row>
    <row r="12" spans="1:20" x14ac:dyDescent="0.25">
      <c r="A12">
        <f t="shared" si="1"/>
        <v>11</v>
      </c>
      <c r="B12" s="4" t="s">
        <v>41</v>
      </c>
      <c r="C12" s="4" t="s">
        <v>43</v>
      </c>
      <c r="D12" s="5">
        <v>3</v>
      </c>
      <c r="E12" s="5">
        <v>3</v>
      </c>
      <c r="F12" s="5">
        <v>3</v>
      </c>
      <c r="G12" t="s">
        <v>70</v>
      </c>
      <c r="H12" t="s">
        <v>77</v>
      </c>
      <c r="I12" s="5" t="s">
        <v>74</v>
      </c>
      <c r="J12" s="7">
        <v>0</v>
      </c>
      <c r="K12" s="11">
        <v>0.8377</v>
      </c>
      <c r="L12" s="11">
        <v>0.87660000000000005</v>
      </c>
      <c r="M12" s="11">
        <v>0.91020000000000001</v>
      </c>
      <c r="N12" s="11">
        <v>0.88880000000000003</v>
      </c>
      <c r="O12" s="12">
        <v>2.5000000000000001E-3</v>
      </c>
      <c r="P12" s="12">
        <v>7.9399999999999998E-2</v>
      </c>
      <c r="Q12" s="11">
        <v>0.95599999999999996</v>
      </c>
      <c r="R12" s="11">
        <v>0.99390000000000001</v>
      </c>
      <c r="S12" s="11">
        <v>0.99670000000000003</v>
      </c>
      <c r="T12">
        <f t="shared" si="2"/>
        <v>-1</v>
      </c>
    </row>
    <row r="13" spans="1:20" x14ac:dyDescent="0.25">
      <c r="A13">
        <f t="shared" si="1"/>
        <v>12</v>
      </c>
      <c r="B13" s="4" t="s">
        <v>59</v>
      </c>
      <c r="C13" s="4" t="s">
        <v>63</v>
      </c>
      <c r="D13" s="5">
        <v>3</v>
      </c>
      <c r="E13" s="5">
        <v>3</v>
      </c>
      <c r="F13" s="5">
        <v>2</v>
      </c>
      <c r="G13" t="s">
        <v>72</v>
      </c>
      <c r="H13" t="s">
        <v>80</v>
      </c>
      <c r="I13" s="5"/>
      <c r="J13" s="7">
        <v>1</v>
      </c>
      <c r="K13" s="11">
        <v>0.89700000000000002</v>
      </c>
      <c r="L13" s="11">
        <v>0.90110000000000001</v>
      </c>
      <c r="M13" s="11">
        <v>0.93969999999999998</v>
      </c>
      <c r="N13" s="11">
        <v>0.95150000000000001</v>
      </c>
      <c r="O13" s="12">
        <v>9.9482999999999993E-4</v>
      </c>
      <c r="P13" s="12">
        <v>6.8900000000000003E-2</v>
      </c>
      <c r="Q13" s="11">
        <v>0.97</v>
      </c>
      <c r="R13" s="11">
        <v>0.97740000000000005</v>
      </c>
      <c r="S13" s="11">
        <v>0.99150000000000005</v>
      </c>
      <c r="T13">
        <f t="shared" si="2"/>
        <v>0</v>
      </c>
    </row>
    <row r="14" spans="1:20" x14ac:dyDescent="0.25">
      <c r="A14">
        <f t="shared" si="1"/>
        <v>13</v>
      </c>
      <c r="B14" s="4" t="s">
        <v>55</v>
      </c>
      <c r="C14" s="4" t="s">
        <v>54</v>
      </c>
      <c r="D14" s="5">
        <v>3</v>
      </c>
      <c r="E14" s="5">
        <v>3</v>
      </c>
      <c r="F14" s="5">
        <v>3</v>
      </c>
      <c r="G14" t="s">
        <v>70</v>
      </c>
      <c r="H14" t="s">
        <v>77</v>
      </c>
      <c r="I14" s="5" t="s">
        <v>74</v>
      </c>
      <c r="J14" s="7">
        <v>3</v>
      </c>
      <c r="K14" s="11">
        <v>0.86539999999999995</v>
      </c>
      <c r="L14" s="11">
        <v>0.92979999999999996</v>
      </c>
      <c r="M14" s="11">
        <v>0.94650000000000001</v>
      </c>
      <c r="N14" s="11">
        <v>0.95509999999999995</v>
      </c>
      <c r="O14" s="12">
        <v>1.1000000000000001E-3</v>
      </c>
      <c r="P14" s="12">
        <v>3.9E-2</v>
      </c>
      <c r="Q14" s="11">
        <v>0.96879999999999999</v>
      </c>
      <c r="R14" s="11">
        <v>0.98170000000000002</v>
      </c>
      <c r="S14" s="11">
        <v>0.99039999999999995</v>
      </c>
      <c r="T14">
        <f t="shared" si="2"/>
        <v>-1</v>
      </c>
    </row>
    <row r="15" spans="1:20" x14ac:dyDescent="0.25">
      <c r="A15">
        <f t="shared" si="1"/>
        <v>14</v>
      </c>
      <c r="B15" s="4" t="s">
        <v>57</v>
      </c>
      <c r="C15" t="s">
        <v>58</v>
      </c>
      <c r="D15" s="5">
        <v>3</v>
      </c>
      <c r="E15" s="5">
        <v>3</v>
      </c>
      <c r="F15" s="5">
        <v>1</v>
      </c>
      <c r="G15" t="s">
        <v>72</v>
      </c>
      <c r="I15" s="5"/>
      <c r="J15" s="7">
        <v>0</v>
      </c>
      <c r="K15" s="11">
        <v>0.8216</v>
      </c>
      <c r="L15" s="11">
        <v>0.84789999999999999</v>
      </c>
      <c r="M15" s="11">
        <v>0.88790000000000002</v>
      </c>
      <c r="N15" s="11">
        <v>0.87039999999999995</v>
      </c>
      <c r="O15" s="12">
        <v>2.3E-3</v>
      </c>
      <c r="P15" s="12">
        <v>7.9600000000000004E-2</v>
      </c>
      <c r="Q15" s="11">
        <v>0.9274</v>
      </c>
      <c r="R15" s="11">
        <v>0.96930000000000005</v>
      </c>
      <c r="S15" s="11">
        <v>0.9728</v>
      </c>
      <c r="T15">
        <f t="shared" si="2"/>
        <v>0</v>
      </c>
    </row>
    <row r="18" spans="19:30" ht="21" x14ac:dyDescent="0.25">
      <c r="T18" s="16" t="s">
        <v>91</v>
      </c>
      <c r="U18" s="6" t="s">
        <v>88</v>
      </c>
      <c r="V18" s="6" t="s">
        <v>82</v>
      </c>
      <c r="W18" s="6" t="s">
        <v>83</v>
      </c>
      <c r="X18" s="6" t="s">
        <v>84</v>
      </c>
      <c r="Y18" s="6" t="s">
        <v>85</v>
      </c>
      <c r="Z18" s="6" t="s">
        <v>86</v>
      </c>
      <c r="AA18" s="6" t="s">
        <v>89</v>
      </c>
      <c r="AB18" s="6" t="s">
        <v>87</v>
      </c>
      <c r="AC18" s="6" t="s">
        <v>92</v>
      </c>
      <c r="AD18" s="15" t="s">
        <v>93</v>
      </c>
    </row>
    <row r="19" spans="19:30" ht="18.75" x14ac:dyDescent="0.25">
      <c r="T19" s="15" t="s">
        <v>81</v>
      </c>
      <c r="U19" s="10">
        <f t="shared" ref="U19:AB19" si="3">CORREL($J$2:$J$15,K2:K15)^2</f>
        <v>7.1691311891072307E-2</v>
      </c>
      <c r="V19" s="10">
        <f t="shared" si="3"/>
        <v>0.16854607878381384</v>
      </c>
      <c r="W19" s="10">
        <f t="shared" si="3"/>
        <v>0.18917272467833843</v>
      </c>
      <c r="X19" s="10">
        <f t="shared" si="3"/>
        <v>0.28056579045616742</v>
      </c>
      <c r="Y19" s="10">
        <f t="shared" si="3"/>
        <v>3.7723109507909872E-2</v>
      </c>
      <c r="Z19" s="10">
        <f t="shared" si="3"/>
        <v>9.3958449886164142E-2</v>
      </c>
      <c r="AA19" s="10">
        <f t="shared" si="3"/>
        <v>0.13225585587900679</v>
      </c>
      <c r="AB19" s="10">
        <f t="shared" si="3"/>
        <v>1.5264628858564526E-3</v>
      </c>
      <c r="AC19" s="10">
        <f>CORREL(J2:J15,$S$2:$S$15)^2</f>
        <v>2.4192290821460759E-2</v>
      </c>
      <c r="AD19" s="10">
        <f>CORREL(J2:J15,$T$2:$T$15)^2</f>
        <v>4.2735042735042708E-2</v>
      </c>
    </row>
    <row r="20" spans="19:30" ht="18.75" x14ac:dyDescent="0.25">
      <c r="T20" s="15" t="s">
        <v>88</v>
      </c>
      <c r="U20" s="7" t="s">
        <v>39</v>
      </c>
      <c r="V20" s="10">
        <f>CORREL($K$2:$K$15,L2:L15)^2</f>
        <v>0.90532755992939329</v>
      </c>
      <c r="W20" s="10">
        <f>CORREL($L$2:$L$15,M2:M15)^2</f>
        <v>0.92150404173796452</v>
      </c>
      <c r="X20" s="10">
        <f>CORREL($K$2:$K$15,N2:N15)^2</f>
        <v>0.70232783466250814</v>
      </c>
      <c r="Y20" s="10">
        <f>CORREL($K$2:$K$15,O2:O15)^2</f>
        <v>0.89656803514640249</v>
      </c>
      <c r="Z20" s="10">
        <f>CORREL($K$2:$K$15,P2:P15)^2</f>
        <v>0.78584290708849203</v>
      </c>
      <c r="AA20" s="10">
        <f>CORREL($K$2:$K$15,Q2:Q15)^2</f>
        <v>0.30897894994504166</v>
      </c>
      <c r="AB20" s="10">
        <f>CORREL($K$2:$K$15,R2:R15)^2</f>
        <v>1.7311972187931218E-2</v>
      </c>
      <c r="AC20" s="10">
        <f>CORREL(K2:K15,$S$2:$S$15)^2</f>
        <v>0.32317177009388298</v>
      </c>
      <c r="AD20" s="10">
        <f>CORREL(K2:K15,$T$2:$T$15)^2</f>
        <v>1.479084255047501E-2</v>
      </c>
    </row>
    <row r="21" spans="19:30" ht="18.75" x14ac:dyDescent="0.25">
      <c r="T21" s="15" t="s">
        <v>82</v>
      </c>
      <c r="U21" s="7" t="s">
        <v>39</v>
      </c>
      <c r="V21" s="7" t="s">
        <v>39</v>
      </c>
      <c r="W21" s="10">
        <f t="shared" ref="W21:AB21" si="4">CORREL($L$2:$L$15,M2:M15)^2</f>
        <v>0.92150404173796452</v>
      </c>
      <c r="X21" s="10">
        <f t="shared" si="4"/>
        <v>0.82223512777213925</v>
      </c>
      <c r="Y21" s="10">
        <f t="shared" si="4"/>
        <v>0.79731505316136686</v>
      </c>
      <c r="Z21" s="10">
        <f t="shared" si="4"/>
        <v>0.78408378947966717</v>
      </c>
      <c r="AA21" s="10">
        <f t="shared" si="4"/>
        <v>0.43463606974016122</v>
      </c>
      <c r="AB21" s="10">
        <f t="shared" si="4"/>
        <v>2.5789198016510991E-3</v>
      </c>
      <c r="AC21" s="10">
        <f>CORREL(L2:L15,$S$2:$S$15)^2</f>
        <v>0.42515335310687474</v>
      </c>
      <c r="AD21" s="10">
        <f>CORREL(L2:L15,$T$2:$T$15)^2</f>
        <v>4.034850231011352E-3</v>
      </c>
    </row>
    <row r="22" spans="19:30" ht="18.75" x14ac:dyDescent="0.25">
      <c r="T22" s="15" t="s">
        <v>83</v>
      </c>
      <c r="U22" s="7" t="s">
        <v>39</v>
      </c>
      <c r="V22" s="7" t="s">
        <v>39</v>
      </c>
      <c r="W22" s="7" t="s">
        <v>39</v>
      </c>
      <c r="X22" s="10">
        <f>CORREL($M$2:$M$15,N2:N15)^2</f>
        <v>0.94123508509555098</v>
      </c>
      <c r="Y22" s="10">
        <f>CORREL($M$2:$M$15,O2:O15)^2</f>
        <v>0.59967243635085044</v>
      </c>
      <c r="Z22" s="10">
        <f>CORREL($M$2:$M$15,P2:P15)^2</f>
        <v>0.53297013571631591</v>
      </c>
      <c r="AA22" s="10">
        <f>CORREL($M$2:$M$15,Q2:Q15)^2</f>
        <v>0.68387474416768079</v>
      </c>
      <c r="AB22" s="10">
        <f>CORREL($M$2:$M$15,R2:R15)^2</f>
        <v>2.0080778122816938E-2</v>
      </c>
      <c r="AC22" s="10">
        <f>CORREL(M2:M15,$S$2:$S$15)^2</f>
        <v>0.55899799982401743</v>
      </c>
      <c r="AD22" s="10">
        <f>CORREL(M2:M15,$T$2:$T$15)^2</f>
        <v>3.498397277283643E-3</v>
      </c>
    </row>
    <row r="23" spans="19:30" ht="18.75" x14ac:dyDescent="0.25">
      <c r="T23" s="15" t="s">
        <v>84</v>
      </c>
      <c r="U23" s="7" t="s">
        <v>39</v>
      </c>
      <c r="V23" s="7" t="s">
        <v>39</v>
      </c>
      <c r="W23" s="7" t="s">
        <v>39</v>
      </c>
      <c r="X23" s="7" t="s">
        <v>39</v>
      </c>
      <c r="Y23" s="10">
        <f>CORREL($N$2:$N$15,O2:O15)^2</f>
        <v>0.47027225268344708</v>
      </c>
      <c r="Z23" s="10">
        <f>CORREL($N$2:$N$15,P2:P15)^2</f>
        <v>0.4468101203884296</v>
      </c>
      <c r="AA23" s="10">
        <f>CORREL($N$2:$N$15,Q2:Q15)^2</f>
        <v>0.66517427418866837</v>
      </c>
      <c r="AB23" s="10">
        <f>CORREL($N$2:$N$15,R2:R15)^2</f>
        <v>1.4111260951161678E-2</v>
      </c>
      <c r="AC23" s="10">
        <f>CORREL(N2:N15,$S$2:$S$15)^2</f>
        <v>0.50512539853796845</v>
      </c>
      <c r="AD23" s="10">
        <f>CORREL(N2:N15,$T$2:$T$15)^2</f>
        <v>2.4996076479550697E-2</v>
      </c>
    </row>
    <row r="24" spans="19:30" ht="18.75" x14ac:dyDescent="0.25">
      <c r="T24" s="15" t="s">
        <v>85</v>
      </c>
      <c r="U24" s="7" t="s">
        <v>39</v>
      </c>
      <c r="V24" s="7" t="s">
        <v>39</v>
      </c>
      <c r="W24" s="7" t="s">
        <v>39</v>
      </c>
      <c r="X24" s="7" t="s">
        <v>39</v>
      </c>
      <c r="Y24" s="7" t="s">
        <v>39</v>
      </c>
      <c r="Z24" s="10">
        <f>CORREL($O$2:$O$15,P2:P15)^2</f>
        <v>0.92026438288723433</v>
      </c>
      <c r="AA24" s="10">
        <f>CORREL($O$2:$O$15,Q2:Q15)^2</f>
        <v>9.9560717851766026E-2</v>
      </c>
      <c r="AB24" s="10">
        <f>CORREL($O$2:$O$15,R2:R15)^2</f>
        <v>0.10780299906214605</v>
      </c>
      <c r="AC24" s="10">
        <f>CORREL(O2:O15,$S$2:$S$15)^2</f>
        <v>0.13121186590927844</v>
      </c>
      <c r="AD24" s="10">
        <f>CORREL(O2:O15,$T$2:$T$15)^2</f>
        <v>9.723716099906346E-2</v>
      </c>
    </row>
    <row r="25" spans="19:30" ht="18.75" x14ac:dyDescent="0.25">
      <c r="T25" s="15" t="s">
        <v>86</v>
      </c>
      <c r="U25" s="7" t="s">
        <v>39</v>
      </c>
      <c r="V25" s="7" t="s">
        <v>39</v>
      </c>
      <c r="W25" s="7" t="s">
        <v>39</v>
      </c>
      <c r="X25" s="7" t="s">
        <v>39</v>
      </c>
      <c r="Y25" s="7" t="s">
        <v>39</v>
      </c>
      <c r="Z25" s="7" t="s">
        <v>39</v>
      </c>
      <c r="AA25" s="10">
        <f>CORREL($P$2:$P$15,Q2:Q15)^2</f>
        <v>5.4937284649720475E-2</v>
      </c>
      <c r="AB25" s="10">
        <f>CORREL($P$2:$P$15,R2:R15)^2</f>
        <v>0.15302154721516584</v>
      </c>
      <c r="AC25" s="10">
        <f>CORREL(P2:P15,$S$2:$S$15)^2</f>
        <v>0.10177502440705009</v>
      </c>
      <c r="AD25" s="10">
        <f>CORREL(P2:P15,$T$2:$T$15)^2</f>
        <v>6.3172462464453114E-2</v>
      </c>
    </row>
    <row r="26" spans="19:30" ht="18.75" x14ac:dyDescent="0.25">
      <c r="S26" s="15"/>
      <c r="T26" s="15" t="s">
        <v>89</v>
      </c>
      <c r="U26" s="7" t="s">
        <v>39</v>
      </c>
      <c r="V26" s="7" t="s">
        <v>39</v>
      </c>
      <c r="W26" s="7" t="s">
        <v>39</v>
      </c>
      <c r="X26" s="7" t="s">
        <v>39</v>
      </c>
      <c r="Y26" s="7" t="s">
        <v>39</v>
      </c>
      <c r="Z26" s="7" t="s">
        <v>39</v>
      </c>
      <c r="AA26" s="7" t="s">
        <v>39</v>
      </c>
      <c r="AB26" s="10">
        <f>CORREL($Q$2:$Q$15,R2:R15)^2</f>
        <v>0.27751664862163106</v>
      </c>
      <c r="AC26" s="10">
        <f>CORREL(Q2:Q15,$S$2:$S$15)^2</f>
        <v>0.71916428080618011</v>
      </c>
      <c r="AD26" s="10">
        <f>CORREL(Q2:Q15,$T$2:$T$15)^2</f>
        <v>7.5051951225785452E-2</v>
      </c>
    </row>
    <row r="27" spans="19:30" ht="18.75" x14ac:dyDescent="0.25">
      <c r="T27" s="6" t="s">
        <v>87</v>
      </c>
      <c r="U27" s="7" t="s">
        <v>39</v>
      </c>
      <c r="V27" s="7" t="s">
        <v>39</v>
      </c>
      <c r="W27" s="7" t="s">
        <v>39</v>
      </c>
      <c r="X27" s="7" t="s">
        <v>39</v>
      </c>
      <c r="Y27" s="7" t="s">
        <v>39</v>
      </c>
      <c r="Z27" s="7" t="s">
        <v>39</v>
      </c>
      <c r="AA27" s="7" t="s">
        <v>39</v>
      </c>
      <c r="AB27" s="7" t="s">
        <v>39</v>
      </c>
      <c r="AC27" s="11">
        <f>CORREL(R2:R15,$S$2:$S$15)^2</f>
        <v>0.20411129371669098</v>
      </c>
      <c r="AD27" s="10">
        <f>CORREL(R2:R15,$T$2:$T$15)^2</f>
        <v>5.6859595843883309E-2</v>
      </c>
    </row>
    <row r="28" spans="19:30" ht="18.75" x14ac:dyDescent="0.25">
      <c r="T28" s="6" t="s">
        <v>92</v>
      </c>
      <c r="U28" s="7" t="s">
        <v>39</v>
      </c>
      <c r="V28" s="7" t="s">
        <v>39</v>
      </c>
      <c r="W28" s="7" t="s">
        <v>39</v>
      </c>
      <c r="X28" s="7" t="s">
        <v>39</v>
      </c>
      <c r="Y28" s="7" t="s">
        <v>39</v>
      </c>
      <c r="Z28" s="7" t="s">
        <v>39</v>
      </c>
      <c r="AA28" s="7" t="s">
        <v>39</v>
      </c>
      <c r="AB28" s="7" t="s">
        <v>39</v>
      </c>
      <c r="AC28" s="7" t="s">
        <v>39</v>
      </c>
      <c r="AD28" s="10">
        <f>CORREL(S2:S15,$T$2:$T$15)^2</f>
        <v>2.8239264917701576E-3</v>
      </c>
    </row>
  </sheetData>
  <conditionalFormatting sqref="J2:J15">
    <cfRule type="colorScale" priority="16">
      <colorScale>
        <cfvo type="min"/>
        <cfvo type="percentile" val="50"/>
        <cfvo type="max"/>
        <color theme="0"/>
        <color rgb="FFFFEB84"/>
        <color rgb="FFFF0000"/>
      </colorScale>
    </cfRule>
  </conditionalFormatting>
  <conditionalFormatting sqref="K2:K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:AD28">
    <cfRule type="colorScale" priority="1">
      <colorScale>
        <cfvo type="num" val="0"/>
        <cfvo type="num" val="0.1"/>
        <cfvo type="num" val="1"/>
        <color rgb="FFFFC000"/>
        <color theme="7" tint="0.59999389629810485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82C7-AE5D-4511-A721-F590EF139847}">
  <dimension ref="A1:H7"/>
  <sheetViews>
    <sheetView workbookViewId="0">
      <selection sqref="A1:G7"/>
    </sheetView>
  </sheetViews>
  <sheetFormatPr defaultRowHeight="15" x14ac:dyDescent="0.25"/>
  <cols>
    <col min="1" max="1" width="7.28515625" bestFit="1" customWidth="1"/>
    <col min="2" max="2" width="8.42578125" bestFit="1" customWidth="1"/>
    <col min="3" max="3" width="11.7109375" bestFit="1" customWidth="1"/>
    <col min="4" max="4" width="9.85546875" bestFit="1" customWidth="1"/>
    <col min="5" max="5" width="17.28515625" bestFit="1" customWidth="1"/>
    <col min="6" max="6" width="12.85546875" bestFit="1" customWidth="1"/>
    <col min="7" max="7" width="16.140625" bestFit="1" customWidth="1"/>
    <col min="8" max="8" width="75" bestFit="1" customWidth="1"/>
  </cols>
  <sheetData>
    <row r="1" spans="1:8" s="8" customFormat="1" ht="18.75" x14ac:dyDescent="0.3">
      <c r="A1" s="8" t="s">
        <v>61</v>
      </c>
      <c r="B1" s="8" t="s">
        <v>64</v>
      </c>
      <c r="C1" s="8" t="s">
        <v>65</v>
      </c>
      <c r="D1" s="3" t="s">
        <v>69</v>
      </c>
      <c r="E1" s="3" t="s">
        <v>5</v>
      </c>
      <c r="F1" s="3" t="s">
        <v>6</v>
      </c>
      <c r="G1" s="3" t="s">
        <v>7</v>
      </c>
      <c r="H1" s="3" t="s">
        <v>11</v>
      </c>
    </row>
    <row r="2" spans="1:8" x14ac:dyDescent="0.25">
      <c r="A2">
        <v>1</v>
      </c>
      <c r="C2" t="s">
        <v>35</v>
      </c>
      <c r="D2" s="5">
        <v>1</v>
      </c>
      <c r="E2" s="5">
        <v>1</v>
      </c>
      <c r="F2" s="5">
        <v>4</v>
      </c>
      <c r="G2" t="s">
        <v>66</v>
      </c>
      <c r="H2" t="s">
        <v>68</v>
      </c>
    </row>
    <row r="3" spans="1:8" x14ac:dyDescent="0.25">
      <c r="A3">
        <v>2</v>
      </c>
      <c r="C3" t="s">
        <v>4</v>
      </c>
      <c r="D3" s="5">
        <v>1</v>
      </c>
      <c r="E3" s="5">
        <v>0</v>
      </c>
      <c r="F3" s="5">
        <v>3</v>
      </c>
      <c r="G3" t="s">
        <v>66</v>
      </c>
      <c r="H3" t="s">
        <v>68</v>
      </c>
    </row>
    <row r="4" spans="1:8" x14ac:dyDescent="0.25">
      <c r="A4">
        <v>3</v>
      </c>
      <c r="C4" t="s">
        <v>28</v>
      </c>
      <c r="D4" s="5">
        <v>2</v>
      </c>
      <c r="E4" s="5">
        <v>1</v>
      </c>
      <c r="F4" s="5">
        <v>3</v>
      </c>
      <c r="G4" t="s">
        <v>66</v>
      </c>
      <c r="H4" t="s">
        <v>68</v>
      </c>
    </row>
    <row r="5" spans="1:8" x14ac:dyDescent="0.25">
      <c r="A5">
        <v>4</v>
      </c>
      <c r="C5" t="s">
        <v>10</v>
      </c>
      <c r="D5" s="5">
        <v>1</v>
      </c>
      <c r="E5" s="5">
        <v>1</v>
      </c>
      <c r="F5" s="5">
        <v>2</v>
      </c>
      <c r="G5" t="s">
        <v>67</v>
      </c>
      <c r="H5" t="s">
        <v>68</v>
      </c>
    </row>
    <row r="6" spans="1:8" x14ac:dyDescent="0.25">
      <c r="A6">
        <v>5</v>
      </c>
      <c r="C6" t="s">
        <v>29</v>
      </c>
      <c r="D6" s="5">
        <v>2</v>
      </c>
      <c r="E6" s="5">
        <v>2</v>
      </c>
      <c r="F6" s="5">
        <v>2</v>
      </c>
      <c r="G6" t="s">
        <v>66</v>
      </c>
      <c r="H6" t="s">
        <v>68</v>
      </c>
    </row>
    <row r="7" spans="1:8" x14ac:dyDescent="0.25">
      <c r="A7">
        <v>6</v>
      </c>
      <c r="C7" t="s">
        <v>30</v>
      </c>
      <c r="D7" s="5">
        <v>3</v>
      </c>
      <c r="E7" s="5">
        <v>3</v>
      </c>
      <c r="F7" s="5">
        <v>2</v>
      </c>
      <c r="G7" t="s">
        <v>66</v>
      </c>
      <c r="H7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B51F-7B0D-41B1-8A97-95C86F8EB5CA}">
  <dimension ref="A1:G18"/>
  <sheetViews>
    <sheetView tabSelected="1" workbookViewId="0">
      <selection activeCell="I17" sqref="I17"/>
    </sheetView>
  </sheetViews>
  <sheetFormatPr defaultRowHeight="15" x14ac:dyDescent="0.25"/>
  <cols>
    <col min="2" max="2" width="12.5703125" bestFit="1" customWidth="1"/>
    <col min="3" max="3" width="11.7109375" bestFit="1" customWidth="1"/>
    <col min="4" max="4" width="9.85546875" bestFit="1" customWidth="1"/>
    <col min="5" max="5" width="17.28515625" bestFit="1" customWidth="1"/>
    <col min="6" max="6" width="12.85546875" bestFit="1" customWidth="1"/>
    <col min="7" max="7" width="16.140625" bestFit="1" customWidth="1"/>
  </cols>
  <sheetData>
    <row r="1" spans="1:7" ht="18.75" x14ac:dyDescent="0.3">
      <c r="A1" s="8" t="s">
        <v>61</v>
      </c>
      <c r="B1" s="8" t="s">
        <v>64</v>
      </c>
      <c r="C1" s="8" t="s">
        <v>65</v>
      </c>
      <c r="D1" s="3" t="s">
        <v>69</v>
      </c>
      <c r="E1" s="3" t="s">
        <v>5</v>
      </c>
      <c r="F1" s="3" t="s">
        <v>6</v>
      </c>
      <c r="G1" s="3" t="s">
        <v>7</v>
      </c>
    </row>
    <row r="2" spans="1:7" x14ac:dyDescent="0.25">
      <c r="A2">
        <v>1</v>
      </c>
      <c r="B2" t="s">
        <v>94</v>
      </c>
      <c r="C2" t="s">
        <v>95</v>
      </c>
      <c r="D2" s="5">
        <v>1</v>
      </c>
      <c r="E2" s="5">
        <v>0</v>
      </c>
      <c r="F2" s="5">
        <v>2</v>
      </c>
      <c r="G2" t="s">
        <v>119</v>
      </c>
    </row>
    <row r="3" spans="1:7" x14ac:dyDescent="0.25">
      <c r="A3">
        <f>A2+1</f>
        <v>2</v>
      </c>
      <c r="B3" t="s">
        <v>94</v>
      </c>
      <c r="C3" t="s">
        <v>96</v>
      </c>
      <c r="D3" s="5">
        <v>3</v>
      </c>
      <c r="E3" s="5">
        <v>3</v>
      </c>
      <c r="F3" s="5">
        <v>2</v>
      </c>
      <c r="G3" t="s">
        <v>119</v>
      </c>
    </row>
    <row r="4" spans="1:7" x14ac:dyDescent="0.25">
      <c r="A4">
        <f t="shared" ref="A4:A18" si="0">A3+1</f>
        <v>3</v>
      </c>
      <c r="B4" t="s">
        <v>94</v>
      </c>
      <c r="C4" t="s">
        <v>97</v>
      </c>
      <c r="D4" s="5">
        <v>3</v>
      </c>
      <c r="E4" s="5">
        <v>3</v>
      </c>
      <c r="F4" s="5">
        <v>2</v>
      </c>
      <c r="G4" t="s">
        <v>119</v>
      </c>
    </row>
    <row r="5" spans="1:7" x14ac:dyDescent="0.25">
      <c r="A5">
        <f t="shared" si="0"/>
        <v>4</v>
      </c>
      <c r="B5" t="s">
        <v>99</v>
      </c>
      <c r="C5" t="s">
        <v>98</v>
      </c>
      <c r="D5" s="5">
        <v>3</v>
      </c>
      <c r="E5" s="5">
        <v>3</v>
      </c>
      <c r="F5" s="5">
        <v>2</v>
      </c>
      <c r="G5" t="s">
        <v>119</v>
      </c>
    </row>
    <row r="6" spans="1:7" x14ac:dyDescent="0.25">
      <c r="A6">
        <f t="shared" si="0"/>
        <v>5</v>
      </c>
      <c r="B6" t="s">
        <v>99</v>
      </c>
      <c r="C6" t="s">
        <v>100</v>
      </c>
      <c r="D6" s="5">
        <v>2</v>
      </c>
      <c r="E6" s="5">
        <v>2</v>
      </c>
      <c r="F6" s="5">
        <v>3</v>
      </c>
      <c r="G6" t="s">
        <v>119</v>
      </c>
    </row>
    <row r="7" spans="1:7" x14ac:dyDescent="0.25">
      <c r="A7">
        <f t="shared" si="0"/>
        <v>6</v>
      </c>
      <c r="B7" t="s">
        <v>41</v>
      </c>
      <c r="C7" t="s">
        <v>101</v>
      </c>
      <c r="D7" s="5">
        <v>3</v>
      </c>
      <c r="E7" s="5">
        <v>3</v>
      </c>
      <c r="F7" s="5">
        <v>2</v>
      </c>
      <c r="G7" t="s">
        <v>119</v>
      </c>
    </row>
    <row r="8" spans="1:7" x14ac:dyDescent="0.25">
      <c r="A8">
        <f t="shared" si="0"/>
        <v>7</v>
      </c>
      <c r="B8" t="s">
        <v>103</v>
      </c>
      <c r="C8" t="s">
        <v>102</v>
      </c>
      <c r="D8" s="5">
        <v>3</v>
      </c>
      <c r="E8">
        <v>3</v>
      </c>
      <c r="F8" s="5">
        <v>5</v>
      </c>
      <c r="G8" t="s">
        <v>120</v>
      </c>
    </row>
    <row r="9" spans="1:7" x14ac:dyDescent="0.25">
      <c r="A9">
        <f t="shared" si="0"/>
        <v>8</v>
      </c>
      <c r="B9" t="s">
        <v>103</v>
      </c>
      <c r="C9" t="s">
        <v>104</v>
      </c>
      <c r="D9" s="5">
        <v>0</v>
      </c>
      <c r="E9">
        <v>0</v>
      </c>
      <c r="F9" s="5">
        <v>0</v>
      </c>
      <c r="G9" t="s">
        <v>121</v>
      </c>
    </row>
    <row r="10" spans="1:7" x14ac:dyDescent="0.25">
      <c r="A10">
        <f t="shared" si="0"/>
        <v>9</v>
      </c>
      <c r="B10" t="s">
        <v>51</v>
      </c>
      <c r="C10" t="s">
        <v>105</v>
      </c>
      <c r="D10" s="5">
        <v>2</v>
      </c>
      <c r="E10">
        <v>2</v>
      </c>
      <c r="F10" s="5">
        <v>2</v>
      </c>
      <c r="G10" t="s">
        <v>122</v>
      </c>
    </row>
    <row r="11" spans="1:7" x14ac:dyDescent="0.25">
      <c r="A11">
        <f t="shared" si="0"/>
        <v>10</v>
      </c>
      <c r="B11" t="s">
        <v>107</v>
      </c>
      <c r="C11" t="s">
        <v>106</v>
      </c>
      <c r="D11" s="5">
        <v>3</v>
      </c>
      <c r="E11">
        <v>3</v>
      </c>
      <c r="F11" s="5">
        <v>2</v>
      </c>
      <c r="G11" t="s">
        <v>118</v>
      </c>
    </row>
    <row r="12" spans="1:7" x14ac:dyDescent="0.25">
      <c r="A12">
        <f t="shared" si="0"/>
        <v>11</v>
      </c>
      <c r="B12" t="s">
        <v>107</v>
      </c>
      <c r="C12" t="s">
        <v>108</v>
      </c>
      <c r="D12" s="5">
        <v>2</v>
      </c>
      <c r="E12">
        <v>2</v>
      </c>
      <c r="F12" s="5">
        <v>3</v>
      </c>
      <c r="G12" t="s">
        <v>118</v>
      </c>
    </row>
    <row r="13" spans="1:7" x14ac:dyDescent="0.25">
      <c r="A13">
        <f t="shared" si="0"/>
        <v>12</v>
      </c>
      <c r="B13" t="s">
        <v>110</v>
      </c>
      <c r="C13" t="s">
        <v>109</v>
      </c>
      <c r="D13" s="5">
        <v>1</v>
      </c>
      <c r="E13">
        <v>0</v>
      </c>
      <c r="F13" s="5">
        <v>3</v>
      </c>
      <c r="G13" t="s">
        <v>119</v>
      </c>
    </row>
    <row r="14" spans="1:7" x14ac:dyDescent="0.25">
      <c r="A14">
        <f t="shared" si="0"/>
        <v>13</v>
      </c>
      <c r="B14" t="s">
        <v>110</v>
      </c>
      <c r="C14" t="s">
        <v>111</v>
      </c>
      <c r="D14" s="5">
        <v>3</v>
      </c>
      <c r="E14">
        <v>2</v>
      </c>
      <c r="F14" s="5">
        <v>2</v>
      </c>
      <c r="G14" t="s">
        <v>122</v>
      </c>
    </row>
    <row r="15" spans="1:7" x14ac:dyDescent="0.25">
      <c r="A15">
        <f t="shared" si="0"/>
        <v>14</v>
      </c>
      <c r="B15" t="s">
        <v>113</v>
      </c>
      <c r="C15" t="s">
        <v>112</v>
      </c>
      <c r="D15" s="5">
        <v>1</v>
      </c>
      <c r="E15">
        <v>0</v>
      </c>
      <c r="F15" s="5">
        <v>1</v>
      </c>
      <c r="G15" t="s">
        <v>123</v>
      </c>
    </row>
    <row r="16" spans="1:7" x14ac:dyDescent="0.25">
      <c r="A16">
        <f t="shared" si="0"/>
        <v>15</v>
      </c>
      <c r="B16" t="s">
        <v>113</v>
      </c>
      <c r="C16" t="s">
        <v>114</v>
      </c>
      <c r="D16" s="5">
        <v>2</v>
      </c>
      <c r="E16">
        <v>2</v>
      </c>
      <c r="F16" s="5">
        <v>1</v>
      </c>
      <c r="G16" t="s">
        <v>122</v>
      </c>
    </row>
    <row r="17" spans="1:7" x14ac:dyDescent="0.25">
      <c r="A17">
        <f t="shared" si="0"/>
        <v>16</v>
      </c>
      <c r="B17" t="s">
        <v>116</v>
      </c>
      <c r="C17" t="s">
        <v>115</v>
      </c>
      <c r="D17" s="5">
        <v>1</v>
      </c>
      <c r="E17">
        <v>2</v>
      </c>
      <c r="F17" s="5">
        <v>2</v>
      </c>
      <c r="G17" t="s">
        <v>118</v>
      </c>
    </row>
    <row r="18" spans="1:7" x14ac:dyDescent="0.25">
      <c r="A18">
        <f t="shared" si="0"/>
        <v>17</v>
      </c>
      <c r="B18" t="s">
        <v>116</v>
      </c>
      <c r="C18" t="s">
        <v>117</v>
      </c>
      <c r="D18" s="5">
        <v>3</v>
      </c>
      <c r="E18">
        <v>0</v>
      </c>
      <c r="F18" s="5">
        <v>2</v>
      </c>
      <c r="G18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2023_12_19</vt:lpstr>
      <vt:lpstr>2024_01_02</vt:lpstr>
      <vt:lpstr>2024_01_10</vt:lpstr>
      <vt:lpstr>2024_01_18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Mattioli, Dominik D</dc:creator>
  <cp:lastModifiedBy>Mattioli, Dominik D</cp:lastModifiedBy>
  <dcterms:created xsi:type="dcterms:W3CDTF">2023-12-18T19:46:09Z</dcterms:created>
  <dcterms:modified xsi:type="dcterms:W3CDTF">2024-01-18T22:36:07Z</dcterms:modified>
</cp:coreProperties>
</file>