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hnall\Projects\class_col_datastudio\week02-timecards\sources\"/>
    </mc:Choice>
  </mc:AlternateContent>
  <xr:revisionPtr revIDLastSave="0" documentId="13_ncr:1_{A19AF955-57F8-4B1E-A87C-B27C1C7D436C}" xr6:coauthVersionLast="43" xr6:coauthVersionMax="43" xr10:uidLastSave="{00000000-0000-0000-0000-000000000000}"/>
  <bookViews>
    <workbookView xWindow="368" yWindow="368" windowWidth="27127" windowHeight="15457" tabRatio="636" activeTab="6" xr2:uid="{00000000-000D-0000-FFFF-FFFF00000000}"/>
  </bookViews>
  <sheets>
    <sheet name="KeyCard All" sheetId="4" r:id="rId1"/>
    <sheet name="KeyCard InOut" sheetId="5" r:id="rId2"/>
    <sheet name="Timesheet All" sheetId="1" r:id="rId3"/>
    <sheet name="Timesheet InOut" sheetId="2" r:id="rId4"/>
    <sheet name="OT All" sheetId="10" r:id="rId5"/>
    <sheet name="OT NEAT" sheetId="13" r:id="rId6"/>
    <sheet name="Merged" sheetId="6" r:id="rId7"/>
    <sheet name="Chart 1" sheetId="9" r:id="rId8"/>
  </sheets>
  <definedNames>
    <definedName name="_xlnm.Print_Area" localSheetId="0">'KeyCard All'!$A$3:$G$652</definedName>
    <definedName name="_xlnm.Print_Area" localSheetId="1">'KeyCard InOut'!$A$3:$C$216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6" l="1"/>
  <c r="W4" i="6"/>
  <c r="W5" i="6"/>
  <c r="W6" i="6"/>
  <c r="W7" i="6"/>
  <c r="W10" i="6"/>
  <c r="W11" i="6"/>
  <c r="W12" i="6"/>
  <c r="W13" i="6"/>
  <c r="W14" i="6"/>
  <c r="W17" i="6"/>
  <c r="W18" i="6"/>
  <c r="W19" i="6"/>
  <c r="W20" i="6"/>
  <c r="W21" i="6"/>
  <c r="W24" i="6"/>
  <c r="W25" i="6"/>
  <c r="W26" i="6"/>
  <c r="W27" i="6"/>
  <c r="W28" i="6"/>
  <c r="W31" i="6"/>
  <c r="W32" i="6"/>
  <c r="W33" i="6"/>
  <c r="W34" i="6"/>
  <c r="W35" i="6"/>
  <c r="W38" i="6"/>
  <c r="W39" i="6"/>
  <c r="W40" i="6"/>
  <c r="W41" i="6"/>
  <c r="W42" i="6"/>
  <c r="W45" i="6"/>
  <c r="W46" i="6"/>
  <c r="W47" i="6"/>
  <c r="W48" i="6"/>
  <c r="W49" i="6"/>
  <c r="W52" i="6"/>
  <c r="W53" i="6"/>
  <c r="W54" i="6"/>
  <c r="W55" i="6"/>
  <c r="W56" i="6"/>
  <c r="W59" i="6"/>
  <c r="W60" i="6"/>
  <c r="W61" i="6"/>
  <c r="W62" i="6"/>
  <c r="W63" i="6"/>
  <c r="W66" i="6"/>
  <c r="W67" i="6"/>
  <c r="W68" i="6"/>
  <c r="W69" i="6"/>
  <c r="W70" i="6"/>
  <c r="W73" i="6"/>
  <c r="W74" i="6"/>
  <c r="W75" i="6"/>
  <c r="W76" i="6"/>
  <c r="W77" i="6"/>
  <c r="W80" i="6"/>
  <c r="W81" i="6"/>
  <c r="W82" i="6"/>
  <c r="W83" i="6"/>
  <c r="W84" i="6"/>
  <c r="W87" i="6"/>
  <c r="W88" i="6"/>
  <c r="W89" i="6"/>
  <c r="W90" i="6"/>
  <c r="W91" i="6"/>
  <c r="W94" i="6"/>
  <c r="W95" i="6"/>
  <c r="W96" i="6"/>
  <c r="W97" i="6"/>
  <c r="W98" i="6"/>
  <c r="W101" i="6"/>
  <c r="W102" i="6"/>
  <c r="W103" i="6"/>
  <c r="W104" i="6"/>
  <c r="W105" i="6"/>
  <c r="W108" i="6"/>
  <c r="W109" i="6"/>
  <c r="W110" i="6"/>
  <c r="W111" i="6"/>
  <c r="W112" i="6"/>
  <c r="W115" i="6"/>
  <c r="W116" i="6"/>
  <c r="W117" i="6"/>
  <c r="W118" i="6"/>
  <c r="W119" i="6"/>
  <c r="W122" i="6"/>
  <c r="W123" i="6"/>
  <c r="W124" i="6"/>
  <c r="W125" i="6"/>
  <c r="W126" i="6"/>
  <c r="W129" i="6"/>
  <c r="W130" i="6"/>
  <c r="W131" i="6"/>
  <c r="W132" i="6"/>
  <c r="W133" i="6"/>
  <c r="W136" i="6"/>
  <c r="W137" i="6"/>
  <c r="W138" i="6"/>
  <c r="W139" i="6"/>
  <c r="W140" i="6"/>
  <c r="W143" i="6"/>
  <c r="W144" i="6"/>
  <c r="W145" i="6"/>
  <c r="W146" i="6"/>
  <c r="W147" i="6"/>
  <c r="W150" i="6"/>
  <c r="W151" i="6"/>
  <c r="W152" i="6"/>
  <c r="W153" i="6"/>
  <c r="W154" i="6"/>
  <c r="W157" i="6"/>
  <c r="W158" i="6"/>
  <c r="W159" i="6"/>
  <c r="W160" i="6"/>
  <c r="W161" i="6"/>
  <c r="W164" i="6"/>
  <c r="W165" i="6"/>
  <c r="W166" i="6"/>
  <c r="W167" i="6"/>
  <c r="W168" i="6"/>
  <c r="W171" i="6"/>
  <c r="W172" i="6"/>
  <c r="W173" i="6"/>
  <c r="W174" i="6"/>
  <c r="W175" i="6"/>
  <c r="W178" i="6"/>
  <c r="W179" i="6"/>
  <c r="W180" i="6"/>
  <c r="W181" i="6"/>
  <c r="W182" i="6"/>
  <c r="W185" i="6"/>
  <c r="W186" i="6"/>
  <c r="W187" i="6"/>
  <c r="W188" i="6"/>
  <c r="W189" i="6"/>
  <c r="W192" i="6"/>
  <c r="W193" i="6"/>
  <c r="W194" i="6"/>
  <c r="W195" i="6"/>
  <c r="W196" i="6"/>
  <c r="W199" i="6"/>
  <c r="W200" i="6"/>
  <c r="W201" i="6"/>
  <c r="W202" i="6"/>
  <c r="W203" i="6"/>
  <c r="W206" i="6"/>
  <c r="W207" i="6"/>
  <c r="W208" i="6"/>
  <c r="W209" i="6"/>
  <c r="W210" i="6"/>
  <c r="W213" i="6"/>
  <c r="W214" i="6"/>
  <c r="W215" i="6"/>
  <c r="W216" i="6"/>
  <c r="W217" i="6"/>
  <c r="S223" i="6"/>
  <c r="T223" i="6"/>
  <c r="P11" i="6"/>
  <c r="P8" i="6"/>
  <c r="P13" i="6"/>
  <c r="C43" i="13"/>
  <c r="B43" i="13"/>
  <c r="U7" i="6"/>
  <c r="U5" i="6"/>
  <c r="U6" i="6"/>
  <c r="U4" i="6"/>
  <c r="U3" i="6"/>
  <c r="U2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14" i="6"/>
  <c r="U13" i="6"/>
  <c r="U12" i="6"/>
  <c r="U11" i="6"/>
  <c r="U10" i="6"/>
  <c r="U9" i="6"/>
  <c r="U8" i="6"/>
  <c r="U21" i="6"/>
  <c r="U20" i="6"/>
  <c r="U19" i="6"/>
  <c r="U18" i="6"/>
  <c r="U17" i="6"/>
  <c r="U16" i="6"/>
  <c r="U15" i="6"/>
  <c r="X212" i="6"/>
  <c r="X31" i="6"/>
  <c r="O43" i="10" l="1"/>
  <c r="N43" i="10"/>
  <c r="H228" i="6" l="1"/>
  <c r="I228" i="6" l="1"/>
  <c r="I232" i="6"/>
  <c r="I240" i="6"/>
  <c r="I236" i="6"/>
  <c r="A223" i="6"/>
  <c r="E223" i="6"/>
  <c r="G223" i="6"/>
  <c r="G224" i="6" s="1"/>
  <c r="H240" i="6"/>
  <c r="H236" i="6"/>
  <c r="H237" i="6" s="1"/>
  <c r="H232" i="6"/>
  <c r="H233" i="6" s="1"/>
  <c r="H223" i="6"/>
  <c r="H229" i="6" s="1"/>
  <c r="F223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8" i="6"/>
  <c r="Y217" i="6"/>
  <c r="X218" i="6"/>
  <c r="X217" i="6"/>
  <c r="X216" i="6"/>
  <c r="X215" i="6"/>
  <c r="X214" i="6"/>
  <c r="X213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P4" i="6"/>
  <c r="P5" i="6"/>
  <c r="P6" i="6"/>
  <c r="P7" i="6"/>
  <c r="P9" i="6"/>
  <c r="P10" i="6"/>
  <c r="P12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3" i="6"/>
  <c r="P2" i="6"/>
  <c r="L2" i="6"/>
  <c r="M2" i="6"/>
  <c r="N2" i="6"/>
  <c r="O2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O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N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L32" i="6"/>
  <c r="M32" i="6"/>
  <c r="N32" i="6"/>
  <c r="O32" i="6"/>
  <c r="L33" i="6"/>
  <c r="M33" i="6"/>
  <c r="N33" i="6"/>
  <c r="O33" i="6"/>
  <c r="L34" i="6"/>
  <c r="M34" i="6"/>
  <c r="N34" i="6"/>
  <c r="O34" i="6"/>
  <c r="L35" i="6"/>
  <c r="M35" i="6"/>
  <c r="N35" i="6"/>
  <c r="O35" i="6"/>
  <c r="L36" i="6"/>
  <c r="M36" i="6"/>
  <c r="N36" i="6"/>
  <c r="O36" i="6"/>
  <c r="L37" i="6"/>
  <c r="M37" i="6"/>
  <c r="N37" i="6"/>
  <c r="O37" i="6"/>
  <c r="L38" i="6"/>
  <c r="M38" i="6"/>
  <c r="N38" i="6"/>
  <c r="O38" i="6"/>
  <c r="L39" i="6"/>
  <c r="M39" i="6"/>
  <c r="N39" i="6"/>
  <c r="O39" i="6"/>
  <c r="L40" i="6"/>
  <c r="M40" i="6"/>
  <c r="N40" i="6"/>
  <c r="O40" i="6"/>
  <c r="L41" i="6"/>
  <c r="M41" i="6"/>
  <c r="N41" i="6"/>
  <c r="O41" i="6"/>
  <c r="L42" i="6"/>
  <c r="M42" i="6"/>
  <c r="N42" i="6"/>
  <c r="O42" i="6"/>
  <c r="L43" i="6"/>
  <c r="M43" i="6"/>
  <c r="N43" i="6"/>
  <c r="O43" i="6"/>
  <c r="L44" i="6"/>
  <c r="M44" i="6"/>
  <c r="N44" i="6"/>
  <c r="O44" i="6"/>
  <c r="L45" i="6"/>
  <c r="M45" i="6"/>
  <c r="N45" i="6"/>
  <c r="O45" i="6"/>
  <c r="L46" i="6"/>
  <c r="M46" i="6"/>
  <c r="N46" i="6"/>
  <c r="O46" i="6"/>
  <c r="L47" i="6"/>
  <c r="M47" i="6"/>
  <c r="N47" i="6"/>
  <c r="O47" i="6"/>
  <c r="L48" i="6"/>
  <c r="M48" i="6"/>
  <c r="N48" i="6"/>
  <c r="O48" i="6"/>
  <c r="L49" i="6"/>
  <c r="M49" i="6"/>
  <c r="N49" i="6"/>
  <c r="O49" i="6"/>
  <c r="L50" i="6"/>
  <c r="M50" i="6"/>
  <c r="N50" i="6"/>
  <c r="O50" i="6"/>
  <c r="L51" i="6"/>
  <c r="M51" i="6"/>
  <c r="N51" i="6"/>
  <c r="O51" i="6"/>
  <c r="L52" i="6"/>
  <c r="M52" i="6"/>
  <c r="N52" i="6"/>
  <c r="O52" i="6"/>
  <c r="L53" i="6"/>
  <c r="M53" i="6"/>
  <c r="N53" i="6"/>
  <c r="O53" i="6"/>
  <c r="L54" i="6"/>
  <c r="M54" i="6"/>
  <c r="N54" i="6"/>
  <c r="O54" i="6"/>
  <c r="L55" i="6"/>
  <c r="M55" i="6"/>
  <c r="N55" i="6"/>
  <c r="O55" i="6"/>
  <c r="L56" i="6"/>
  <c r="M56" i="6"/>
  <c r="N56" i="6"/>
  <c r="O56" i="6"/>
  <c r="L57" i="6"/>
  <c r="M57" i="6"/>
  <c r="N57" i="6"/>
  <c r="O57" i="6"/>
  <c r="L58" i="6"/>
  <c r="M58" i="6"/>
  <c r="N58" i="6"/>
  <c r="O58" i="6"/>
  <c r="L59" i="6"/>
  <c r="M59" i="6"/>
  <c r="N59" i="6"/>
  <c r="O59" i="6"/>
  <c r="L60" i="6"/>
  <c r="M60" i="6"/>
  <c r="N60" i="6"/>
  <c r="O60" i="6"/>
  <c r="L61" i="6"/>
  <c r="M61" i="6"/>
  <c r="N61" i="6"/>
  <c r="O61" i="6"/>
  <c r="L62" i="6"/>
  <c r="M62" i="6"/>
  <c r="N62" i="6"/>
  <c r="O62" i="6"/>
  <c r="L63" i="6"/>
  <c r="M63" i="6"/>
  <c r="N63" i="6"/>
  <c r="O63" i="6"/>
  <c r="L64" i="6"/>
  <c r="M64" i="6"/>
  <c r="N64" i="6"/>
  <c r="O64" i="6"/>
  <c r="L65" i="6"/>
  <c r="M65" i="6"/>
  <c r="N65" i="6"/>
  <c r="O65" i="6"/>
  <c r="L66" i="6"/>
  <c r="M66" i="6"/>
  <c r="N66" i="6"/>
  <c r="O66" i="6"/>
  <c r="L67" i="6"/>
  <c r="M67" i="6"/>
  <c r="N67" i="6"/>
  <c r="O67" i="6"/>
  <c r="L68" i="6"/>
  <c r="M68" i="6"/>
  <c r="N68" i="6"/>
  <c r="O68" i="6"/>
  <c r="L69" i="6"/>
  <c r="M69" i="6"/>
  <c r="N69" i="6"/>
  <c r="O69" i="6"/>
  <c r="L70" i="6"/>
  <c r="M70" i="6"/>
  <c r="N70" i="6"/>
  <c r="O70" i="6"/>
  <c r="L71" i="6"/>
  <c r="M71" i="6"/>
  <c r="N71" i="6"/>
  <c r="O71" i="6"/>
  <c r="L72" i="6"/>
  <c r="M72" i="6"/>
  <c r="N72" i="6"/>
  <c r="O72" i="6"/>
  <c r="L73" i="6"/>
  <c r="M73" i="6"/>
  <c r="N73" i="6"/>
  <c r="O73" i="6"/>
  <c r="L74" i="6"/>
  <c r="M74" i="6"/>
  <c r="N74" i="6"/>
  <c r="O74" i="6"/>
  <c r="L75" i="6"/>
  <c r="M75" i="6"/>
  <c r="N75" i="6"/>
  <c r="O75" i="6"/>
  <c r="L76" i="6"/>
  <c r="M76" i="6"/>
  <c r="N76" i="6"/>
  <c r="O76" i="6"/>
  <c r="L77" i="6"/>
  <c r="M77" i="6"/>
  <c r="N77" i="6"/>
  <c r="O77" i="6"/>
  <c r="L78" i="6"/>
  <c r="M78" i="6"/>
  <c r="N78" i="6"/>
  <c r="O78" i="6"/>
  <c r="L79" i="6"/>
  <c r="M79" i="6"/>
  <c r="N79" i="6"/>
  <c r="O79" i="6"/>
  <c r="L80" i="6"/>
  <c r="M80" i="6"/>
  <c r="N80" i="6"/>
  <c r="O80" i="6"/>
  <c r="L81" i="6"/>
  <c r="M81" i="6"/>
  <c r="N81" i="6"/>
  <c r="O81" i="6"/>
  <c r="L82" i="6"/>
  <c r="M82" i="6"/>
  <c r="N82" i="6"/>
  <c r="O82" i="6"/>
  <c r="L83" i="6"/>
  <c r="M83" i="6"/>
  <c r="N83" i="6"/>
  <c r="O83" i="6"/>
  <c r="L84" i="6"/>
  <c r="M84" i="6"/>
  <c r="N84" i="6"/>
  <c r="O84" i="6"/>
  <c r="L85" i="6"/>
  <c r="M85" i="6"/>
  <c r="N85" i="6"/>
  <c r="O85" i="6"/>
  <c r="L86" i="6"/>
  <c r="M86" i="6"/>
  <c r="N86" i="6"/>
  <c r="O86" i="6"/>
  <c r="L87" i="6"/>
  <c r="M87" i="6"/>
  <c r="N87" i="6"/>
  <c r="O87" i="6"/>
  <c r="L88" i="6"/>
  <c r="M88" i="6"/>
  <c r="N88" i="6"/>
  <c r="O88" i="6"/>
  <c r="L89" i="6"/>
  <c r="M89" i="6"/>
  <c r="N89" i="6"/>
  <c r="O89" i="6"/>
  <c r="L90" i="6"/>
  <c r="M90" i="6"/>
  <c r="N90" i="6"/>
  <c r="O90" i="6"/>
  <c r="L91" i="6"/>
  <c r="M91" i="6"/>
  <c r="N91" i="6"/>
  <c r="O91" i="6"/>
  <c r="L92" i="6"/>
  <c r="M92" i="6"/>
  <c r="N92" i="6"/>
  <c r="O92" i="6"/>
  <c r="L93" i="6"/>
  <c r="M93" i="6"/>
  <c r="N93" i="6"/>
  <c r="O93" i="6"/>
  <c r="L94" i="6"/>
  <c r="M94" i="6"/>
  <c r="N94" i="6"/>
  <c r="O94" i="6"/>
  <c r="L95" i="6"/>
  <c r="M95" i="6"/>
  <c r="N95" i="6"/>
  <c r="O95" i="6"/>
  <c r="L96" i="6"/>
  <c r="M96" i="6"/>
  <c r="N96" i="6"/>
  <c r="O96" i="6"/>
  <c r="L97" i="6"/>
  <c r="M97" i="6"/>
  <c r="N97" i="6"/>
  <c r="O97" i="6"/>
  <c r="L98" i="6"/>
  <c r="M98" i="6"/>
  <c r="N98" i="6"/>
  <c r="O98" i="6"/>
  <c r="L99" i="6"/>
  <c r="M99" i="6"/>
  <c r="N99" i="6"/>
  <c r="O99" i="6"/>
  <c r="L100" i="6"/>
  <c r="M100" i="6"/>
  <c r="N100" i="6"/>
  <c r="O100" i="6"/>
  <c r="L101" i="6"/>
  <c r="M101" i="6"/>
  <c r="N101" i="6"/>
  <c r="O101" i="6"/>
  <c r="L102" i="6"/>
  <c r="M102" i="6"/>
  <c r="N102" i="6"/>
  <c r="O102" i="6"/>
  <c r="L103" i="6"/>
  <c r="M103" i="6"/>
  <c r="N103" i="6"/>
  <c r="O103" i="6"/>
  <c r="L104" i="6"/>
  <c r="M104" i="6"/>
  <c r="N104" i="6"/>
  <c r="O104" i="6"/>
  <c r="L105" i="6"/>
  <c r="M105" i="6"/>
  <c r="N105" i="6"/>
  <c r="O105" i="6"/>
  <c r="L106" i="6"/>
  <c r="M106" i="6"/>
  <c r="N106" i="6"/>
  <c r="O106" i="6"/>
  <c r="L107" i="6"/>
  <c r="M107" i="6"/>
  <c r="N107" i="6"/>
  <c r="O107" i="6"/>
  <c r="L108" i="6"/>
  <c r="M108" i="6"/>
  <c r="N108" i="6"/>
  <c r="O108" i="6"/>
  <c r="L109" i="6"/>
  <c r="M109" i="6"/>
  <c r="N109" i="6"/>
  <c r="O109" i="6"/>
  <c r="L110" i="6"/>
  <c r="M110" i="6"/>
  <c r="N110" i="6"/>
  <c r="O110" i="6"/>
  <c r="L111" i="6"/>
  <c r="M111" i="6"/>
  <c r="N111" i="6"/>
  <c r="O111" i="6"/>
  <c r="L112" i="6"/>
  <c r="M112" i="6"/>
  <c r="N112" i="6"/>
  <c r="O112" i="6"/>
  <c r="L113" i="6"/>
  <c r="M113" i="6"/>
  <c r="N113" i="6"/>
  <c r="O113" i="6"/>
  <c r="L114" i="6"/>
  <c r="M114" i="6"/>
  <c r="N114" i="6"/>
  <c r="O114" i="6"/>
  <c r="L115" i="6"/>
  <c r="M115" i="6"/>
  <c r="N115" i="6"/>
  <c r="O115" i="6"/>
  <c r="L116" i="6"/>
  <c r="M116" i="6"/>
  <c r="N116" i="6"/>
  <c r="O116" i="6"/>
  <c r="L117" i="6"/>
  <c r="M117" i="6"/>
  <c r="N117" i="6"/>
  <c r="O117" i="6"/>
  <c r="L118" i="6"/>
  <c r="M118" i="6"/>
  <c r="N118" i="6"/>
  <c r="O118" i="6"/>
  <c r="L119" i="6"/>
  <c r="M119" i="6"/>
  <c r="N119" i="6"/>
  <c r="O119" i="6"/>
  <c r="L120" i="6"/>
  <c r="M120" i="6"/>
  <c r="N120" i="6"/>
  <c r="O120" i="6"/>
  <c r="L121" i="6"/>
  <c r="M121" i="6"/>
  <c r="N121" i="6"/>
  <c r="O121" i="6"/>
  <c r="L122" i="6"/>
  <c r="M122" i="6"/>
  <c r="N122" i="6"/>
  <c r="O122" i="6"/>
  <c r="L123" i="6"/>
  <c r="M123" i="6"/>
  <c r="N123" i="6"/>
  <c r="O123" i="6"/>
  <c r="L124" i="6"/>
  <c r="M124" i="6"/>
  <c r="N124" i="6"/>
  <c r="O124" i="6"/>
  <c r="L125" i="6"/>
  <c r="M125" i="6"/>
  <c r="N125" i="6"/>
  <c r="O125" i="6"/>
  <c r="L126" i="6"/>
  <c r="M126" i="6"/>
  <c r="N126" i="6"/>
  <c r="O126" i="6"/>
  <c r="L127" i="6"/>
  <c r="M127" i="6"/>
  <c r="N127" i="6"/>
  <c r="O127" i="6"/>
  <c r="L128" i="6"/>
  <c r="M128" i="6"/>
  <c r="N128" i="6"/>
  <c r="O128" i="6"/>
  <c r="L129" i="6"/>
  <c r="M129" i="6"/>
  <c r="N129" i="6"/>
  <c r="O129" i="6"/>
  <c r="L130" i="6"/>
  <c r="M130" i="6"/>
  <c r="N130" i="6"/>
  <c r="O130" i="6"/>
  <c r="L131" i="6"/>
  <c r="M131" i="6"/>
  <c r="N131" i="6"/>
  <c r="O131" i="6"/>
  <c r="L132" i="6"/>
  <c r="M132" i="6"/>
  <c r="N132" i="6"/>
  <c r="O132" i="6"/>
  <c r="L133" i="6"/>
  <c r="M133" i="6"/>
  <c r="N133" i="6"/>
  <c r="O133" i="6"/>
  <c r="L134" i="6"/>
  <c r="M134" i="6"/>
  <c r="N134" i="6"/>
  <c r="O134" i="6"/>
  <c r="L135" i="6"/>
  <c r="M135" i="6"/>
  <c r="N135" i="6"/>
  <c r="O135" i="6"/>
  <c r="L136" i="6"/>
  <c r="M136" i="6"/>
  <c r="N136" i="6"/>
  <c r="O136" i="6"/>
  <c r="L137" i="6"/>
  <c r="M137" i="6"/>
  <c r="N137" i="6"/>
  <c r="O137" i="6"/>
  <c r="L138" i="6"/>
  <c r="M138" i="6"/>
  <c r="N138" i="6"/>
  <c r="O138" i="6"/>
  <c r="L139" i="6"/>
  <c r="M139" i="6"/>
  <c r="N139" i="6"/>
  <c r="O139" i="6"/>
  <c r="L140" i="6"/>
  <c r="M140" i="6"/>
  <c r="N140" i="6"/>
  <c r="O140" i="6"/>
  <c r="L141" i="6"/>
  <c r="M141" i="6"/>
  <c r="N141" i="6"/>
  <c r="O141" i="6"/>
  <c r="L142" i="6"/>
  <c r="M142" i="6"/>
  <c r="N142" i="6"/>
  <c r="O142" i="6"/>
  <c r="L143" i="6"/>
  <c r="M143" i="6"/>
  <c r="N143" i="6"/>
  <c r="O143" i="6"/>
  <c r="L144" i="6"/>
  <c r="M144" i="6"/>
  <c r="N144" i="6"/>
  <c r="O144" i="6"/>
  <c r="L145" i="6"/>
  <c r="M145" i="6"/>
  <c r="N145" i="6"/>
  <c r="O145" i="6"/>
  <c r="L146" i="6"/>
  <c r="M146" i="6"/>
  <c r="N146" i="6"/>
  <c r="O146" i="6"/>
  <c r="L147" i="6"/>
  <c r="M147" i="6"/>
  <c r="N147" i="6"/>
  <c r="O147" i="6"/>
  <c r="L148" i="6"/>
  <c r="M148" i="6"/>
  <c r="N148" i="6"/>
  <c r="O148" i="6"/>
  <c r="L149" i="6"/>
  <c r="M149" i="6"/>
  <c r="N149" i="6"/>
  <c r="O149" i="6"/>
  <c r="L150" i="6"/>
  <c r="M150" i="6"/>
  <c r="N150" i="6"/>
  <c r="O150" i="6"/>
  <c r="L151" i="6"/>
  <c r="M151" i="6"/>
  <c r="N151" i="6"/>
  <c r="O151" i="6"/>
  <c r="L152" i="6"/>
  <c r="M152" i="6"/>
  <c r="N152" i="6"/>
  <c r="O152" i="6"/>
  <c r="L153" i="6"/>
  <c r="M153" i="6"/>
  <c r="N153" i="6"/>
  <c r="O153" i="6"/>
  <c r="L154" i="6"/>
  <c r="M154" i="6"/>
  <c r="N154" i="6"/>
  <c r="O154" i="6"/>
  <c r="L155" i="6"/>
  <c r="M155" i="6"/>
  <c r="N155" i="6"/>
  <c r="O155" i="6"/>
  <c r="L156" i="6"/>
  <c r="M156" i="6"/>
  <c r="N156" i="6"/>
  <c r="O156" i="6"/>
  <c r="L157" i="6"/>
  <c r="M157" i="6"/>
  <c r="N157" i="6"/>
  <c r="O157" i="6"/>
  <c r="L158" i="6"/>
  <c r="M158" i="6"/>
  <c r="N158" i="6"/>
  <c r="O158" i="6"/>
  <c r="L159" i="6"/>
  <c r="M159" i="6"/>
  <c r="N159" i="6"/>
  <c r="O159" i="6"/>
  <c r="L160" i="6"/>
  <c r="M160" i="6"/>
  <c r="N160" i="6"/>
  <c r="O160" i="6"/>
  <c r="L161" i="6"/>
  <c r="M161" i="6"/>
  <c r="N161" i="6"/>
  <c r="O161" i="6"/>
  <c r="L162" i="6"/>
  <c r="M162" i="6"/>
  <c r="N162" i="6"/>
  <c r="O162" i="6"/>
  <c r="L163" i="6"/>
  <c r="M163" i="6"/>
  <c r="N163" i="6"/>
  <c r="O163" i="6"/>
  <c r="L164" i="6"/>
  <c r="M164" i="6"/>
  <c r="N164" i="6"/>
  <c r="O164" i="6"/>
  <c r="L165" i="6"/>
  <c r="M165" i="6"/>
  <c r="N165" i="6"/>
  <c r="O165" i="6"/>
  <c r="L166" i="6"/>
  <c r="M166" i="6"/>
  <c r="N166" i="6"/>
  <c r="O166" i="6"/>
  <c r="L167" i="6"/>
  <c r="M167" i="6"/>
  <c r="N167" i="6"/>
  <c r="O167" i="6"/>
  <c r="L168" i="6"/>
  <c r="M168" i="6"/>
  <c r="N168" i="6"/>
  <c r="O168" i="6"/>
  <c r="L169" i="6"/>
  <c r="M169" i="6"/>
  <c r="N169" i="6"/>
  <c r="O169" i="6"/>
  <c r="L170" i="6"/>
  <c r="M170" i="6"/>
  <c r="N170" i="6"/>
  <c r="O170" i="6"/>
  <c r="L171" i="6"/>
  <c r="M171" i="6"/>
  <c r="N171" i="6"/>
  <c r="O171" i="6"/>
  <c r="L172" i="6"/>
  <c r="M172" i="6"/>
  <c r="N172" i="6"/>
  <c r="O172" i="6"/>
  <c r="L173" i="6"/>
  <c r="M173" i="6"/>
  <c r="N173" i="6"/>
  <c r="O173" i="6"/>
  <c r="L174" i="6"/>
  <c r="M174" i="6"/>
  <c r="N174" i="6"/>
  <c r="O174" i="6"/>
  <c r="L175" i="6"/>
  <c r="M175" i="6"/>
  <c r="N175" i="6"/>
  <c r="O175" i="6"/>
  <c r="L176" i="6"/>
  <c r="M176" i="6"/>
  <c r="N176" i="6"/>
  <c r="O176" i="6"/>
  <c r="L177" i="6"/>
  <c r="M177" i="6"/>
  <c r="N177" i="6"/>
  <c r="O177" i="6"/>
  <c r="L178" i="6"/>
  <c r="M178" i="6"/>
  <c r="N178" i="6"/>
  <c r="O178" i="6"/>
  <c r="L179" i="6"/>
  <c r="M179" i="6"/>
  <c r="N179" i="6"/>
  <c r="O179" i="6"/>
  <c r="L180" i="6"/>
  <c r="M180" i="6"/>
  <c r="N180" i="6"/>
  <c r="O180" i="6"/>
  <c r="L181" i="6"/>
  <c r="M181" i="6"/>
  <c r="N181" i="6"/>
  <c r="O181" i="6"/>
  <c r="L182" i="6"/>
  <c r="M182" i="6"/>
  <c r="N182" i="6"/>
  <c r="O182" i="6"/>
  <c r="L183" i="6"/>
  <c r="M183" i="6"/>
  <c r="N183" i="6"/>
  <c r="O183" i="6"/>
  <c r="L184" i="6"/>
  <c r="M184" i="6"/>
  <c r="N184" i="6"/>
  <c r="O184" i="6"/>
  <c r="L185" i="6"/>
  <c r="M185" i="6"/>
  <c r="N185" i="6"/>
  <c r="O185" i="6"/>
  <c r="L186" i="6"/>
  <c r="M186" i="6"/>
  <c r="N186" i="6"/>
  <c r="O186" i="6"/>
  <c r="L187" i="6"/>
  <c r="M187" i="6"/>
  <c r="N187" i="6"/>
  <c r="O187" i="6"/>
  <c r="L188" i="6"/>
  <c r="M188" i="6"/>
  <c r="N188" i="6"/>
  <c r="O188" i="6"/>
  <c r="L189" i="6"/>
  <c r="M189" i="6"/>
  <c r="N189" i="6"/>
  <c r="O189" i="6"/>
  <c r="L190" i="6"/>
  <c r="M190" i="6"/>
  <c r="N190" i="6"/>
  <c r="O190" i="6"/>
  <c r="L191" i="6"/>
  <c r="M191" i="6"/>
  <c r="N191" i="6"/>
  <c r="O191" i="6"/>
  <c r="L192" i="6"/>
  <c r="M192" i="6"/>
  <c r="N192" i="6"/>
  <c r="O192" i="6"/>
  <c r="L193" i="6"/>
  <c r="M193" i="6"/>
  <c r="N193" i="6"/>
  <c r="O193" i="6"/>
  <c r="L194" i="6"/>
  <c r="M194" i="6"/>
  <c r="N194" i="6"/>
  <c r="O194" i="6"/>
  <c r="L195" i="6"/>
  <c r="M195" i="6"/>
  <c r="N195" i="6"/>
  <c r="O195" i="6"/>
  <c r="L196" i="6"/>
  <c r="M196" i="6"/>
  <c r="N196" i="6"/>
  <c r="O196" i="6"/>
  <c r="L197" i="6"/>
  <c r="M197" i="6"/>
  <c r="N197" i="6"/>
  <c r="O197" i="6"/>
  <c r="L198" i="6"/>
  <c r="M198" i="6"/>
  <c r="N198" i="6"/>
  <c r="O198" i="6"/>
  <c r="L199" i="6"/>
  <c r="M199" i="6"/>
  <c r="N199" i="6"/>
  <c r="O199" i="6"/>
  <c r="L200" i="6"/>
  <c r="M200" i="6"/>
  <c r="N200" i="6"/>
  <c r="O200" i="6"/>
  <c r="L201" i="6"/>
  <c r="M201" i="6"/>
  <c r="N201" i="6"/>
  <c r="O201" i="6"/>
  <c r="L202" i="6"/>
  <c r="M202" i="6"/>
  <c r="N202" i="6"/>
  <c r="O202" i="6"/>
  <c r="L203" i="6"/>
  <c r="M203" i="6"/>
  <c r="N203" i="6"/>
  <c r="O203" i="6"/>
  <c r="L204" i="6"/>
  <c r="M204" i="6"/>
  <c r="N204" i="6"/>
  <c r="O204" i="6"/>
  <c r="L205" i="6"/>
  <c r="M205" i="6"/>
  <c r="N205" i="6"/>
  <c r="O205" i="6"/>
  <c r="L206" i="6"/>
  <c r="M206" i="6"/>
  <c r="N206" i="6"/>
  <c r="O206" i="6"/>
  <c r="L207" i="6"/>
  <c r="M207" i="6"/>
  <c r="N207" i="6"/>
  <c r="O207" i="6"/>
  <c r="L208" i="6"/>
  <c r="M208" i="6"/>
  <c r="N208" i="6"/>
  <c r="O208" i="6"/>
  <c r="L209" i="6"/>
  <c r="M209" i="6"/>
  <c r="N209" i="6"/>
  <c r="O209" i="6"/>
  <c r="L210" i="6"/>
  <c r="M210" i="6"/>
  <c r="N210" i="6"/>
  <c r="O210" i="6"/>
  <c r="L211" i="6"/>
  <c r="M211" i="6"/>
  <c r="N211" i="6"/>
  <c r="O211" i="6"/>
  <c r="L212" i="6"/>
  <c r="M212" i="6"/>
  <c r="N212" i="6"/>
  <c r="O212" i="6"/>
  <c r="L213" i="6"/>
  <c r="M213" i="6"/>
  <c r="N213" i="6"/>
  <c r="O213" i="6"/>
  <c r="L214" i="6"/>
  <c r="M214" i="6"/>
  <c r="N214" i="6"/>
  <c r="O214" i="6"/>
  <c r="L215" i="6"/>
  <c r="M215" i="6"/>
  <c r="N215" i="6"/>
  <c r="O215" i="6"/>
  <c r="L216" i="6"/>
  <c r="M216" i="6"/>
  <c r="N216" i="6"/>
  <c r="O216" i="6"/>
  <c r="L217" i="6"/>
  <c r="M217" i="6"/>
  <c r="N217" i="6"/>
  <c r="O217" i="6"/>
  <c r="L218" i="6"/>
  <c r="M218" i="6"/>
  <c r="N218" i="6"/>
  <c r="O218" i="6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O3" i="6"/>
  <c r="N3" i="6"/>
  <c r="M3" i="6"/>
  <c r="L3" i="6"/>
  <c r="E220" i="5"/>
  <c r="J656" i="4"/>
  <c r="G459" i="1"/>
  <c r="G220" i="2"/>
  <c r="R166" i="6" l="1"/>
  <c r="S166" i="6" s="1"/>
  <c r="R168" i="6"/>
  <c r="S168" i="6" s="1"/>
  <c r="R162" i="6"/>
  <c r="S162" i="6" s="1"/>
  <c r="R167" i="6"/>
  <c r="S167" i="6" s="1"/>
  <c r="R163" i="6"/>
  <c r="S163" i="6" s="1"/>
  <c r="R164" i="6"/>
  <c r="S164" i="6" s="1"/>
  <c r="R165" i="6"/>
  <c r="S165" i="6" s="1"/>
  <c r="R110" i="6"/>
  <c r="S110" i="6" s="1"/>
  <c r="R112" i="6"/>
  <c r="S112" i="6" s="1"/>
  <c r="R106" i="6"/>
  <c r="S106" i="6" s="1"/>
  <c r="R107" i="6"/>
  <c r="S107" i="6" s="1"/>
  <c r="R108" i="6"/>
  <c r="S108" i="6" s="1"/>
  <c r="R109" i="6"/>
  <c r="S109" i="6" s="1"/>
  <c r="R111" i="6"/>
  <c r="S111" i="6" s="1"/>
  <c r="R174" i="6"/>
  <c r="S174" i="6" s="1"/>
  <c r="R169" i="6"/>
  <c r="S169" i="6" s="1"/>
  <c r="R170" i="6"/>
  <c r="S170" i="6" s="1"/>
  <c r="R171" i="6"/>
  <c r="S171" i="6" s="1"/>
  <c r="R172" i="6"/>
  <c r="S172" i="6" s="1"/>
  <c r="R175" i="6"/>
  <c r="S175" i="6" s="1"/>
  <c r="R173" i="6"/>
  <c r="S173" i="6" s="1"/>
  <c r="R118" i="6"/>
  <c r="S118" i="6" s="1"/>
  <c r="R113" i="6"/>
  <c r="S113" i="6" s="1"/>
  <c r="R114" i="6"/>
  <c r="S114" i="6" s="1"/>
  <c r="R115" i="6"/>
  <c r="S115" i="6" s="1"/>
  <c r="R116" i="6"/>
  <c r="S116" i="6" s="1"/>
  <c r="R119" i="6"/>
  <c r="S119" i="6" s="1"/>
  <c r="R117" i="6"/>
  <c r="S117" i="6" s="1"/>
  <c r="R182" i="6"/>
  <c r="S182" i="6" s="1"/>
  <c r="R176" i="6"/>
  <c r="S176" i="6" s="1"/>
  <c r="R177" i="6"/>
  <c r="S177" i="6" s="1"/>
  <c r="R178" i="6"/>
  <c r="S178" i="6" s="1"/>
  <c r="R179" i="6"/>
  <c r="S179" i="6" s="1"/>
  <c r="R180" i="6"/>
  <c r="S180" i="6" s="1"/>
  <c r="R181" i="6"/>
  <c r="S181" i="6" s="1"/>
  <c r="R126" i="6"/>
  <c r="S126" i="6" s="1"/>
  <c r="R120" i="6"/>
  <c r="R121" i="6"/>
  <c r="S121" i="6" s="1"/>
  <c r="R122" i="6"/>
  <c r="S122" i="6" s="1"/>
  <c r="R123" i="6"/>
  <c r="S123" i="6" s="1"/>
  <c r="R124" i="6"/>
  <c r="S124" i="6" s="1"/>
  <c r="R125" i="6"/>
  <c r="S125" i="6" s="1"/>
  <c r="R184" i="6"/>
  <c r="S184" i="6" s="1"/>
  <c r="R185" i="6"/>
  <c r="S185" i="6" s="1"/>
  <c r="R186" i="6"/>
  <c r="S186" i="6" s="1"/>
  <c r="R187" i="6"/>
  <c r="S187" i="6" s="1"/>
  <c r="R183" i="6"/>
  <c r="S183" i="6" s="1"/>
  <c r="R188" i="6"/>
  <c r="S188" i="6" s="1"/>
  <c r="R189" i="6"/>
  <c r="S189" i="6" s="1"/>
  <c r="R128" i="6"/>
  <c r="S128" i="6" s="1"/>
  <c r="R129" i="6"/>
  <c r="S129" i="6" s="1"/>
  <c r="R130" i="6"/>
  <c r="S130" i="6" s="1"/>
  <c r="R131" i="6"/>
  <c r="S131" i="6" s="1"/>
  <c r="R127" i="6"/>
  <c r="S127" i="6" s="1"/>
  <c r="R132" i="6"/>
  <c r="S132" i="6" s="1"/>
  <c r="R133" i="6"/>
  <c r="S133" i="6" s="1"/>
  <c r="R72" i="6"/>
  <c r="S72" i="6" s="1"/>
  <c r="R73" i="6"/>
  <c r="S73" i="6" s="1"/>
  <c r="R74" i="6"/>
  <c r="S74" i="6" s="1"/>
  <c r="R75" i="6"/>
  <c r="S75" i="6" s="1"/>
  <c r="R76" i="6"/>
  <c r="S76" i="6" s="1"/>
  <c r="R77" i="6"/>
  <c r="S77" i="6" s="1"/>
  <c r="R71" i="6"/>
  <c r="S71" i="6" s="1"/>
  <c r="R190" i="6"/>
  <c r="S190" i="6" s="1"/>
  <c r="R192" i="6"/>
  <c r="S192" i="6" s="1"/>
  <c r="R193" i="6"/>
  <c r="S193" i="6" s="1"/>
  <c r="R194" i="6"/>
  <c r="S194" i="6" s="1"/>
  <c r="R191" i="6"/>
  <c r="S191" i="6" s="1"/>
  <c r="R195" i="6"/>
  <c r="S195" i="6" s="1"/>
  <c r="R196" i="6"/>
  <c r="S196" i="6" s="1"/>
  <c r="R134" i="6"/>
  <c r="S134" i="6" s="1"/>
  <c r="R136" i="6"/>
  <c r="S136" i="6" s="1"/>
  <c r="R137" i="6"/>
  <c r="S137" i="6" s="1"/>
  <c r="R138" i="6"/>
  <c r="S138" i="6" s="1"/>
  <c r="R139" i="6"/>
  <c r="S139" i="6" s="1"/>
  <c r="R140" i="6"/>
  <c r="S140" i="6" s="1"/>
  <c r="R135" i="6"/>
  <c r="S135" i="6" s="1"/>
  <c r="R78" i="6"/>
  <c r="S78" i="6" s="1"/>
  <c r="R80" i="6"/>
  <c r="S80" i="6" s="1"/>
  <c r="R81" i="6"/>
  <c r="S81" i="6" s="1"/>
  <c r="R82" i="6"/>
  <c r="S82" i="6" s="1"/>
  <c r="R83" i="6"/>
  <c r="S83" i="6" s="1"/>
  <c r="R84" i="6"/>
  <c r="S84" i="6" s="1"/>
  <c r="R79" i="6"/>
  <c r="S79" i="6" s="1"/>
  <c r="P223" i="6"/>
  <c r="R198" i="6"/>
  <c r="S198" i="6" s="1"/>
  <c r="R200" i="6"/>
  <c r="S200" i="6" s="1"/>
  <c r="R201" i="6"/>
  <c r="S201" i="6" s="1"/>
  <c r="R202" i="6"/>
  <c r="S202" i="6" s="1"/>
  <c r="R203" i="6"/>
  <c r="S203" i="6" s="1"/>
  <c r="R197" i="6"/>
  <c r="S197" i="6" s="1"/>
  <c r="R199" i="6"/>
  <c r="S199" i="6" s="1"/>
  <c r="R142" i="6"/>
  <c r="S142" i="6" s="1"/>
  <c r="R144" i="6"/>
  <c r="S144" i="6" s="1"/>
  <c r="R145" i="6"/>
  <c r="S145" i="6" s="1"/>
  <c r="R146" i="6"/>
  <c r="S146" i="6" s="1"/>
  <c r="R143" i="6"/>
  <c r="S143" i="6" s="1"/>
  <c r="R147" i="6"/>
  <c r="S147" i="6" s="1"/>
  <c r="R141" i="6"/>
  <c r="S141" i="6" s="1"/>
  <c r="R86" i="6"/>
  <c r="S86" i="6" s="1"/>
  <c r="R88" i="6"/>
  <c r="S88" i="6" s="1"/>
  <c r="R89" i="6"/>
  <c r="S89" i="6" s="1"/>
  <c r="R90" i="6"/>
  <c r="S90" i="6" s="1"/>
  <c r="R91" i="6"/>
  <c r="S91" i="6" s="1"/>
  <c r="R85" i="6"/>
  <c r="S85" i="6" s="1"/>
  <c r="R87" i="6"/>
  <c r="S87" i="6" s="1"/>
  <c r="R3" i="6"/>
  <c r="S3" i="6" s="1"/>
  <c r="R7" i="6"/>
  <c r="S7" i="6" s="1"/>
  <c r="R6" i="6"/>
  <c r="S6" i="6" s="1"/>
  <c r="R5" i="6"/>
  <c r="S5" i="6" s="1"/>
  <c r="R4" i="6"/>
  <c r="S4" i="6" s="1"/>
  <c r="R206" i="6"/>
  <c r="S206" i="6" s="1"/>
  <c r="R208" i="6"/>
  <c r="S208" i="6" s="1"/>
  <c r="R209" i="6"/>
  <c r="S209" i="6" s="1"/>
  <c r="R210" i="6"/>
  <c r="S210" i="6" s="1"/>
  <c r="R204" i="6"/>
  <c r="S204" i="6" s="1"/>
  <c r="R207" i="6"/>
  <c r="S207" i="6" s="1"/>
  <c r="R205" i="6"/>
  <c r="S205" i="6" s="1"/>
  <c r="R150" i="6"/>
  <c r="S150" i="6" s="1"/>
  <c r="R152" i="6"/>
  <c r="S152" i="6" s="1"/>
  <c r="R153" i="6"/>
  <c r="S153" i="6" s="1"/>
  <c r="R154" i="6"/>
  <c r="S154" i="6" s="1"/>
  <c r="R148" i="6"/>
  <c r="S148" i="6" s="1"/>
  <c r="R151" i="6"/>
  <c r="S151" i="6" s="1"/>
  <c r="R149" i="6"/>
  <c r="S149" i="6" s="1"/>
  <c r="R94" i="6"/>
  <c r="S94" i="6" s="1"/>
  <c r="R96" i="6"/>
  <c r="S96" i="6" s="1"/>
  <c r="R97" i="6"/>
  <c r="S97" i="6" s="1"/>
  <c r="R98" i="6"/>
  <c r="S98" i="6" s="1"/>
  <c r="R92" i="6"/>
  <c r="S92" i="6" s="1"/>
  <c r="R93" i="6"/>
  <c r="S93" i="6" s="1"/>
  <c r="R95" i="6"/>
  <c r="S95" i="6" s="1"/>
  <c r="R214" i="6"/>
  <c r="S214" i="6" s="1"/>
  <c r="R216" i="6"/>
  <c r="S216" i="6" s="1"/>
  <c r="R217" i="6"/>
  <c r="S217" i="6" s="1"/>
  <c r="R215" i="6"/>
  <c r="S215" i="6" s="1"/>
  <c r="R211" i="6"/>
  <c r="S211" i="6" s="1"/>
  <c r="R212" i="6"/>
  <c r="S212" i="6" s="1"/>
  <c r="R213" i="6"/>
  <c r="S213" i="6" s="1"/>
  <c r="R158" i="6"/>
  <c r="S158" i="6" s="1"/>
  <c r="R160" i="6"/>
  <c r="S160" i="6" s="1"/>
  <c r="R161" i="6"/>
  <c r="S161" i="6" s="1"/>
  <c r="R155" i="6"/>
  <c r="S155" i="6" s="1"/>
  <c r="R156" i="6"/>
  <c r="S156" i="6" s="1"/>
  <c r="R157" i="6"/>
  <c r="S157" i="6" s="1"/>
  <c r="R159" i="6"/>
  <c r="S159" i="6" s="1"/>
  <c r="R102" i="6"/>
  <c r="S102" i="6" s="1"/>
  <c r="R104" i="6"/>
  <c r="S104" i="6" s="1"/>
  <c r="R105" i="6"/>
  <c r="S105" i="6" s="1"/>
  <c r="R103" i="6"/>
  <c r="S103" i="6" s="1"/>
  <c r="R99" i="6"/>
  <c r="S99" i="6" s="1"/>
  <c r="R100" i="6"/>
  <c r="S100" i="6" s="1"/>
  <c r="R101" i="6"/>
  <c r="S101" i="6" s="1"/>
  <c r="R63" i="6"/>
  <c r="S63" i="6" s="1"/>
  <c r="R57" i="6"/>
  <c r="S57" i="6" s="1"/>
  <c r="R58" i="6"/>
  <c r="S58" i="6" s="1"/>
  <c r="R59" i="6"/>
  <c r="S59" i="6" s="1"/>
  <c r="R60" i="6"/>
  <c r="S60" i="6" s="1"/>
  <c r="R61" i="6"/>
  <c r="S61" i="6" s="1"/>
  <c r="R62" i="6"/>
  <c r="S62" i="6" s="1"/>
  <c r="R55" i="6"/>
  <c r="S55" i="6" s="1"/>
  <c r="R56" i="6"/>
  <c r="S56" i="6" s="1"/>
  <c r="R50" i="6"/>
  <c r="S50" i="6" s="1"/>
  <c r="R51" i="6"/>
  <c r="S51" i="6" s="1"/>
  <c r="R52" i="6"/>
  <c r="S52" i="6" s="1"/>
  <c r="R53" i="6"/>
  <c r="S53" i="6" s="1"/>
  <c r="R54" i="6"/>
  <c r="S54" i="6" s="1"/>
  <c r="R64" i="6"/>
  <c r="S64" i="6" s="1"/>
  <c r="R65" i="6"/>
  <c r="S65" i="6" s="1"/>
  <c r="R66" i="6"/>
  <c r="S66" i="6" s="1"/>
  <c r="R67" i="6"/>
  <c r="S67" i="6" s="1"/>
  <c r="R68" i="6"/>
  <c r="S68" i="6" s="1"/>
  <c r="R69" i="6"/>
  <c r="S69" i="6" s="1"/>
  <c r="R70" i="6"/>
  <c r="S70" i="6" s="1"/>
  <c r="R16" i="6"/>
  <c r="S16" i="6" s="1"/>
  <c r="R15" i="6"/>
  <c r="S15" i="6" s="1"/>
  <c r="R21" i="6"/>
  <c r="S21" i="6" s="1"/>
  <c r="R20" i="6"/>
  <c r="S20" i="6" s="1"/>
  <c r="R19" i="6"/>
  <c r="S19" i="6" s="1"/>
  <c r="R18" i="6"/>
  <c r="S18" i="6" s="1"/>
  <c r="R17" i="6"/>
  <c r="S17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31" i="6"/>
  <c r="S31" i="6" s="1"/>
  <c r="R32" i="6"/>
  <c r="S32" i="6" s="1"/>
  <c r="R33" i="6"/>
  <c r="S33" i="6" s="1"/>
  <c r="R34" i="6"/>
  <c r="S34" i="6" s="1"/>
  <c r="R35" i="6"/>
  <c r="S35" i="6" s="1"/>
  <c r="R30" i="6"/>
  <c r="S30" i="6" s="1"/>
  <c r="R29" i="6"/>
  <c r="S29" i="6" s="1"/>
  <c r="R39" i="6"/>
  <c r="S39" i="6" s="1"/>
  <c r="R40" i="6"/>
  <c r="S40" i="6" s="1"/>
  <c r="R41" i="6"/>
  <c r="S41" i="6" s="1"/>
  <c r="R42" i="6"/>
  <c r="S42" i="6" s="1"/>
  <c r="R36" i="6"/>
  <c r="S36" i="6" s="1"/>
  <c r="R37" i="6"/>
  <c r="S37" i="6" s="1"/>
  <c r="R38" i="6"/>
  <c r="S38" i="6" s="1"/>
  <c r="R47" i="6"/>
  <c r="S47" i="6" s="1"/>
  <c r="R48" i="6"/>
  <c r="S48" i="6" s="1"/>
  <c r="R49" i="6"/>
  <c r="S49" i="6" s="1"/>
  <c r="R43" i="6"/>
  <c r="S43" i="6" s="1"/>
  <c r="R44" i="6"/>
  <c r="S44" i="6" s="1"/>
  <c r="R45" i="6"/>
  <c r="S45" i="6" s="1"/>
  <c r="R46" i="6"/>
  <c r="S46" i="6" s="1"/>
  <c r="R14" i="6"/>
  <c r="S14" i="6" s="1"/>
  <c r="R13" i="6"/>
  <c r="S13" i="6" s="1"/>
  <c r="R12" i="6"/>
  <c r="S12" i="6" s="1"/>
  <c r="R11" i="6"/>
  <c r="S11" i="6" s="1"/>
  <c r="R10" i="6"/>
  <c r="S10" i="6" s="1"/>
  <c r="R9" i="6"/>
  <c r="S9" i="6" s="1"/>
  <c r="R8" i="6"/>
  <c r="S8" i="6" s="1"/>
  <c r="I241" i="6"/>
  <c r="I237" i="6"/>
  <c r="I233" i="6"/>
  <c r="I229" i="6"/>
  <c r="H241" i="6"/>
  <c r="S2" i="6"/>
  <c r="R2" i="6"/>
</calcChain>
</file>

<file path=xl/sharedStrings.xml><?xml version="1.0" encoding="utf-8"?>
<sst xmlns="http://schemas.openxmlformats.org/spreadsheetml/2006/main" count="3269" uniqueCount="167">
  <si>
    <t>Worked (in/out)</t>
  </si>
  <si>
    <t>Holiday</t>
  </si>
  <si>
    <t>DATE</t>
  </si>
  <si>
    <t>IN TIME</t>
  </si>
  <si>
    <t>OUT TIME</t>
  </si>
  <si>
    <t>PAY CODE</t>
  </si>
  <si>
    <t>CHANGED ON</t>
  </si>
  <si>
    <t>Labor Day</t>
  </si>
  <si>
    <t>Columbus Day</t>
  </si>
  <si>
    <t>Thanksgiving</t>
  </si>
  <si>
    <t>Christmas</t>
  </si>
  <si>
    <t>New Year's Day</t>
  </si>
  <si>
    <t>X</t>
  </si>
  <si>
    <t>Martin Luther King Jr. Day</t>
  </si>
  <si>
    <t>Count of Holidays:</t>
  </si>
  <si>
    <t>OUT LUNCH</t>
  </si>
  <si>
    <t>IN LUNCH</t>
  </si>
  <si>
    <t>OOO</t>
  </si>
  <si>
    <t>Poss. removed lunch 1-130</t>
  </si>
  <si>
    <t>COMMENT</t>
  </si>
  <si>
    <t>TIME</t>
  </si>
  <si>
    <t>TIME ALT</t>
  </si>
  <si>
    <t>ADMITTED</t>
  </si>
  <si>
    <t>LOCATION</t>
  </si>
  <si>
    <t>IN</t>
  </si>
  <si>
    <t>UNUSED</t>
  </si>
  <si>
    <t>JOURNAL</t>
  </si>
  <si>
    <t>Admitted</t>
  </si>
  <si>
    <t>NY 43rd FL NE Executive</t>
  </si>
  <si>
    <t>In</t>
  </si>
  <si>
    <t>Unused</t>
  </si>
  <si>
    <t>NY 15th FL North Lobby</t>
  </si>
  <si>
    <t>NY 43rd FL North Lobby</t>
  </si>
  <si>
    <t xml:space="preserve">NY 43rd FL South Lobby </t>
  </si>
  <si>
    <t>NY 43rd FL SE Executive</t>
  </si>
  <si>
    <t>Tisha B'Av Eve</t>
  </si>
  <si>
    <t>Tisha B'Av</t>
  </si>
  <si>
    <t xml:space="preserve">Admitted </t>
  </si>
  <si>
    <t>NY 43rd FL South Lobby</t>
  </si>
  <si>
    <t xml:space="preserve">NY 43rd FL SE Executive </t>
  </si>
  <si>
    <t>NY 43rd FL Reception Corridor</t>
  </si>
  <si>
    <t xml:space="preserve"> NY 43rd FL SE Executive</t>
  </si>
  <si>
    <t xml:space="preserve">NY 43rd FL NE Executive </t>
  </si>
  <si>
    <t xml:space="preserve">NY 43rd FL North Lobby </t>
  </si>
  <si>
    <t>Rosh Hashana Eve</t>
  </si>
  <si>
    <t>NY 43rd FL File Room</t>
  </si>
  <si>
    <t>Rosh Hashana</t>
  </si>
  <si>
    <t>Yom Kippur Eve</t>
  </si>
  <si>
    <t>Yom Kippur</t>
  </si>
  <si>
    <t>Sukkot Eve</t>
  </si>
  <si>
    <t>Sukkot</t>
  </si>
  <si>
    <t>Sukkot / Columbus Day</t>
  </si>
  <si>
    <t>Yom HaAliyah</t>
  </si>
  <si>
    <t>Halloween</t>
  </si>
  <si>
    <t xml:space="preserve">NY 15th FL North Lobby </t>
  </si>
  <si>
    <t xml:space="preserve">NY 12th FL Lobby South </t>
  </si>
  <si>
    <t xml:space="preserve">NY 12th FL North Lobby </t>
  </si>
  <si>
    <t>Veterans Day Observed</t>
  </si>
  <si>
    <t>Veterans Day</t>
  </si>
  <si>
    <t xml:space="preserve">NY 43rd FL Reception Corridor </t>
  </si>
  <si>
    <t>Hanukkah</t>
  </si>
  <si>
    <t>Christmas Eve</t>
  </si>
  <si>
    <t>New Year's Eve</t>
  </si>
  <si>
    <t>Epiphany</t>
  </si>
  <si>
    <t>Chinese New Year Eve</t>
  </si>
  <si>
    <t>Chinese New Year</t>
  </si>
  <si>
    <t>Count of unrecorded days:</t>
  </si>
  <si>
    <t>TIME FIRST</t>
  </si>
  <si>
    <t>TIME LAST</t>
  </si>
  <si>
    <t>TOTAL DAYS
W/ RECORDED
KEYCARD USE</t>
  </si>
  <si>
    <t>NO KEY
GRAPH PT
LOCATOR</t>
  </si>
  <si>
    <t>TOTAL
BEFORE 8 AM</t>
  </si>
  <si>
    <t>TOTAL
AFTER 9 AM</t>
  </si>
  <si>
    <t>TOTAL
BTWN 8:30 - 9 AM</t>
  </si>
  <si>
    <t>TOTAL
BTWN 8 - 8:30 AM</t>
  </si>
  <si>
    <t>TOTAL DAYS
W/ NO RECORDED
KEYCARD USE</t>
  </si>
  <si>
    <t>TOTAL
DAYS</t>
  </si>
  <si>
    <t>TOTAL DAYS
WORKED</t>
  </si>
  <si>
    <t>TOTAL DAYS
COMPANY
HOLIDAY</t>
  </si>
  <si>
    <t>TOTAL
BEFORE 5 PM</t>
  </si>
  <si>
    <t>TOTAL
AFTER 6 PM</t>
  </si>
  <si>
    <t>TOTAL
BEFORE 6 PM</t>
  </si>
  <si>
    <t>TOTAL
BEFORE 4 PM</t>
  </si>
  <si>
    <t>I</t>
  </si>
  <si>
    <t>BW - Hourly</t>
  </si>
  <si>
    <t>1b- Overtime [USA]</t>
  </si>
  <si>
    <t>07/29/2017 - 08/04/2017</t>
  </si>
  <si>
    <t>07/22/2017 - 07/28/2017</t>
  </si>
  <si>
    <t>08/05/2017 - 08/11/2017</t>
  </si>
  <si>
    <t>08/12/2017 - 08/18/2017</t>
  </si>
  <si>
    <t>08/19/2017 - 08/25/2017</t>
  </si>
  <si>
    <t>08/26/2017 - 09/01/2017</t>
  </si>
  <si>
    <t>09/02/2017 - 09/08/2017</t>
  </si>
  <si>
    <t>09/09/2017 - 09/15/2017</t>
  </si>
  <si>
    <t>09/16/2017 - 09/22/2017</t>
  </si>
  <si>
    <t>09/23/2017 - 09/29/2017</t>
  </si>
  <si>
    <t>09/30/2017 - 10/06/2017</t>
  </si>
  <si>
    <t>10/07/2017 - 10/13/2017</t>
  </si>
  <si>
    <t>10/14/2017 - 10/20/2017</t>
  </si>
  <si>
    <t>10/21/2017 - 10/27/2017</t>
  </si>
  <si>
    <t>10/28/2017 - 11/03/2017</t>
  </si>
  <si>
    <t>11/04/2017 - 11/10/2017</t>
  </si>
  <si>
    <t>11/11/2017 - 11/17/2017</t>
  </si>
  <si>
    <t>11/25/2017 - 12/01/2017</t>
  </si>
  <si>
    <t>12/02/2017 - 12/08/2017</t>
  </si>
  <si>
    <t>12/09/2017 - 12/15/2017</t>
  </si>
  <si>
    <t>12/16/2017 - 12/22/2017</t>
  </si>
  <si>
    <t>01/06/2018 - 01/12/2018</t>
  </si>
  <si>
    <t>01/13/2018 - 01/19/2018</t>
  </si>
  <si>
    <t>01/20/2018 - 01/26/2018</t>
  </si>
  <si>
    <t>01/27/2018 - 02/02/2018</t>
  </si>
  <si>
    <t>On Demand Payment</t>
  </si>
  <si>
    <t>Termination - Involuntary</t>
  </si>
  <si>
    <t>02/03/2018 - 02/09/2018</t>
  </si>
  <si>
    <t>02/10/2018 - 02/16/2018</t>
  </si>
  <si>
    <t>PAY PERIOD</t>
  </si>
  <si>
    <t>LAST NAME</t>
  </si>
  <si>
    <t>FIRST NAME</t>
  </si>
  <si>
    <t>CF LRV COMPANY</t>
  </si>
  <si>
    <t>COST CENTER</t>
  </si>
  <si>
    <t>OFF-CYCLE TYPE</t>
  </si>
  <si>
    <t>OFF-CYCLE REASON</t>
  </si>
  <si>
    <t>EMPLOYEE STATUS</t>
  </si>
  <si>
    <t>PAY GROUP</t>
  </si>
  <si>
    <t>RETRO PERIOD</t>
  </si>
  <si>
    <t>CF SUB PERIOD</t>
  </si>
  <si>
    <t>RETRO EARNING</t>
  </si>
  <si>
    <t>EARNING</t>
  </si>
  <si>
    <t>HOURS (UNPRORATED)</t>
  </si>
  <si>
    <t>RESULT LINE AMOUNT</t>
  </si>
  <si>
    <t>PAYMENT OR REVERSAL DATE</t>
  </si>
  <si>
    <t>EMPLOYEE ID</t>
  </si>
  <si>
    <t>Off-cycle due to Involuntary Termination</t>
  </si>
  <si>
    <t>Overtime Diff for 07/22/2017 - 07/28/2017: 08/04/2017 (Regular) - Complete</t>
  </si>
  <si>
    <t>HOURS</t>
  </si>
  <si>
    <t>PAYMENT DATE</t>
  </si>
  <si>
    <t>RESULT</t>
  </si>
  <si>
    <t>IN 
TIME</t>
  </si>
  <si>
    <t>OUT 
LUNCH</t>
  </si>
  <si>
    <t>IN 
LUNCH</t>
  </si>
  <si>
    <t>OUT 
TIME</t>
  </si>
  <si>
    <t>OOO 
HOLIDAY</t>
  </si>
  <si>
    <t>OOO 
OTHER</t>
  </si>
  <si>
    <t>KEYCARD 
FIRST</t>
  </si>
  <si>
    <t>KEYCARD 
LAST</t>
  </si>
  <si>
    <t>MORN 
IN</t>
  </si>
  <si>
    <t>MORN 
OUT</t>
  </si>
  <si>
    <t>AFT 
IN</t>
  </si>
  <si>
    <t>AFT 
OUT</t>
  </si>
  <si>
    <t>TOTAL 
OUT</t>
  </si>
  <si>
    <t>TOTAL WK 
HRS</t>
  </si>
  <si>
    <t>REC WK 
OT HRS</t>
  </si>
  <si>
    <t>EST WK 
OT HRS</t>
  </si>
  <si>
    <t>PAY 
PERIOD</t>
  </si>
  <si>
    <t>NO KEY 
DAY</t>
  </si>
  <si>
    <t>BKGD 
FILL</t>
  </si>
  <si>
    <t>ALT 
LABEL</t>
  </si>
  <si>
    <t>TOTAL 
HRS</t>
  </si>
  <si>
    <t>TOTAL 
OT HRS</t>
  </si>
  <si>
    <t>AVG WK 
OT HRS</t>
  </si>
  <si>
    <t>BKGD 
MAX FILL</t>
  </si>
  <si>
    <t>Doe</t>
  </si>
  <si>
    <t>Jane</t>
  </si>
  <si>
    <t>Corporation</t>
  </si>
  <si>
    <t>US EXECUTIVE</t>
  </si>
  <si>
    <t>N214365</t>
  </si>
  <si>
    <t>1b- Overtime [USA]:622.05:Diff of 622.05 for 07/22/2017 - 07/28/2017 Jane Doe (N214365): 08/04/2017 (Regular)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</si>
</sst>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400]h:mm:ss\ AM/PM"/>
    <numFmt numFmtId="165" formatCode="[$-F400]h:mm\ AM/PM"/>
    <numFmt numFmtId="166" formatCode="[$-409]h:mm\ AM/PM"/>
    <numFmt numFmtId="167" formatCode="[$-409]h:mm\ AM/PM;@"/>
    <numFmt numFmtId="168" formatCode="0.0%"/>
    <numFmt numFmtId="169" formatCode="#,##0.00;\(#,##0.00\)"/>
    <numFmt numFmtId="170" formatCode="0.0"/>
    <numFmt numFmtId="171" formatCode="0.000000"/>
  </numFmts>
  <fonts count="27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000000"/>
      <name val="Segoe UI"/>
      <family val="2"/>
    </font>
    <font>
      <b/>
      <sz val="8"/>
      <color theme="0"/>
      <name val="Segoe UI"/>
      <family val="2"/>
    </font>
    <font>
      <b/>
      <sz val="10"/>
      <color theme="8" tint="-0.499984740745262"/>
      <name val="Segoe UI"/>
      <family val="2"/>
    </font>
    <font>
      <sz val="10"/>
      <color theme="8" tint="-0.499984740745262"/>
      <name val="Segoe UI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63">
    <xf numFmtId="0" fontId="0" fillId="0" borderId="0" xfId="0"/>
    <xf numFmtId="0" fontId="19" fillId="33" borderId="10" xfId="0" applyFont="1" applyFill="1" applyBorder="1" applyAlignment="1">
      <alignment horizontal="center" vertical="center"/>
    </xf>
    <xf numFmtId="14" fontId="19" fillId="33" borderId="10" xfId="0" applyNumberFormat="1" applyFont="1" applyFill="1" applyBorder="1" applyAlignment="1">
      <alignment horizontal="center" vertical="center"/>
    </xf>
    <xf numFmtId="14" fontId="20" fillId="34" borderId="10" xfId="0" applyNumberFormat="1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vertical="center"/>
    </xf>
    <xf numFmtId="14" fontId="21" fillId="0" borderId="10" xfId="0" applyNumberFormat="1" applyFont="1" applyFill="1" applyBorder="1" applyAlignment="1">
      <alignment horizontal="right" vertical="center"/>
    </xf>
    <xf numFmtId="18" fontId="21" fillId="0" borderId="10" xfId="0" applyNumberFormat="1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horizontal="center" vertical="center"/>
    </xf>
    <xf numFmtId="22" fontId="21" fillId="0" borderId="10" xfId="0" applyNumberFormat="1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vertical="center"/>
    </xf>
    <xf numFmtId="14" fontId="21" fillId="35" borderId="10" xfId="0" applyNumberFormat="1" applyFont="1" applyFill="1" applyBorder="1" applyAlignment="1">
      <alignment horizontal="right" vertical="center"/>
    </xf>
    <xf numFmtId="18" fontId="21" fillId="35" borderId="10" xfId="0" applyNumberFormat="1" applyFont="1" applyFill="1" applyBorder="1" applyAlignment="1">
      <alignment horizontal="right" vertical="center"/>
    </xf>
    <xf numFmtId="0" fontId="21" fillId="35" borderId="10" xfId="0" applyFont="1" applyFill="1" applyBorder="1" applyAlignment="1">
      <alignment horizontal="center" vertical="center"/>
    </xf>
    <xf numFmtId="22" fontId="21" fillId="35" borderId="10" xfId="0" applyNumberFormat="1" applyFont="1" applyFill="1" applyBorder="1" applyAlignment="1">
      <alignment horizontal="right" vertical="center"/>
    </xf>
    <xf numFmtId="0" fontId="21" fillId="35" borderId="10" xfId="0" applyFont="1" applyFill="1" applyBorder="1" applyAlignment="1">
      <alignment vertical="center"/>
    </xf>
    <xf numFmtId="18" fontId="20" fillId="34" borderId="10" xfId="0" applyNumberFormat="1" applyFont="1" applyFill="1" applyBorder="1" applyAlignment="1">
      <alignment horizontal="right" vertical="center"/>
    </xf>
    <xf numFmtId="22" fontId="20" fillId="34" borderId="10" xfId="0" applyNumberFormat="1" applyFont="1" applyFill="1" applyBorder="1" applyAlignment="1">
      <alignment horizontal="right" vertical="center"/>
    </xf>
    <xf numFmtId="0" fontId="21" fillId="35" borderId="10" xfId="0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horizontal="right" vertical="center"/>
    </xf>
    <xf numFmtId="0" fontId="22" fillId="0" borderId="10" xfId="0" applyFont="1" applyFill="1" applyBorder="1" applyAlignment="1">
      <alignment horizontal="left" vertical="center"/>
    </xf>
    <xf numFmtId="164" fontId="19" fillId="33" borderId="10" xfId="0" applyNumberFormat="1" applyFont="1" applyFill="1" applyBorder="1" applyAlignment="1">
      <alignment horizontal="center" vertical="center"/>
    </xf>
    <xf numFmtId="164" fontId="20" fillId="34" borderId="10" xfId="0" applyNumberFormat="1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left" vertical="center"/>
    </xf>
    <xf numFmtId="14" fontId="23" fillId="0" borderId="10" xfId="0" applyNumberFormat="1" applyFont="1" applyFill="1" applyBorder="1" applyAlignment="1">
      <alignment horizontal="right" vertical="center" wrapText="1"/>
    </xf>
    <xf numFmtId="164" fontId="23" fillId="0" borderId="10" xfId="0" applyNumberFormat="1" applyFont="1" applyFill="1" applyBorder="1" applyAlignment="1">
      <alignment horizontal="right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left" vertical="center" wrapText="1"/>
    </xf>
    <xf numFmtId="14" fontId="23" fillId="35" borderId="10" xfId="0" applyNumberFormat="1" applyFont="1" applyFill="1" applyBorder="1" applyAlignment="1">
      <alignment horizontal="right" vertical="center" wrapText="1"/>
    </xf>
    <xf numFmtId="164" fontId="23" fillId="35" borderId="10" xfId="0" applyNumberFormat="1" applyFont="1" applyFill="1" applyBorder="1" applyAlignment="1">
      <alignment horizontal="right" vertical="center" wrapText="1"/>
    </xf>
    <xf numFmtId="0" fontId="23" fillId="35" borderId="10" xfId="0" applyFont="1" applyFill="1" applyBorder="1" applyAlignment="1">
      <alignment horizontal="center" vertical="center" wrapText="1"/>
    </xf>
    <xf numFmtId="0" fontId="23" fillId="35" borderId="10" xfId="0" applyFont="1" applyFill="1" applyBorder="1" applyAlignment="1">
      <alignment horizontal="left" vertical="center" wrapText="1"/>
    </xf>
    <xf numFmtId="14" fontId="23" fillId="34" borderId="10" xfId="0" applyNumberFormat="1" applyFont="1" applyFill="1" applyBorder="1" applyAlignment="1">
      <alignment horizontal="right" vertical="center" wrapText="1"/>
    </xf>
    <xf numFmtId="164" fontId="23" fillId="34" borderId="10" xfId="0" applyNumberFormat="1" applyFont="1" applyFill="1" applyBorder="1" applyAlignment="1">
      <alignment horizontal="right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left" vertical="center" wrapText="1"/>
    </xf>
    <xf numFmtId="0" fontId="21" fillId="34" borderId="10" xfId="0" applyFont="1" applyFill="1" applyBorder="1" applyAlignment="1">
      <alignment vertical="center"/>
    </xf>
    <xf numFmtId="14" fontId="20" fillId="34" borderId="10" xfId="0" applyNumberFormat="1" applyFont="1" applyFill="1" applyBorder="1" applyAlignment="1">
      <alignment horizontal="right" vertical="center" wrapText="1"/>
    </xf>
    <xf numFmtId="164" fontId="20" fillId="34" borderId="10" xfId="0" applyNumberFormat="1" applyFont="1" applyFill="1" applyBorder="1" applyAlignment="1">
      <alignment horizontal="right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left" vertical="center" wrapText="1"/>
    </xf>
    <xf numFmtId="14" fontId="21" fillId="35" borderId="10" xfId="0" applyNumberFormat="1" applyFont="1" applyFill="1" applyBorder="1" applyAlignment="1">
      <alignment horizontal="right" vertical="center" wrapText="1"/>
    </xf>
    <xf numFmtId="164" fontId="21" fillId="35" borderId="10" xfId="0" applyNumberFormat="1" applyFont="1" applyFill="1" applyBorder="1" applyAlignment="1">
      <alignment horizontal="right" vertical="center"/>
    </xf>
    <xf numFmtId="14" fontId="21" fillId="0" borderId="10" xfId="0" applyNumberFormat="1" applyFont="1" applyFill="1" applyBorder="1" applyAlignment="1">
      <alignment horizontal="right" vertical="center" wrapText="1"/>
    </xf>
    <xf numFmtId="164" fontId="21" fillId="0" borderId="10" xfId="0" applyNumberFormat="1" applyFont="1" applyFill="1" applyBorder="1" applyAlignment="1">
      <alignment horizontal="right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left" vertical="center" wrapText="1"/>
    </xf>
    <xf numFmtId="14" fontId="1" fillId="0" borderId="10" xfId="0" applyNumberFormat="1" applyFont="1" applyFill="1" applyBorder="1" applyAlignment="1">
      <alignment horizontal="right" vertical="center" wrapText="1"/>
    </xf>
    <xf numFmtId="164" fontId="1" fillId="0" borderId="10" xfId="0" applyNumberFormat="1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vertical="center"/>
    </xf>
    <xf numFmtId="164" fontId="21" fillId="35" borderId="10" xfId="0" applyNumberFormat="1" applyFont="1" applyFill="1" applyBorder="1" applyAlignment="1">
      <alignment horizontal="right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left" vertical="center" wrapText="1"/>
    </xf>
    <xf numFmtId="164" fontId="21" fillId="0" borderId="10" xfId="0" applyNumberFormat="1" applyFont="1" applyFill="1" applyBorder="1" applyAlignment="1">
      <alignment horizontal="right" vertical="center"/>
    </xf>
    <xf numFmtId="0" fontId="21" fillId="0" borderId="10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vertical="center"/>
    </xf>
    <xf numFmtId="14" fontId="19" fillId="33" borderId="10" xfId="0" applyNumberFormat="1" applyFont="1" applyFill="1" applyBorder="1" applyAlignment="1">
      <alignment horizontal="right" vertical="center" indent="1"/>
    </xf>
    <xf numFmtId="164" fontId="19" fillId="33" borderId="10" xfId="0" applyNumberFormat="1" applyFont="1" applyFill="1" applyBorder="1" applyAlignment="1">
      <alignment horizontal="right" vertical="center" indent="1"/>
    </xf>
    <xf numFmtId="14" fontId="20" fillId="34" borderId="10" xfId="0" applyNumberFormat="1" applyFont="1" applyFill="1" applyBorder="1" applyAlignment="1">
      <alignment horizontal="right" vertical="center" indent="1"/>
    </xf>
    <xf numFmtId="164" fontId="20" fillId="34" borderId="10" xfId="0" applyNumberFormat="1" applyFont="1" applyFill="1" applyBorder="1" applyAlignment="1">
      <alignment horizontal="right" vertical="center" indent="1"/>
    </xf>
    <xf numFmtId="14" fontId="23" fillId="0" borderId="10" xfId="0" applyNumberFormat="1" applyFont="1" applyFill="1" applyBorder="1" applyAlignment="1">
      <alignment horizontal="right" vertical="center" wrapText="1" indent="1"/>
    </xf>
    <xf numFmtId="164" fontId="23" fillId="0" borderId="10" xfId="0" applyNumberFormat="1" applyFont="1" applyFill="1" applyBorder="1" applyAlignment="1">
      <alignment horizontal="right" vertical="center" wrapText="1" indent="1"/>
    </xf>
    <xf numFmtId="14" fontId="23" fillId="35" borderId="10" xfId="0" applyNumberFormat="1" applyFont="1" applyFill="1" applyBorder="1" applyAlignment="1">
      <alignment horizontal="right" vertical="center" wrapText="1" indent="1"/>
    </xf>
    <xf numFmtId="164" fontId="23" fillId="35" borderId="10" xfId="0" applyNumberFormat="1" applyFont="1" applyFill="1" applyBorder="1" applyAlignment="1">
      <alignment horizontal="right" vertical="center" wrapText="1" indent="1"/>
    </xf>
    <xf numFmtId="14" fontId="23" fillId="34" borderId="10" xfId="0" applyNumberFormat="1" applyFont="1" applyFill="1" applyBorder="1" applyAlignment="1">
      <alignment horizontal="right" vertical="center" wrapText="1" indent="1"/>
    </xf>
    <xf numFmtId="164" fontId="23" fillId="34" borderId="10" xfId="0" applyNumberFormat="1" applyFont="1" applyFill="1" applyBorder="1" applyAlignment="1">
      <alignment horizontal="right" vertical="center" wrapText="1" indent="1"/>
    </xf>
    <xf numFmtId="14" fontId="20" fillId="34" borderId="10" xfId="0" applyNumberFormat="1" applyFont="1" applyFill="1" applyBorder="1" applyAlignment="1">
      <alignment horizontal="right" vertical="center" wrapText="1" indent="1"/>
    </xf>
    <xf numFmtId="164" fontId="20" fillId="34" borderId="10" xfId="0" applyNumberFormat="1" applyFont="1" applyFill="1" applyBorder="1" applyAlignment="1">
      <alignment horizontal="right" vertical="center" wrapText="1" indent="1"/>
    </xf>
    <xf numFmtId="14" fontId="21" fillId="0" borderId="10" xfId="0" applyNumberFormat="1" applyFont="1" applyFill="1" applyBorder="1" applyAlignment="1">
      <alignment horizontal="right" vertical="center" wrapText="1" indent="1"/>
    </xf>
    <xf numFmtId="164" fontId="21" fillId="0" borderId="10" xfId="0" applyNumberFormat="1" applyFont="1" applyFill="1" applyBorder="1" applyAlignment="1">
      <alignment horizontal="right" vertical="center" wrapText="1" indent="1"/>
    </xf>
    <xf numFmtId="14" fontId="1" fillId="0" borderId="10" xfId="0" applyNumberFormat="1" applyFont="1" applyFill="1" applyBorder="1" applyAlignment="1">
      <alignment horizontal="right" vertical="center" wrapText="1" indent="1"/>
    </xf>
    <xf numFmtId="164" fontId="1" fillId="0" borderId="10" xfId="0" applyNumberFormat="1" applyFont="1" applyFill="1" applyBorder="1" applyAlignment="1">
      <alignment horizontal="right" vertical="center" wrapText="1" indent="1"/>
    </xf>
    <xf numFmtId="14" fontId="21" fillId="35" borderId="10" xfId="0" applyNumberFormat="1" applyFont="1" applyFill="1" applyBorder="1" applyAlignment="1">
      <alignment horizontal="right" vertical="center" wrapText="1" indent="1"/>
    </xf>
    <xf numFmtId="164" fontId="21" fillId="35" borderId="10" xfId="0" applyNumberFormat="1" applyFont="1" applyFill="1" applyBorder="1" applyAlignment="1">
      <alignment horizontal="right" vertical="center" wrapText="1" indent="1"/>
    </xf>
    <xf numFmtId="164" fontId="21" fillId="0" borderId="10" xfId="0" applyNumberFormat="1" applyFont="1" applyFill="1" applyBorder="1" applyAlignment="1">
      <alignment horizontal="right" vertical="center" indent="1"/>
    </xf>
    <xf numFmtId="14" fontId="21" fillId="0" borderId="10" xfId="0" applyNumberFormat="1" applyFont="1" applyFill="1" applyBorder="1" applyAlignment="1">
      <alignment horizontal="right" vertical="center" indent="1"/>
    </xf>
    <xf numFmtId="0" fontId="21" fillId="34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right" vertical="center"/>
    </xf>
    <xf numFmtId="165" fontId="21" fillId="0" borderId="10" xfId="0" applyNumberFormat="1" applyFont="1" applyFill="1" applyBorder="1" applyAlignment="1">
      <alignment horizontal="right" vertical="center"/>
    </xf>
    <xf numFmtId="166" fontId="20" fillId="34" borderId="10" xfId="0" applyNumberFormat="1" applyFont="1" applyFill="1" applyBorder="1" applyAlignment="1">
      <alignment horizontal="right" vertical="center"/>
    </xf>
    <xf numFmtId="166" fontId="23" fillId="0" borderId="10" xfId="0" applyNumberFormat="1" applyFont="1" applyFill="1" applyBorder="1" applyAlignment="1">
      <alignment horizontal="right" vertical="center" wrapText="1"/>
    </xf>
    <xf numFmtId="166" fontId="23" fillId="35" borderId="10" xfId="0" applyNumberFormat="1" applyFont="1" applyFill="1" applyBorder="1" applyAlignment="1">
      <alignment horizontal="right" vertical="center" wrapText="1"/>
    </xf>
    <xf numFmtId="166" fontId="23" fillId="34" borderId="10" xfId="0" applyNumberFormat="1" applyFont="1" applyFill="1" applyBorder="1" applyAlignment="1">
      <alignment horizontal="right" vertical="center" wrapText="1"/>
    </xf>
    <xf numFmtId="166" fontId="20" fillId="34" borderId="10" xfId="0" applyNumberFormat="1" applyFont="1" applyFill="1" applyBorder="1" applyAlignment="1">
      <alignment horizontal="right" vertical="center" wrapText="1"/>
    </xf>
    <xf numFmtId="166" fontId="21" fillId="0" borderId="10" xfId="0" applyNumberFormat="1" applyFont="1" applyFill="1" applyBorder="1" applyAlignment="1">
      <alignment horizontal="right" vertical="center" wrapText="1"/>
    </xf>
    <xf numFmtId="166" fontId="1" fillId="0" borderId="10" xfId="0" applyNumberFormat="1" applyFont="1" applyFill="1" applyBorder="1" applyAlignment="1">
      <alignment horizontal="right" vertical="center" wrapText="1"/>
    </xf>
    <xf numFmtId="166" fontId="21" fillId="35" borderId="10" xfId="0" applyNumberFormat="1" applyFont="1" applyFill="1" applyBorder="1" applyAlignment="1">
      <alignment horizontal="right" vertical="center" wrapText="1"/>
    </xf>
    <xf numFmtId="166" fontId="21" fillId="0" borderId="10" xfId="0" applyNumberFormat="1" applyFont="1" applyFill="1" applyBorder="1" applyAlignment="1">
      <alignment horizontal="right" vertical="center"/>
    </xf>
    <xf numFmtId="20" fontId="21" fillId="0" borderId="10" xfId="0" applyNumberFormat="1" applyFont="1" applyFill="1" applyBorder="1" applyAlignment="1">
      <alignment vertical="center"/>
    </xf>
    <xf numFmtId="20" fontId="20" fillId="34" borderId="10" xfId="0" applyNumberFormat="1" applyFont="1" applyFill="1" applyBorder="1" applyAlignment="1">
      <alignment vertical="center"/>
    </xf>
    <xf numFmtId="20" fontId="21" fillId="35" borderId="10" xfId="0" applyNumberFormat="1" applyFont="1" applyFill="1" applyBorder="1" applyAlignment="1">
      <alignment vertical="center"/>
    </xf>
    <xf numFmtId="14" fontId="21" fillId="0" borderId="10" xfId="0" applyNumberFormat="1" applyFont="1" applyFill="1" applyBorder="1" applyAlignment="1">
      <alignment vertical="center"/>
    </xf>
    <xf numFmtId="18" fontId="21" fillId="0" borderId="10" xfId="0" applyNumberFormat="1" applyFont="1" applyFill="1" applyBorder="1" applyAlignment="1">
      <alignment vertical="center"/>
    </xf>
    <xf numFmtId="167" fontId="20" fillId="34" borderId="10" xfId="0" applyNumberFormat="1" applyFont="1" applyFill="1" applyBorder="1" applyAlignment="1">
      <alignment horizontal="right" vertical="center"/>
    </xf>
    <xf numFmtId="167" fontId="21" fillId="0" borderId="10" xfId="0" applyNumberFormat="1" applyFont="1" applyFill="1" applyBorder="1" applyAlignment="1">
      <alignment horizontal="right" vertical="center"/>
    </xf>
    <xf numFmtId="167" fontId="21" fillId="35" borderId="10" xfId="0" applyNumberFormat="1" applyFont="1" applyFill="1" applyBorder="1" applyAlignment="1">
      <alignment horizontal="right" vertical="center"/>
    </xf>
    <xf numFmtId="167" fontId="1" fillId="0" borderId="10" xfId="0" applyNumberFormat="1" applyFont="1" applyFill="1" applyBorder="1" applyAlignment="1">
      <alignment horizontal="right" vertical="center"/>
    </xf>
    <xf numFmtId="0" fontId="24" fillId="37" borderId="10" xfId="0" applyFont="1" applyFill="1" applyBorder="1" applyAlignment="1">
      <alignment horizontal="center" vertical="center" wrapText="1"/>
    </xf>
    <xf numFmtId="0" fontId="25" fillId="36" borderId="10" xfId="0" applyFont="1" applyFill="1" applyBorder="1" applyAlignment="1">
      <alignment horizontal="center" vertical="center"/>
    </xf>
    <xf numFmtId="0" fontId="26" fillId="36" borderId="10" xfId="0" applyFont="1" applyFill="1" applyBorder="1" applyAlignment="1">
      <alignment vertical="center"/>
    </xf>
    <xf numFmtId="167" fontId="24" fillId="37" borderId="10" xfId="0" applyNumberFormat="1" applyFont="1" applyFill="1" applyBorder="1" applyAlignment="1">
      <alignment horizontal="center" vertical="center" wrapText="1"/>
    </xf>
    <xf numFmtId="165" fontId="26" fillId="36" borderId="10" xfId="0" applyNumberFormat="1" applyFont="1" applyFill="1" applyBorder="1" applyAlignment="1">
      <alignment horizontal="center" vertical="center"/>
    </xf>
    <xf numFmtId="165" fontId="21" fillId="0" borderId="10" xfId="0" applyNumberFormat="1" applyFont="1" applyFill="1" applyBorder="1" applyAlignment="1">
      <alignment horizontal="center" vertical="center"/>
    </xf>
    <xf numFmtId="0" fontId="25" fillId="36" borderId="10" xfId="0" applyNumberFormat="1" applyFont="1" applyFill="1" applyBorder="1" applyAlignment="1">
      <alignment horizontal="center" vertical="center"/>
    </xf>
    <xf numFmtId="0" fontId="26" fillId="36" borderId="10" xfId="0" applyFont="1" applyFill="1" applyBorder="1" applyAlignment="1">
      <alignment horizontal="center" vertical="center"/>
    </xf>
    <xf numFmtId="167" fontId="25" fillId="36" borderId="10" xfId="0" applyNumberFormat="1" applyFont="1" applyFill="1" applyBorder="1" applyAlignment="1">
      <alignment horizontal="center" vertical="center"/>
    </xf>
    <xf numFmtId="14" fontId="21" fillId="0" borderId="10" xfId="0" applyNumberFormat="1" applyFont="1" applyFill="1" applyBorder="1" applyAlignment="1">
      <alignment horizontal="center" vertical="center"/>
    </xf>
    <xf numFmtId="167" fontId="21" fillId="0" borderId="10" xfId="0" applyNumberFormat="1" applyFont="1" applyFill="1" applyBorder="1" applyAlignment="1">
      <alignment horizontal="center" vertical="center"/>
    </xf>
    <xf numFmtId="0" fontId="24" fillId="37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horizontal="center" vertical="center"/>
    </xf>
    <xf numFmtId="165" fontId="24" fillId="37" borderId="10" xfId="0" applyNumberFormat="1" applyFont="1" applyFill="1" applyBorder="1" applyAlignment="1">
      <alignment horizontal="center" vertical="center"/>
    </xf>
    <xf numFmtId="0" fontId="24" fillId="37" borderId="10" xfId="0" applyFont="1" applyFill="1" applyBorder="1" applyAlignment="1">
      <alignment vertical="center"/>
    </xf>
    <xf numFmtId="14" fontId="24" fillId="37" borderId="10" xfId="0" applyNumberFormat="1" applyFont="1" applyFill="1" applyBorder="1" applyAlignment="1">
      <alignment horizontal="center" vertical="center" wrapText="1"/>
    </xf>
    <xf numFmtId="168" fontId="25" fillId="36" borderId="10" xfId="0" applyNumberFormat="1" applyFont="1" applyFill="1" applyBorder="1" applyAlignment="1">
      <alignment horizontal="center" vertical="center"/>
    </xf>
    <xf numFmtId="14" fontId="25" fillId="36" borderId="10" xfId="0" applyNumberFormat="1" applyFont="1" applyFill="1" applyBorder="1" applyAlignment="1">
      <alignment horizontal="center" vertical="center"/>
    </xf>
    <xf numFmtId="165" fontId="25" fillId="36" borderId="10" xfId="0" applyNumberFormat="1" applyFont="1" applyFill="1" applyBorder="1" applyAlignment="1">
      <alignment horizontal="center" vertical="center"/>
    </xf>
    <xf numFmtId="0" fontId="25" fillId="36" borderId="1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169" fontId="1" fillId="0" borderId="10" xfId="0" applyNumberFormat="1" applyFont="1" applyBorder="1" applyAlignment="1">
      <alignment horizontal="right" vertical="center"/>
    </xf>
    <xf numFmtId="14" fontId="1" fillId="0" borderId="10" xfId="0" applyNumberFormat="1" applyFont="1" applyBorder="1" applyAlignment="1">
      <alignment vertical="center"/>
    </xf>
    <xf numFmtId="0" fontId="1" fillId="35" borderId="10" xfId="0" applyFont="1" applyFill="1" applyBorder="1" applyAlignment="1">
      <alignment vertical="center" wrapText="1"/>
    </xf>
    <xf numFmtId="0" fontId="1" fillId="35" borderId="10" xfId="0" applyFont="1" applyFill="1" applyBorder="1" applyAlignment="1">
      <alignment vertical="center"/>
    </xf>
    <xf numFmtId="0" fontId="1" fillId="35" borderId="10" xfId="0" applyFont="1" applyFill="1" applyBorder="1" applyAlignment="1">
      <alignment horizontal="right" vertical="center"/>
    </xf>
    <xf numFmtId="169" fontId="1" fillId="35" borderId="10" xfId="0" applyNumberFormat="1" applyFont="1" applyFill="1" applyBorder="1" applyAlignment="1">
      <alignment horizontal="right" vertical="center"/>
    </xf>
    <xf numFmtId="14" fontId="1" fillId="35" borderId="10" xfId="0" applyNumberFormat="1" applyFont="1" applyFill="1" applyBorder="1" applyAlignment="1">
      <alignment vertical="center"/>
    </xf>
    <xf numFmtId="0" fontId="21" fillId="38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vertical="center"/>
    </xf>
    <xf numFmtId="169" fontId="22" fillId="38" borderId="10" xfId="0" applyNumberFormat="1" applyFont="1" applyFill="1" applyBorder="1" applyAlignment="1">
      <alignment vertical="center"/>
    </xf>
    <xf numFmtId="170" fontId="20" fillId="34" borderId="10" xfId="0" applyNumberFormat="1" applyFont="1" applyFill="1" applyBorder="1" applyAlignment="1">
      <alignment vertical="center"/>
    </xf>
    <xf numFmtId="170" fontId="21" fillId="0" borderId="10" xfId="0" applyNumberFormat="1" applyFont="1" applyFill="1" applyBorder="1" applyAlignment="1">
      <alignment vertical="center"/>
    </xf>
    <xf numFmtId="170" fontId="21" fillId="35" borderId="10" xfId="0" applyNumberFormat="1" applyFont="1" applyFill="1" applyBorder="1" applyAlignment="1">
      <alignment vertical="center"/>
    </xf>
    <xf numFmtId="170" fontId="24" fillId="37" borderId="10" xfId="0" applyNumberFormat="1" applyFont="1" applyFill="1" applyBorder="1" applyAlignment="1">
      <alignment horizontal="center" vertical="center"/>
    </xf>
    <xf numFmtId="170" fontId="25" fillId="36" borderId="10" xfId="0" applyNumberFormat="1" applyFont="1" applyFill="1" applyBorder="1" applyAlignment="1">
      <alignment horizontal="center" vertical="center"/>
    </xf>
    <xf numFmtId="170" fontId="21" fillId="0" borderId="10" xfId="0" applyNumberFormat="1" applyFont="1" applyFill="1" applyBorder="1" applyAlignment="1">
      <alignment horizontal="center" vertical="center"/>
    </xf>
    <xf numFmtId="0" fontId="20" fillId="34" borderId="10" xfId="0" applyNumberFormat="1" applyFont="1" applyFill="1" applyBorder="1" applyAlignment="1">
      <alignment vertical="center"/>
    </xf>
    <xf numFmtId="0" fontId="21" fillId="0" borderId="10" xfId="0" applyNumberFormat="1" applyFont="1" applyFill="1" applyBorder="1" applyAlignment="1">
      <alignment vertical="center"/>
    </xf>
    <xf numFmtId="0" fontId="21" fillId="35" borderId="10" xfId="0" applyNumberFormat="1" applyFont="1" applyFill="1" applyBorder="1" applyAlignment="1">
      <alignment vertical="center"/>
    </xf>
    <xf numFmtId="0" fontId="24" fillId="37" borderId="10" xfId="0" applyNumberFormat="1" applyFont="1" applyFill="1" applyBorder="1" applyAlignment="1">
      <alignment horizontal="center" vertical="center"/>
    </xf>
    <xf numFmtId="0" fontId="26" fillId="36" borderId="10" xfId="0" applyNumberFormat="1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169" fontId="19" fillId="39" borderId="10" xfId="0" applyNumberFormat="1" applyFont="1" applyFill="1" applyBorder="1" applyAlignment="1">
      <alignment vertical="center"/>
    </xf>
    <xf numFmtId="0" fontId="1" fillId="0" borderId="10" xfId="0" applyFont="1" applyFill="1" applyBorder="1" applyAlignment="1">
      <alignment vertical="center" wrapText="1"/>
    </xf>
    <xf numFmtId="169" fontId="1" fillId="0" borderId="10" xfId="0" applyNumberFormat="1" applyFont="1" applyFill="1" applyBorder="1" applyAlignment="1">
      <alignment horizontal="right" vertical="center"/>
    </xf>
    <xf numFmtId="14" fontId="1" fillId="0" borderId="10" xfId="0" applyNumberFormat="1" applyFont="1" applyFill="1" applyBorder="1" applyAlignment="1">
      <alignment vertical="center"/>
    </xf>
    <xf numFmtId="165" fontId="19" fillId="33" borderId="10" xfId="0" applyNumberFormat="1" applyFont="1" applyFill="1" applyBorder="1" applyAlignment="1">
      <alignment horizontal="center" vertical="center" wrapText="1"/>
    </xf>
    <xf numFmtId="170" fontId="19" fillId="33" borderId="10" xfId="0" applyNumberFormat="1" applyFont="1" applyFill="1" applyBorder="1" applyAlignment="1">
      <alignment horizontal="center" vertical="center" wrapText="1"/>
    </xf>
    <xf numFmtId="0" fontId="19" fillId="33" borderId="10" xfId="0" applyNumberFormat="1" applyFont="1" applyFill="1" applyBorder="1" applyAlignment="1">
      <alignment horizontal="center" vertical="center" wrapText="1"/>
    </xf>
    <xf numFmtId="167" fontId="19" fillId="33" borderId="10" xfId="0" applyNumberFormat="1" applyFont="1" applyFill="1" applyBorder="1" applyAlignment="1">
      <alignment horizontal="center" vertical="center" wrapText="1"/>
    </xf>
    <xf numFmtId="170" fontId="24" fillId="37" borderId="10" xfId="0" applyNumberFormat="1" applyFont="1" applyFill="1" applyBorder="1" applyAlignment="1">
      <alignment horizontal="center" vertical="center" wrapText="1"/>
    </xf>
    <xf numFmtId="171" fontId="26" fillId="36" borderId="10" xfId="0" applyNumberFormat="1" applyFont="1" applyFill="1" applyBorder="1" applyAlignment="1">
      <alignment horizontal="center" vertical="center"/>
    </xf>
    <xf numFmtId="20" fontId="25" fillId="36" borderId="10" xfId="0" applyNumberFormat="1" applyFont="1" applyFill="1" applyBorder="1" applyAlignment="1">
      <alignment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Merged!$L$1</c:f>
              <c:strCache>
                <c:ptCount val="1"/>
                <c:pt idx="0">
                  <c:v>MORN 
IN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Merged!$L$2:$L$218</c:f>
              <c:numCache>
                <c:formatCode>h:mm</c:formatCode>
                <c:ptCount val="217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0.33333333333333331</c:v>
                </c:pt>
                <c:pt idx="20">
                  <c:v>0</c:v>
                </c:pt>
                <c:pt idx="21">
                  <c:v>0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0.33333333333333331</c:v>
                </c:pt>
                <c:pt idx="25">
                  <c:v>0.33333333333333331</c:v>
                </c:pt>
                <c:pt idx="26">
                  <c:v>0.33333333333333331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0.3125</c:v>
                </c:pt>
                <c:pt idx="31">
                  <c:v>0.33333333333333331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</c:v>
                </c:pt>
                <c:pt idx="35">
                  <c:v>0</c:v>
                </c:pt>
                <c:pt idx="36">
                  <c:v>0.33333333333333331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0.33333333333333331</c:v>
                </c:pt>
                <c:pt idx="41">
                  <c:v>0</c:v>
                </c:pt>
                <c:pt idx="42">
                  <c:v>0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0.33333333333333331</c:v>
                </c:pt>
                <c:pt idx="47">
                  <c:v>0.33333333333333331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0.33333333333333331</c:v>
                </c:pt>
                <c:pt idx="52">
                  <c:v>0.33333333333333331</c:v>
                </c:pt>
                <c:pt idx="53">
                  <c:v>0.33333333333333331</c:v>
                </c:pt>
                <c:pt idx="54">
                  <c:v>0.33333333333333331</c:v>
                </c:pt>
                <c:pt idx="55">
                  <c:v>0</c:v>
                </c:pt>
                <c:pt idx="56">
                  <c:v>0</c:v>
                </c:pt>
                <c:pt idx="57">
                  <c:v>0.33333333333333331</c:v>
                </c:pt>
                <c:pt idx="58">
                  <c:v>0.33333333333333331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0.33333333333333331</c:v>
                </c:pt>
                <c:pt idx="62">
                  <c:v>0</c:v>
                </c:pt>
                <c:pt idx="63">
                  <c:v>0</c:v>
                </c:pt>
                <c:pt idx="64">
                  <c:v>0.33333333333333331</c:v>
                </c:pt>
                <c:pt idx="65">
                  <c:v>0.33333333333333331</c:v>
                </c:pt>
                <c:pt idx="66">
                  <c:v>0.33333333333333331</c:v>
                </c:pt>
                <c:pt idx="67">
                  <c:v>0.33333333333333331</c:v>
                </c:pt>
                <c:pt idx="68">
                  <c:v>0.33333333333333331</c:v>
                </c:pt>
                <c:pt idx="69">
                  <c:v>0</c:v>
                </c:pt>
                <c:pt idx="70">
                  <c:v>0</c:v>
                </c:pt>
                <c:pt idx="71">
                  <c:v>0.33333333333333331</c:v>
                </c:pt>
                <c:pt idx="72">
                  <c:v>0.33333333333333331</c:v>
                </c:pt>
                <c:pt idx="73">
                  <c:v>0.33333333333333331</c:v>
                </c:pt>
                <c:pt idx="74">
                  <c:v>0.33333333333333331</c:v>
                </c:pt>
                <c:pt idx="75">
                  <c:v>0.33333333333333331</c:v>
                </c:pt>
                <c:pt idx="76">
                  <c:v>0</c:v>
                </c:pt>
                <c:pt idx="77">
                  <c:v>0</c:v>
                </c:pt>
                <c:pt idx="78">
                  <c:v>0.33333333333333331</c:v>
                </c:pt>
                <c:pt idx="79">
                  <c:v>0.33333333333333331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0.33333333333333331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0.33333333333333331</c:v>
                </c:pt>
                <c:pt idx="90">
                  <c:v>0</c:v>
                </c:pt>
                <c:pt idx="91">
                  <c:v>0</c:v>
                </c:pt>
                <c:pt idx="92">
                  <c:v>0.29166666666666669</c:v>
                </c:pt>
                <c:pt idx="93">
                  <c:v>0.33333333333333331</c:v>
                </c:pt>
                <c:pt idx="94">
                  <c:v>0.33333333333333331</c:v>
                </c:pt>
                <c:pt idx="95">
                  <c:v>0.33333333333333331</c:v>
                </c:pt>
                <c:pt idx="96">
                  <c:v>0.33333333333333331</c:v>
                </c:pt>
                <c:pt idx="97">
                  <c:v>0</c:v>
                </c:pt>
                <c:pt idx="98">
                  <c:v>0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0.33333333333333331</c:v>
                </c:pt>
                <c:pt idx="102">
                  <c:v>0.33333333333333331</c:v>
                </c:pt>
                <c:pt idx="103">
                  <c:v>0.33333333333333331</c:v>
                </c:pt>
                <c:pt idx="104">
                  <c:v>0</c:v>
                </c:pt>
                <c:pt idx="105">
                  <c:v>0</c:v>
                </c:pt>
                <c:pt idx="106">
                  <c:v>0.33333333333333331</c:v>
                </c:pt>
                <c:pt idx="107">
                  <c:v>0.33333333333333331</c:v>
                </c:pt>
                <c:pt idx="108">
                  <c:v>0.33333333333333331</c:v>
                </c:pt>
                <c:pt idx="109">
                  <c:v>0.33333333333333331</c:v>
                </c:pt>
                <c:pt idx="110">
                  <c:v>0.33333333333333331</c:v>
                </c:pt>
                <c:pt idx="111">
                  <c:v>0</c:v>
                </c:pt>
                <c:pt idx="112">
                  <c:v>0</c:v>
                </c:pt>
                <c:pt idx="113">
                  <c:v>0.33333333333333331</c:v>
                </c:pt>
                <c:pt idx="114">
                  <c:v>0.33333333333333331</c:v>
                </c:pt>
                <c:pt idx="115">
                  <c:v>0.33333333333333331</c:v>
                </c:pt>
                <c:pt idx="116">
                  <c:v>0.33333333333333331</c:v>
                </c:pt>
                <c:pt idx="117">
                  <c:v>0.33333333333333331</c:v>
                </c:pt>
                <c:pt idx="118">
                  <c:v>0</c:v>
                </c:pt>
                <c:pt idx="119">
                  <c:v>0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0.33333333333333331</c:v>
                </c:pt>
                <c:pt idx="123">
                  <c:v>0.33333333333333331</c:v>
                </c:pt>
                <c:pt idx="124">
                  <c:v>0.33333333333333331</c:v>
                </c:pt>
                <c:pt idx="125">
                  <c:v>0</c:v>
                </c:pt>
                <c:pt idx="126">
                  <c:v>0</c:v>
                </c:pt>
                <c:pt idx="127">
                  <c:v>0.33333333333333331</c:v>
                </c:pt>
                <c:pt idx="128">
                  <c:v>0.33333333333333331</c:v>
                </c:pt>
                <c:pt idx="129">
                  <c:v>0.33333333333333331</c:v>
                </c:pt>
                <c:pt idx="130">
                  <c:v>0</c:v>
                </c:pt>
                <c:pt idx="131">
                  <c:v>0.33333333333333331</c:v>
                </c:pt>
                <c:pt idx="132">
                  <c:v>0</c:v>
                </c:pt>
                <c:pt idx="133">
                  <c:v>0</c:v>
                </c:pt>
                <c:pt idx="134">
                  <c:v>0.33333333333333331</c:v>
                </c:pt>
                <c:pt idx="135">
                  <c:v>0.33333333333333331</c:v>
                </c:pt>
                <c:pt idx="136">
                  <c:v>0.33333333333333331</c:v>
                </c:pt>
                <c:pt idx="137">
                  <c:v>0.33333333333333331</c:v>
                </c:pt>
                <c:pt idx="138">
                  <c:v>0.33333333333333331</c:v>
                </c:pt>
                <c:pt idx="139">
                  <c:v>0</c:v>
                </c:pt>
                <c:pt idx="140">
                  <c:v>0</c:v>
                </c:pt>
                <c:pt idx="141">
                  <c:v>0.33333333333333331</c:v>
                </c:pt>
                <c:pt idx="142">
                  <c:v>0.33333333333333331</c:v>
                </c:pt>
                <c:pt idx="143">
                  <c:v>0.3125</c:v>
                </c:pt>
                <c:pt idx="144">
                  <c:v>0.33333333333333331</c:v>
                </c:pt>
                <c:pt idx="145">
                  <c:v>0.33333333333333331</c:v>
                </c:pt>
                <c:pt idx="146">
                  <c:v>0</c:v>
                </c:pt>
                <c:pt idx="147">
                  <c:v>0</c:v>
                </c:pt>
                <c:pt idx="148">
                  <c:v>0.3125</c:v>
                </c:pt>
                <c:pt idx="149">
                  <c:v>0.33333333333333331</c:v>
                </c:pt>
                <c:pt idx="150">
                  <c:v>0.33333333333333331</c:v>
                </c:pt>
                <c:pt idx="151">
                  <c:v>0.3125</c:v>
                </c:pt>
                <c:pt idx="152">
                  <c:v>0.33333333333333331</c:v>
                </c:pt>
                <c:pt idx="153">
                  <c:v>0</c:v>
                </c:pt>
                <c:pt idx="154">
                  <c:v>0</c:v>
                </c:pt>
                <c:pt idx="155">
                  <c:v>0.33333333333333331</c:v>
                </c:pt>
                <c:pt idx="156">
                  <c:v>0.33333333333333331</c:v>
                </c:pt>
                <c:pt idx="157">
                  <c:v>0.33333333333333331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0.375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0.33333333333333331</c:v>
                </c:pt>
                <c:pt idx="171">
                  <c:v>0.33333333333333331</c:v>
                </c:pt>
                <c:pt idx="172">
                  <c:v>0.33333333333333331</c:v>
                </c:pt>
                <c:pt idx="173">
                  <c:v>0.33333333333333331</c:v>
                </c:pt>
                <c:pt idx="174">
                  <c:v>0</c:v>
                </c:pt>
                <c:pt idx="175">
                  <c:v>0</c:v>
                </c:pt>
                <c:pt idx="176">
                  <c:v>0.33333333333333331</c:v>
                </c:pt>
                <c:pt idx="177">
                  <c:v>0.33333333333333331</c:v>
                </c:pt>
                <c:pt idx="178">
                  <c:v>0.33333333333333331</c:v>
                </c:pt>
                <c:pt idx="179">
                  <c:v>0.33333333333333331</c:v>
                </c:pt>
                <c:pt idx="180">
                  <c:v>0.33333333333333331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</c:v>
                </c:pt>
                <c:pt idx="189">
                  <c:v>0</c:v>
                </c:pt>
                <c:pt idx="190">
                  <c:v>0.33333333333333331</c:v>
                </c:pt>
                <c:pt idx="191">
                  <c:v>0.33333333333333331</c:v>
                </c:pt>
                <c:pt idx="192">
                  <c:v>0.29166666666666669</c:v>
                </c:pt>
                <c:pt idx="193">
                  <c:v>0.33333333333333331</c:v>
                </c:pt>
                <c:pt idx="194">
                  <c:v>0.33333333333333331</c:v>
                </c:pt>
                <c:pt idx="195">
                  <c:v>0</c:v>
                </c:pt>
                <c:pt idx="196">
                  <c:v>0</c:v>
                </c:pt>
                <c:pt idx="197">
                  <c:v>0.33333333333333331</c:v>
                </c:pt>
                <c:pt idx="198">
                  <c:v>0.33333333333333331</c:v>
                </c:pt>
                <c:pt idx="199">
                  <c:v>0.33333333333333331</c:v>
                </c:pt>
                <c:pt idx="200">
                  <c:v>0.33333333333333331</c:v>
                </c:pt>
                <c:pt idx="201">
                  <c:v>0.33333333333333331</c:v>
                </c:pt>
                <c:pt idx="202">
                  <c:v>0</c:v>
                </c:pt>
                <c:pt idx="203">
                  <c:v>0</c:v>
                </c:pt>
                <c:pt idx="204">
                  <c:v>0.33333333333333331</c:v>
                </c:pt>
                <c:pt idx="205">
                  <c:v>0.33333333333333331</c:v>
                </c:pt>
                <c:pt idx="206">
                  <c:v>0.33333333333333331</c:v>
                </c:pt>
                <c:pt idx="207">
                  <c:v>0.33333333333333331</c:v>
                </c:pt>
                <c:pt idx="208">
                  <c:v>0.33333333333333331</c:v>
                </c:pt>
                <c:pt idx="209">
                  <c:v>0</c:v>
                </c:pt>
                <c:pt idx="210">
                  <c:v>0</c:v>
                </c:pt>
                <c:pt idx="211">
                  <c:v>0.33333333333333331</c:v>
                </c:pt>
                <c:pt idx="212">
                  <c:v>0.33333333333333331</c:v>
                </c:pt>
                <c:pt idx="213">
                  <c:v>0.33333333333333331</c:v>
                </c:pt>
                <c:pt idx="214">
                  <c:v>0.33333333333333331</c:v>
                </c:pt>
                <c:pt idx="215">
                  <c:v>0.33333333333333331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E5A-80AF-3C71137FD571}"/>
            </c:ext>
          </c:extLst>
        </c:ser>
        <c:ser>
          <c:idx val="3"/>
          <c:order val="1"/>
          <c:tx>
            <c:strRef>
              <c:f>Merged!$M$1</c:f>
              <c:strCache>
                <c:ptCount val="1"/>
                <c:pt idx="0">
                  <c:v>MORN 
OUT</c:v>
                </c:pt>
              </c:strCache>
            </c:strRef>
          </c:tx>
          <c:spPr>
            <a:solidFill>
              <a:srgbClr val="00B0F0">
                <a:alpha val="60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Merged!$M$2:$M$218</c:f>
              <c:numCache>
                <c:formatCode>h:mm</c:formatCode>
                <c:ptCount val="217"/>
                <c:pt idx="0">
                  <c:v>0</c:v>
                </c:pt>
                <c:pt idx="1">
                  <c:v>0.20833333333333331</c:v>
                </c:pt>
                <c:pt idx="2">
                  <c:v>0.20833333333333331</c:v>
                </c:pt>
                <c:pt idx="3">
                  <c:v>0.20833333333333331</c:v>
                </c:pt>
                <c:pt idx="4">
                  <c:v>0.20833333333333331</c:v>
                </c:pt>
                <c:pt idx="5">
                  <c:v>0.20833333333333331</c:v>
                </c:pt>
                <c:pt idx="6">
                  <c:v>0</c:v>
                </c:pt>
                <c:pt idx="7">
                  <c:v>0</c:v>
                </c:pt>
                <c:pt idx="8">
                  <c:v>0.20833333333333331</c:v>
                </c:pt>
                <c:pt idx="9">
                  <c:v>0.20833333333333331</c:v>
                </c:pt>
                <c:pt idx="10">
                  <c:v>0.20833333333333331</c:v>
                </c:pt>
                <c:pt idx="11">
                  <c:v>0.20833333333333331</c:v>
                </c:pt>
                <c:pt idx="12">
                  <c:v>0.20833333333333331</c:v>
                </c:pt>
                <c:pt idx="13">
                  <c:v>0</c:v>
                </c:pt>
                <c:pt idx="14">
                  <c:v>0</c:v>
                </c:pt>
                <c:pt idx="15">
                  <c:v>0.20833333333333331</c:v>
                </c:pt>
                <c:pt idx="16">
                  <c:v>0.20833333333333331</c:v>
                </c:pt>
                <c:pt idx="17">
                  <c:v>0.20833333333333331</c:v>
                </c:pt>
                <c:pt idx="18">
                  <c:v>0.20833333333333331</c:v>
                </c:pt>
                <c:pt idx="19">
                  <c:v>0.20833333333333331</c:v>
                </c:pt>
                <c:pt idx="20">
                  <c:v>0</c:v>
                </c:pt>
                <c:pt idx="21">
                  <c:v>0</c:v>
                </c:pt>
                <c:pt idx="22">
                  <c:v>0.20833333333333331</c:v>
                </c:pt>
                <c:pt idx="23">
                  <c:v>0.20833333333333331</c:v>
                </c:pt>
                <c:pt idx="24">
                  <c:v>0.20833333333333331</c:v>
                </c:pt>
                <c:pt idx="25">
                  <c:v>0.20833333333333331</c:v>
                </c:pt>
                <c:pt idx="26">
                  <c:v>0.20833333333333331</c:v>
                </c:pt>
                <c:pt idx="27">
                  <c:v>0</c:v>
                </c:pt>
                <c:pt idx="28">
                  <c:v>0</c:v>
                </c:pt>
                <c:pt idx="29">
                  <c:v>0.20833333333333331</c:v>
                </c:pt>
                <c:pt idx="30">
                  <c:v>0.22916666666666663</c:v>
                </c:pt>
                <c:pt idx="31">
                  <c:v>0.20833333333333331</c:v>
                </c:pt>
                <c:pt idx="32">
                  <c:v>0.20833333333333331</c:v>
                </c:pt>
                <c:pt idx="33">
                  <c:v>0.20833333333333331</c:v>
                </c:pt>
                <c:pt idx="34">
                  <c:v>0</c:v>
                </c:pt>
                <c:pt idx="35">
                  <c:v>0</c:v>
                </c:pt>
                <c:pt idx="36">
                  <c:v>0.20833333333333331</c:v>
                </c:pt>
                <c:pt idx="37">
                  <c:v>0.20833333333333331</c:v>
                </c:pt>
                <c:pt idx="38">
                  <c:v>0.20833333333333331</c:v>
                </c:pt>
                <c:pt idx="39">
                  <c:v>0.20833333333333331</c:v>
                </c:pt>
                <c:pt idx="40">
                  <c:v>0.20833333333333331</c:v>
                </c:pt>
                <c:pt idx="41">
                  <c:v>0</c:v>
                </c:pt>
                <c:pt idx="42">
                  <c:v>0</c:v>
                </c:pt>
                <c:pt idx="43">
                  <c:v>0.20833333333333331</c:v>
                </c:pt>
                <c:pt idx="44">
                  <c:v>0.20833333333333331</c:v>
                </c:pt>
                <c:pt idx="45">
                  <c:v>0.20833333333333331</c:v>
                </c:pt>
                <c:pt idx="46">
                  <c:v>0.20833333333333331</c:v>
                </c:pt>
                <c:pt idx="47">
                  <c:v>0.20833333333333331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0.20833333333333331</c:v>
                </c:pt>
                <c:pt idx="52">
                  <c:v>0.20833333333333331</c:v>
                </c:pt>
                <c:pt idx="53">
                  <c:v>0.20833333333333331</c:v>
                </c:pt>
                <c:pt idx="54">
                  <c:v>0.20833333333333331</c:v>
                </c:pt>
                <c:pt idx="55">
                  <c:v>0</c:v>
                </c:pt>
                <c:pt idx="56">
                  <c:v>0</c:v>
                </c:pt>
                <c:pt idx="57">
                  <c:v>0.20833333333333331</c:v>
                </c:pt>
                <c:pt idx="58">
                  <c:v>0.20833333333333331</c:v>
                </c:pt>
                <c:pt idx="59">
                  <c:v>0.20833333333333331</c:v>
                </c:pt>
                <c:pt idx="60">
                  <c:v>0.20833333333333331</c:v>
                </c:pt>
                <c:pt idx="61">
                  <c:v>0.20833333333333331</c:v>
                </c:pt>
                <c:pt idx="62">
                  <c:v>0</c:v>
                </c:pt>
                <c:pt idx="63">
                  <c:v>0</c:v>
                </c:pt>
                <c:pt idx="64">
                  <c:v>0.20833333333333331</c:v>
                </c:pt>
                <c:pt idx="65">
                  <c:v>0.20833333333333331</c:v>
                </c:pt>
                <c:pt idx="66">
                  <c:v>0.20833333333333331</c:v>
                </c:pt>
                <c:pt idx="67">
                  <c:v>0.20833333333333331</c:v>
                </c:pt>
                <c:pt idx="68">
                  <c:v>0.20833333333333331</c:v>
                </c:pt>
                <c:pt idx="69">
                  <c:v>0</c:v>
                </c:pt>
                <c:pt idx="70">
                  <c:v>0</c:v>
                </c:pt>
                <c:pt idx="71">
                  <c:v>0.20833333333333331</c:v>
                </c:pt>
                <c:pt idx="72">
                  <c:v>0.20833333333333331</c:v>
                </c:pt>
                <c:pt idx="73">
                  <c:v>0.16666666666666669</c:v>
                </c:pt>
                <c:pt idx="74">
                  <c:v>0.20833333333333331</c:v>
                </c:pt>
                <c:pt idx="75">
                  <c:v>0.20833333333333331</c:v>
                </c:pt>
                <c:pt idx="76">
                  <c:v>0</c:v>
                </c:pt>
                <c:pt idx="77">
                  <c:v>0</c:v>
                </c:pt>
                <c:pt idx="78">
                  <c:v>0.20833333333333331</c:v>
                </c:pt>
                <c:pt idx="79">
                  <c:v>0.20833333333333331</c:v>
                </c:pt>
                <c:pt idx="80">
                  <c:v>0.20833333333333331</c:v>
                </c:pt>
                <c:pt idx="81">
                  <c:v>0.20833333333333331</c:v>
                </c:pt>
                <c:pt idx="82">
                  <c:v>0.20833333333333331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0.16666666666666669</c:v>
                </c:pt>
                <c:pt idx="87">
                  <c:v>0.16666666666666669</c:v>
                </c:pt>
                <c:pt idx="88">
                  <c:v>0.16666666666666669</c:v>
                </c:pt>
                <c:pt idx="89">
                  <c:v>0.20833333333333331</c:v>
                </c:pt>
                <c:pt idx="90">
                  <c:v>0</c:v>
                </c:pt>
                <c:pt idx="91">
                  <c:v>0</c:v>
                </c:pt>
                <c:pt idx="92">
                  <c:v>0.24999999999999994</c:v>
                </c:pt>
                <c:pt idx="93">
                  <c:v>0.20833333333333331</c:v>
                </c:pt>
                <c:pt idx="94">
                  <c:v>0.20833333333333331</c:v>
                </c:pt>
                <c:pt idx="95">
                  <c:v>0.20833333333333331</c:v>
                </c:pt>
                <c:pt idx="96">
                  <c:v>0.20833333333333331</c:v>
                </c:pt>
                <c:pt idx="97">
                  <c:v>0</c:v>
                </c:pt>
                <c:pt idx="98">
                  <c:v>0</c:v>
                </c:pt>
                <c:pt idx="99">
                  <c:v>0.20833333333333331</c:v>
                </c:pt>
                <c:pt idx="100">
                  <c:v>0.20833333333333331</c:v>
                </c:pt>
                <c:pt idx="101">
                  <c:v>0.16666666666666669</c:v>
                </c:pt>
                <c:pt idx="102">
                  <c:v>0.20833333333333331</c:v>
                </c:pt>
                <c:pt idx="103">
                  <c:v>0.20833333333333331</c:v>
                </c:pt>
                <c:pt idx="104">
                  <c:v>0</c:v>
                </c:pt>
                <c:pt idx="105">
                  <c:v>0</c:v>
                </c:pt>
                <c:pt idx="106">
                  <c:v>0.20833333333333331</c:v>
                </c:pt>
                <c:pt idx="107">
                  <c:v>0.16666666666666669</c:v>
                </c:pt>
                <c:pt idx="108">
                  <c:v>0.16666666666666669</c:v>
                </c:pt>
                <c:pt idx="109">
                  <c:v>0.20833333333333331</c:v>
                </c:pt>
                <c:pt idx="110">
                  <c:v>0.20833333333333331</c:v>
                </c:pt>
                <c:pt idx="111">
                  <c:v>0</c:v>
                </c:pt>
                <c:pt idx="112">
                  <c:v>0</c:v>
                </c:pt>
                <c:pt idx="113">
                  <c:v>0.20833333333333331</c:v>
                </c:pt>
                <c:pt idx="114">
                  <c:v>0.16666666666666669</c:v>
                </c:pt>
                <c:pt idx="115">
                  <c:v>0.20833333333333331</c:v>
                </c:pt>
                <c:pt idx="116">
                  <c:v>0.20833333333333331</c:v>
                </c:pt>
                <c:pt idx="117">
                  <c:v>0.20833333333333331</c:v>
                </c:pt>
                <c:pt idx="118">
                  <c:v>0</c:v>
                </c:pt>
                <c:pt idx="119">
                  <c:v>0</c:v>
                </c:pt>
                <c:pt idx="120">
                  <c:v>0.16666666666666669</c:v>
                </c:pt>
                <c:pt idx="121">
                  <c:v>0.16666666666666669</c:v>
                </c:pt>
                <c:pt idx="122">
                  <c:v>0.16666666666666669</c:v>
                </c:pt>
                <c:pt idx="123">
                  <c:v>0.16666666666666669</c:v>
                </c:pt>
                <c:pt idx="124">
                  <c:v>0.16666666666666669</c:v>
                </c:pt>
                <c:pt idx="125">
                  <c:v>0</c:v>
                </c:pt>
                <c:pt idx="126">
                  <c:v>0</c:v>
                </c:pt>
                <c:pt idx="127">
                  <c:v>0.20833333333333331</c:v>
                </c:pt>
                <c:pt idx="128">
                  <c:v>0.20833333333333331</c:v>
                </c:pt>
                <c:pt idx="129">
                  <c:v>0.20833333333333331</c:v>
                </c:pt>
                <c:pt idx="130">
                  <c:v>0</c:v>
                </c:pt>
                <c:pt idx="131">
                  <c:v>0.20833333333333331</c:v>
                </c:pt>
                <c:pt idx="132">
                  <c:v>0</c:v>
                </c:pt>
                <c:pt idx="133">
                  <c:v>0</c:v>
                </c:pt>
                <c:pt idx="134">
                  <c:v>0.20833333333333331</c:v>
                </c:pt>
                <c:pt idx="135">
                  <c:v>0.20833333333333331</c:v>
                </c:pt>
                <c:pt idx="136">
                  <c:v>0.20833333333333331</c:v>
                </c:pt>
                <c:pt idx="137">
                  <c:v>0.20833333333333331</c:v>
                </c:pt>
                <c:pt idx="138">
                  <c:v>0.20833333333333331</c:v>
                </c:pt>
                <c:pt idx="139">
                  <c:v>0</c:v>
                </c:pt>
                <c:pt idx="140">
                  <c:v>0</c:v>
                </c:pt>
                <c:pt idx="141">
                  <c:v>0.20833333333333331</c:v>
                </c:pt>
                <c:pt idx="142">
                  <c:v>0.20833333333333331</c:v>
                </c:pt>
                <c:pt idx="143">
                  <c:v>0.22916666666666663</c:v>
                </c:pt>
                <c:pt idx="144">
                  <c:v>0.20833333333333331</c:v>
                </c:pt>
                <c:pt idx="145">
                  <c:v>0.20833333333333331</c:v>
                </c:pt>
                <c:pt idx="146">
                  <c:v>0</c:v>
                </c:pt>
                <c:pt idx="147">
                  <c:v>0</c:v>
                </c:pt>
                <c:pt idx="148">
                  <c:v>0.22916666666666663</c:v>
                </c:pt>
                <c:pt idx="149">
                  <c:v>0.20833333333333331</c:v>
                </c:pt>
                <c:pt idx="150">
                  <c:v>0.20833333333333331</c:v>
                </c:pt>
                <c:pt idx="151">
                  <c:v>0.22916666666666663</c:v>
                </c:pt>
                <c:pt idx="152">
                  <c:v>0.20833333333333331</c:v>
                </c:pt>
                <c:pt idx="153">
                  <c:v>0</c:v>
                </c:pt>
                <c:pt idx="154">
                  <c:v>0</c:v>
                </c:pt>
                <c:pt idx="155">
                  <c:v>0.20833333333333331</c:v>
                </c:pt>
                <c:pt idx="156">
                  <c:v>0.20833333333333331</c:v>
                </c:pt>
                <c:pt idx="157">
                  <c:v>0.20833333333333331</c:v>
                </c:pt>
                <c:pt idx="158">
                  <c:v>0.20833333333333331</c:v>
                </c:pt>
                <c:pt idx="159">
                  <c:v>0.20833333333333331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0.16666666666666663</c:v>
                </c:pt>
                <c:pt idx="164">
                  <c:v>0.16666666666666663</c:v>
                </c:pt>
                <c:pt idx="165">
                  <c:v>0.16666666666666663</c:v>
                </c:pt>
                <c:pt idx="166">
                  <c:v>0.16666666666666663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0.20833333333333331</c:v>
                </c:pt>
                <c:pt idx="171">
                  <c:v>0.20833333333333331</c:v>
                </c:pt>
                <c:pt idx="172">
                  <c:v>0.20833333333333331</c:v>
                </c:pt>
                <c:pt idx="173">
                  <c:v>0.20833333333333331</c:v>
                </c:pt>
                <c:pt idx="174">
                  <c:v>0</c:v>
                </c:pt>
                <c:pt idx="175">
                  <c:v>0</c:v>
                </c:pt>
                <c:pt idx="176">
                  <c:v>0.20833333333333331</c:v>
                </c:pt>
                <c:pt idx="177">
                  <c:v>0.20833333333333331</c:v>
                </c:pt>
                <c:pt idx="178">
                  <c:v>0.20833333333333331</c:v>
                </c:pt>
                <c:pt idx="179">
                  <c:v>0.20833333333333331</c:v>
                </c:pt>
                <c:pt idx="180">
                  <c:v>0.20833333333333331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0.20833333333333331</c:v>
                </c:pt>
                <c:pt idx="185">
                  <c:v>0.20833333333333331</c:v>
                </c:pt>
                <c:pt idx="186">
                  <c:v>0.20833333333333331</c:v>
                </c:pt>
                <c:pt idx="187">
                  <c:v>0.20833333333333331</c:v>
                </c:pt>
                <c:pt idx="188">
                  <c:v>0</c:v>
                </c:pt>
                <c:pt idx="189">
                  <c:v>0</c:v>
                </c:pt>
                <c:pt idx="190">
                  <c:v>0.20833333333333331</c:v>
                </c:pt>
                <c:pt idx="191">
                  <c:v>0.20833333333333331</c:v>
                </c:pt>
                <c:pt idx="192">
                  <c:v>0.24999999999999994</c:v>
                </c:pt>
                <c:pt idx="193">
                  <c:v>0.20833333333333331</c:v>
                </c:pt>
                <c:pt idx="194">
                  <c:v>0.20833333333333331</c:v>
                </c:pt>
                <c:pt idx="195">
                  <c:v>0</c:v>
                </c:pt>
                <c:pt idx="196">
                  <c:v>0</c:v>
                </c:pt>
                <c:pt idx="197">
                  <c:v>0.20833333333333331</c:v>
                </c:pt>
                <c:pt idx="198">
                  <c:v>0.20833333333333331</c:v>
                </c:pt>
                <c:pt idx="199">
                  <c:v>0.20833333333333331</c:v>
                </c:pt>
                <c:pt idx="200">
                  <c:v>0.20833333333333331</c:v>
                </c:pt>
                <c:pt idx="201">
                  <c:v>0.20833333333333331</c:v>
                </c:pt>
                <c:pt idx="202">
                  <c:v>0</c:v>
                </c:pt>
                <c:pt idx="203">
                  <c:v>0</c:v>
                </c:pt>
                <c:pt idx="204">
                  <c:v>0.20833333333333331</c:v>
                </c:pt>
                <c:pt idx="205">
                  <c:v>0.20833333333333331</c:v>
                </c:pt>
                <c:pt idx="206">
                  <c:v>0.20833333333333331</c:v>
                </c:pt>
                <c:pt idx="207">
                  <c:v>0.20833333333333331</c:v>
                </c:pt>
                <c:pt idx="208">
                  <c:v>0.20833333333333331</c:v>
                </c:pt>
                <c:pt idx="209">
                  <c:v>0</c:v>
                </c:pt>
                <c:pt idx="210">
                  <c:v>0</c:v>
                </c:pt>
                <c:pt idx="211">
                  <c:v>0.20833333333333331</c:v>
                </c:pt>
                <c:pt idx="212">
                  <c:v>0.20833333333333331</c:v>
                </c:pt>
                <c:pt idx="213">
                  <c:v>0.20833333333333331</c:v>
                </c:pt>
                <c:pt idx="214">
                  <c:v>0.20833333333333331</c:v>
                </c:pt>
                <c:pt idx="215">
                  <c:v>0.20833333333333331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D-4E5A-80AF-3C71137FD571}"/>
            </c:ext>
          </c:extLst>
        </c:ser>
        <c:ser>
          <c:idx val="1"/>
          <c:order val="2"/>
          <c:tx>
            <c:strRef>
              <c:f>Merged!$N$1</c:f>
              <c:strCache>
                <c:ptCount val="1"/>
                <c:pt idx="0">
                  <c:v>AFT 
IN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Merged!$N$2:$N$218</c:f>
              <c:numCache>
                <c:formatCode>h:mm</c:formatCode>
                <c:ptCount val="217"/>
                <c:pt idx="0">
                  <c:v>0</c:v>
                </c:pt>
                <c:pt idx="1">
                  <c:v>2.083333333333337E-2</c:v>
                </c:pt>
                <c:pt idx="2">
                  <c:v>2.083333333333337E-2</c:v>
                </c:pt>
                <c:pt idx="3">
                  <c:v>2.083333333333337E-2</c:v>
                </c:pt>
                <c:pt idx="4">
                  <c:v>2.083333333333337E-2</c:v>
                </c:pt>
                <c:pt idx="5">
                  <c:v>2.083333333333337E-2</c:v>
                </c:pt>
                <c:pt idx="6">
                  <c:v>0</c:v>
                </c:pt>
                <c:pt idx="7">
                  <c:v>0</c:v>
                </c:pt>
                <c:pt idx="8">
                  <c:v>2.083333333333337E-2</c:v>
                </c:pt>
                <c:pt idx="9">
                  <c:v>2.083333333333337E-2</c:v>
                </c:pt>
                <c:pt idx="10">
                  <c:v>2.083333333333337E-2</c:v>
                </c:pt>
                <c:pt idx="11">
                  <c:v>2.083333333333337E-2</c:v>
                </c:pt>
                <c:pt idx="12">
                  <c:v>2.083333333333337E-2</c:v>
                </c:pt>
                <c:pt idx="13">
                  <c:v>0</c:v>
                </c:pt>
                <c:pt idx="14">
                  <c:v>0</c:v>
                </c:pt>
                <c:pt idx="15">
                  <c:v>2.083333333333337E-2</c:v>
                </c:pt>
                <c:pt idx="16">
                  <c:v>2.083333333333337E-2</c:v>
                </c:pt>
                <c:pt idx="17">
                  <c:v>2.083333333333337E-2</c:v>
                </c:pt>
                <c:pt idx="18">
                  <c:v>2.083333333333337E-2</c:v>
                </c:pt>
                <c:pt idx="19">
                  <c:v>2.083333333333337E-2</c:v>
                </c:pt>
                <c:pt idx="20">
                  <c:v>0</c:v>
                </c:pt>
                <c:pt idx="21">
                  <c:v>0</c:v>
                </c:pt>
                <c:pt idx="22">
                  <c:v>2.083333333333337E-2</c:v>
                </c:pt>
                <c:pt idx="23">
                  <c:v>2.083333333333337E-2</c:v>
                </c:pt>
                <c:pt idx="24">
                  <c:v>2.083333333333337E-2</c:v>
                </c:pt>
                <c:pt idx="25">
                  <c:v>4.1666666666666741E-2</c:v>
                </c:pt>
                <c:pt idx="26">
                  <c:v>2.083333333333337E-2</c:v>
                </c:pt>
                <c:pt idx="27">
                  <c:v>0</c:v>
                </c:pt>
                <c:pt idx="28">
                  <c:v>0</c:v>
                </c:pt>
                <c:pt idx="29">
                  <c:v>2.083333333333337E-2</c:v>
                </c:pt>
                <c:pt idx="30">
                  <c:v>2.083333333333337E-2</c:v>
                </c:pt>
                <c:pt idx="31">
                  <c:v>2.083333333333337E-2</c:v>
                </c:pt>
                <c:pt idx="32">
                  <c:v>2.083333333333337E-2</c:v>
                </c:pt>
                <c:pt idx="33">
                  <c:v>2.083333333333337E-2</c:v>
                </c:pt>
                <c:pt idx="34">
                  <c:v>0</c:v>
                </c:pt>
                <c:pt idx="35">
                  <c:v>0</c:v>
                </c:pt>
                <c:pt idx="36">
                  <c:v>2.083333333333337E-2</c:v>
                </c:pt>
                <c:pt idx="37">
                  <c:v>2.083333333333337E-2</c:v>
                </c:pt>
                <c:pt idx="38">
                  <c:v>2.083333333333337E-2</c:v>
                </c:pt>
                <c:pt idx="39">
                  <c:v>2.083333333333337E-2</c:v>
                </c:pt>
                <c:pt idx="40">
                  <c:v>2.083333333333337E-2</c:v>
                </c:pt>
                <c:pt idx="41">
                  <c:v>0</c:v>
                </c:pt>
                <c:pt idx="42">
                  <c:v>0</c:v>
                </c:pt>
                <c:pt idx="43">
                  <c:v>2.083333333333337E-2</c:v>
                </c:pt>
                <c:pt idx="44">
                  <c:v>2.083333333333337E-2</c:v>
                </c:pt>
                <c:pt idx="45">
                  <c:v>2.083333333333337E-2</c:v>
                </c:pt>
                <c:pt idx="46">
                  <c:v>2.083333333333337E-2</c:v>
                </c:pt>
                <c:pt idx="47">
                  <c:v>2.083333333333337E-2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2.083333333333337E-2</c:v>
                </c:pt>
                <c:pt idx="52">
                  <c:v>2.083333333333337E-2</c:v>
                </c:pt>
                <c:pt idx="53">
                  <c:v>4.1666666666666741E-2</c:v>
                </c:pt>
                <c:pt idx="54">
                  <c:v>2.083333333333337E-2</c:v>
                </c:pt>
                <c:pt idx="55">
                  <c:v>0</c:v>
                </c:pt>
                <c:pt idx="56">
                  <c:v>0</c:v>
                </c:pt>
                <c:pt idx="57">
                  <c:v>2.083333333333337E-2</c:v>
                </c:pt>
                <c:pt idx="58">
                  <c:v>2.083333333333337E-2</c:v>
                </c:pt>
                <c:pt idx="59">
                  <c:v>2.083333333333337E-2</c:v>
                </c:pt>
                <c:pt idx="60">
                  <c:v>2.083333333333337E-2</c:v>
                </c:pt>
                <c:pt idx="61">
                  <c:v>2.083333333333337E-2</c:v>
                </c:pt>
                <c:pt idx="62">
                  <c:v>0</c:v>
                </c:pt>
                <c:pt idx="63">
                  <c:v>0</c:v>
                </c:pt>
                <c:pt idx="64">
                  <c:v>2.083333333333337E-2</c:v>
                </c:pt>
                <c:pt idx="65">
                  <c:v>2.083333333333337E-2</c:v>
                </c:pt>
                <c:pt idx="66">
                  <c:v>2.083333333333337E-2</c:v>
                </c:pt>
                <c:pt idx="67">
                  <c:v>2.083333333333337E-2</c:v>
                </c:pt>
                <c:pt idx="68">
                  <c:v>2.083333333333337E-2</c:v>
                </c:pt>
                <c:pt idx="69">
                  <c:v>0</c:v>
                </c:pt>
                <c:pt idx="70">
                  <c:v>0</c:v>
                </c:pt>
                <c:pt idx="71">
                  <c:v>2.083333333333337E-2</c:v>
                </c:pt>
                <c:pt idx="72">
                  <c:v>2.083333333333337E-2</c:v>
                </c:pt>
                <c:pt idx="73">
                  <c:v>0</c:v>
                </c:pt>
                <c:pt idx="74">
                  <c:v>2.083333333333337E-2</c:v>
                </c:pt>
                <c:pt idx="75">
                  <c:v>2.083333333333337E-2</c:v>
                </c:pt>
                <c:pt idx="76">
                  <c:v>0</c:v>
                </c:pt>
                <c:pt idx="77">
                  <c:v>0</c:v>
                </c:pt>
                <c:pt idx="78">
                  <c:v>2.083333333333337E-2</c:v>
                </c:pt>
                <c:pt idx="79">
                  <c:v>2.083333333333337E-2</c:v>
                </c:pt>
                <c:pt idx="80">
                  <c:v>2.083333333333337E-2</c:v>
                </c:pt>
                <c:pt idx="81">
                  <c:v>2.083333333333337E-2</c:v>
                </c:pt>
                <c:pt idx="82">
                  <c:v>2.083333333333337E-2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2.083333333333337E-2</c:v>
                </c:pt>
                <c:pt idx="90">
                  <c:v>0</c:v>
                </c:pt>
                <c:pt idx="91">
                  <c:v>0</c:v>
                </c:pt>
                <c:pt idx="92">
                  <c:v>2.083333333333337E-2</c:v>
                </c:pt>
                <c:pt idx="93">
                  <c:v>2.083333333333337E-2</c:v>
                </c:pt>
                <c:pt idx="94">
                  <c:v>2.083333333333337E-2</c:v>
                </c:pt>
                <c:pt idx="95">
                  <c:v>2.083333333333337E-2</c:v>
                </c:pt>
                <c:pt idx="96">
                  <c:v>2.083333333333337E-2</c:v>
                </c:pt>
                <c:pt idx="97">
                  <c:v>0</c:v>
                </c:pt>
                <c:pt idx="98">
                  <c:v>0</c:v>
                </c:pt>
                <c:pt idx="99">
                  <c:v>2.083333333333337E-2</c:v>
                </c:pt>
                <c:pt idx="100">
                  <c:v>2.083333333333337E-2</c:v>
                </c:pt>
                <c:pt idx="101">
                  <c:v>0</c:v>
                </c:pt>
                <c:pt idx="102">
                  <c:v>2.083333333333337E-2</c:v>
                </c:pt>
                <c:pt idx="103">
                  <c:v>2.083333333333337E-2</c:v>
                </c:pt>
                <c:pt idx="104">
                  <c:v>0</c:v>
                </c:pt>
                <c:pt idx="105">
                  <c:v>0</c:v>
                </c:pt>
                <c:pt idx="106">
                  <c:v>2.083333333333337E-2</c:v>
                </c:pt>
                <c:pt idx="107">
                  <c:v>0</c:v>
                </c:pt>
                <c:pt idx="108">
                  <c:v>0</c:v>
                </c:pt>
                <c:pt idx="109">
                  <c:v>2.083333333333337E-2</c:v>
                </c:pt>
                <c:pt idx="110">
                  <c:v>2.083333333333337E-2</c:v>
                </c:pt>
                <c:pt idx="111">
                  <c:v>0</c:v>
                </c:pt>
                <c:pt idx="112">
                  <c:v>0</c:v>
                </c:pt>
                <c:pt idx="113">
                  <c:v>2.083333333333337E-2</c:v>
                </c:pt>
                <c:pt idx="114">
                  <c:v>0</c:v>
                </c:pt>
                <c:pt idx="115">
                  <c:v>2.083333333333337E-2</c:v>
                </c:pt>
                <c:pt idx="116">
                  <c:v>2.083333333333337E-2</c:v>
                </c:pt>
                <c:pt idx="117">
                  <c:v>2.083333333333337E-2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2.083333333333337E-2</c:v>
                </c:pt>
                <c:pt idx="128">
                  <c:v>2.083333333333337E-2</c:v>
                </c:pt>
                <c:pt idx="129">
                  <c:v>2.083333333333337E-2</c:v>
                </c:pt>
                <c:pt idx="130">
                  <c:v>0</c:v>
                </c:pt>
                <c:pt idx="131">
                  <c:v>2.083333333333337E-2</c:v>
                </c:pt>
                <c:pt idx="132">
                  <c:v>0</c:v>
                </c:pt>
                <c:pt idx="133">
                  <c:v>0</c:v>
                </c:pt>
                <c:pt idx="134">
                  <c:v>2.083333333333337E-2</c:v>
                </c:pt>
                <c:pt idx="135">
                  <c:v>2.083333333333337E-2</c:v>
                </c:pt>
                <c:pt idx="136">
                  <c:v>2.083333333333337E-2</c:v>
                </c:pt>
                <c:pt idx="137">
                  <c:v>2.083333333333337E-2</c:v>
                </c:pt>
                <c:pt idx="138">
                  <c:v>2.083333333333337E-2</c:v>
                </c:pt>
                <c:pt idx="139">
                  <c:v>0</c:v>
                </c:pt>
                <c:pt idx="140">
                  <c:v>0</c:v>
                </c:pt>
                <c:pt idx="141">
                  <c:v>2.083333333333337E-2</c:v>
                </c:pt>
                <c:pt idx="142">
                  <c:v>2.083333333333337E-2</c:v>
                </c:pt>
                <c:pt idx="143">
                  <c:v>2.083333333333337E-2</c:v>
                </c:pt>
                <c:pt idx="144">
                  <c:v>2.083333333333337E-2</c:v>
                </c:pt>
                <c:pt idx="145">
                  <c:v>2.083333333333337E-2</c:v>
                </c:pt>
                <c:pt idx="146">
                  <c:v>0</c:v>
                </c:pt>
                <c:pt idx="147">
                  <c:v>0</c:v>
                </c:pt>
                <c:pt idx="148">
                  <c:v>2.083333333333337E-2</c:v>
                </c:pt>
                <c:pt idx="149">
                  <c:v>2.083333333333337E-2</c:v>
                </c:pt>
                <c:pt idx="150">
                  <c:v>2.083333333333337E-2</c:v>
                </c:pt>
                <c:pt idx="151">
                  <c:v>2.083333333333337E-2</c:v>
                </c:pt>
                <c:pt idx="152">
                  <c:v>2.083333333333337E-2</c:v>
                </c:pt>
                <c:pt idx="153">
                  <c:v>0</c:v>
                </c:pt>
                <c:pt idx="154">
                  <c:v>0</c:v>
                </c:pt>
                <c:pt idx="155">
                  <c:v>2.083333333333337E-2</c:v>
                </c:pt>
                <c:pt idx="156">
                  <c:v>2.083333333333337E-2</c:v>
                </c:pt>
                <c:pt idx="157">
                  <c:v>2.083333333333337E-2</c:v>
                </c:pt>
                <c:pt idx="158">
                  <c:v>2.083333333333337E-2</c:v>
                </c:pt>
                <c:pt idx="159">
                  <c:v>2.083333333333337E-2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2.083333333333337E-2</c:v>
                </c:pt>
                <c:pt idx="164">
                  <c:v>2.083333333333337E-2</c:v>
                </c:pt>
                <c:pt idx="165">
                  <c:v>2.083333333333337E-2</c:v>
                </c:pt>
                <c:pt idx="166">
                  <c:v>2.083333333333337E-2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2.083333333333337E-2</c:v>
                </c:pt>
                <c:pt idx="171">
                  <c:v>2.083333333333337E-2</c:v>
                </c:pt>
                <c:pt idx="172">
                  <c:v>2.083333333333337E-2</c:v>
                </c:pt>
                <c:pt idx="173">
                  <c:v>2.083333333333337E-2</c:v>
                </c:pt>
                <c:pt idx="174">
                  <c:v>0</c:v>
                </c:pt>
                <c:pt idx="175">
                  <c:v>0</c:v>
                </c:pt>
                <c:pt idx="176">
                  <c:v>2.083333333333337E-2</c:v>
                </c:pt>
                <c:pt idx="177">
                  <c:v>2.083333333333337E-2</c:v>
                </c:pt>
                <c:pt idx="178">
                  <c:v>2.083333333333337E-2</c:v>
                </c:pt>
                <c:pt idx="179">
                  <c:v>2.083333333333337E-2</c:v>
                </c:pt>
                <c:pt idx="180">
                  <c:v>2.083333333333337E-2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2.083333333333337E-2</c:v>
                </c:pt>
                <c:pt idx="185">
                  <c:v>2.083333333333337E-2</c:v>
                </c:pt>
                <c:pt idx="186">
                  <c:v>2.083333333333337E-2</c:v>
                </c:pt>
                <c:pt idx="187">
                  <c:v>2.083333333333337E-2</c:v>
                </c:pt>
                <c:pt idx="188">
                  <c:v>0</c:v>
                </c:pt>
                <c:pt idx="189">
                  <c:v>0</c:v>
                </c:pt>
                <c:pt idx="190">
                  <c:v>2.083333333333337E-2</c:v>
                </c:pt>
                <c:pt idx="191">
                  <c:v>2.083333333333337E-2</c:v>
                </c:pt>
                <c:pt idx="192">
                  <c:v>2.083333333333337E-2</c:v>
                </c:pt>
                <c:pt idx="193">
                  <c:v>2.083333333333337E-2</c:v>
                </c:pt>
                <c:pt idx="194">
                  <c:v>2.083333333333337E-2</c:v>
                </c:pt>
                <c:pt idx="195">
                  <c:v>0</c:v>
                </c:pt>
                <c:pt idx="196">
                  <c:v>0</c:v>
                </c:pt>
                <c:pt idx="197">
                  <c:v>2.083333333333337E-2</c:v>
                </c:pt>
                <c:pt idx="198">
                  <c:v>2.083333333333337E-2</c:v>
                </c:pt>
                <c:pt idx="199">
                  <c:v>2.083333333333337E-2</c:v>
                </c:pt>
                <c:pt idx="200">
                  <c:v>2.083333333333337E-2</c:v>
                </c:pt>
                <c:pt idx="201">
                  <c:v>2.083333333333337E-2</c:v>
                </c:pt>
                <c:pt idx="202">
                  <c:v>0</c:v>
                </c:pt>
                <c:pt idx="203">
                  <c:v>0</c:v>
                </c:pt>
                <c:pt idx="204">
                  <c:v>2.083333333333337E-2</c:v>
                </c:pt>
                <c:pt idx="205">
                  <c:v>2.083333333333337E-2</c:v>
                </c:pt>
                <c:pt idx="206">
                  <c:v>2.083333333333337E-2</c:v>
                </c:pt>
                <c:pt idx="207">
                  <c:v>2.083333333333337E-2</c:v>
                </c:pt>
                <c:pt idx="208">
                  <c:v>2.083333333333337E-2</c:v>
                </c:pt>
                <c:pt idx="209">
                  <c:v>0</c:v>
                </c:pt>
                <c:pt idx="210">
                  <c:v>0</c:v>
                </c:pt>
                <c:pt idx="211">
                  <c:v>2.083333333333337E-2</c:v>
                </c:pt>
                <c:pt idx="212">
                  <c:v>2.083333333333337E-2</c:v>
                </c:pt>
                <c:pt idx="213">
                  <c:v>2.083333333333337E-2</c:v>
                </c:pt>
                <c:pt idx="214">
                  <c:v>2.083333333333337E-2</c:v>
                </c:pt>
                <c:pt idx="215">
                  <c:v>2.083333333333337E-2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D-4E5A-80AF-3C71137FD571}"/>
            </c:ext>
          </c:extLst>
        </c:ser>
        <c:ser>
          <c:idx val="2"/>
          <c:order val="3"/>
          <c:tx>
            <c:strRef>
              <c:f>Merged!$O$1</c:f>
              <c:strCache>
                <c:ptCount val="1"/>
                <c:pt idx="0">
                  <c:v>AFT 
OUT</c:v>
                </c:pt>
              </c:strCache>
            </c:strRef>
          </c:tx>
          <c:spPr>
            <a:solidFill>
              <a:srgbClr val="00B0F0">
                <a:alpha val="60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Merged!$O$2:$O$218</c:f>
              <c:numCache>
                <c:formatCode>h:mm</c:formatCode>
                <c:ptCount val="217"/>
                <c:pt idx="0">
                  <c:v>0</c:v>
                </c:pt>
                <c:pt idx="1">
                  <c:v>0.14583333333333337</c:v>
                </c:pt>
                <c:pt idx="2">
                  <c:v>0.14583333333333337</c:v>
                </c:pt>
                <c:pt idx="3">
                  <c:v>0.1875</c:v>
                </c:pt>
                <c:pt idx="4">
                  <c:v>0.16666666666666663</c:v>
                </c:pt>
                <c:pt idx="5">
                  <c:v>0.14583333333333337</c:v>
                </c:pt>
                <c:pt idx="6">
                  <c:v>0</c:v>
                </c:pt>
                <c:pt idx="7">
                  <c:v>0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</c:v>
                </c:pt>
                <c:pt idx="14">
                  <c:v>0</c:v>
                </c:pt>
                <c:pt idx="15">
                  <c:v>0.1875</c:v>
                </c:pt>
                <c:pt idx="16">
                  <c:v>0.20833333333333337</c:v>
                </c:pt>
                <c:pt idx="17">
                  <c:v>0.1875</c:v>
                </c:pt>
                <c:pt idx="18">
                  <c:v>0.1875</c:v>
                </c:pt>
                <c:pt idx="19">
                  <c:v>0.16666666666666663</c:v>
                </c:pt>
                <c:pt idx="20">
                  <c:v>0</c:v>
                </c:pt>
                <c:pt idx="21">
                  <c:v>0</c:v>
                </c:pt>
                <c:pt idx="22">
                  <c:v>0.1875</c:v>
                </c:pt>
                <c:pt idx="23">
                  <c:v>0.1875</c:v>
                </c:pt>
                <c:pt idx="24">
                  <c:v>0.20833333333333337</c:v>
                </c:pt>
                <c:pt idx="25">
                  <c:v>0.16666666666666663</c:v>
                </c:pt>
                <c:pt idx="26">
                  <c:v>0.16666666666666663</c:v>
                </c:pt>
                <c:pt idx="27">
                  <c:v>0</c:v>
                </c:pt>
                <c:pt idx="28">
                  <c:v>0</c:v>
                </c:pt>
                <c:pt idx="29">
                  <c:v>0.1875</c:v>
                </c:pt>
                <c:pt idx="30">
                  <c:v>0.1875</c:v>
                </c:pt>
                <c:pt idx="31">
                  <c:v>0.20833333333333337</c:v>
                </c:pt>
                <c:pt idx="32">
                  <c:v>0.1875</c:v>
                </c:pt>
                <c:pt idx="33">
                  <c:v>0.16666666666666663</c:v>
                </c:pt>
                <c:pt idx="34">
                  <c:v>0</c:v>
                </c:pt>
                <c:pt idx="35">
                  <c:v>0</c:v>
                </c:pt>
                <c:pt idx="36">
                  <c:v>0.20833333333333337</c:v>
                </c:pt>
                <c:pt idx="37">
                  <c:v>0.1875</c:v>
                </c:pt>
                <c:pt idx="38">
                  <c:v>0.20833333333333337</c:v>
                </c:pt>
                <c:pt idx="39">
                  <c:v>0.20833333333333337</c:v>
                </c:pt>
                <c:pt idx="40">
                  <c:v>0.14583333333333337</c:v>
                </c:pt>
                <c:pt idx="41">
                  <c:v>0</c:v>
                </c:pt>
                <c:pt idx="42">
                  <c:v>0</c:v>
                </c:pt>
                <c:pt idx="43">
                  <c:v>0.1875</c:v>
                </c:pt>
                <c:pt idx="44">
                  <c:v>0.1875</c:v>
                </c:pt>
                <c:pt idx="45">
                  <c:v>0.1875</c:v>
                </c:pt>
                <c:pt idx="46">
                  <c:v>0.1875</c:v>
                </c:pt>
                <c:pt idx="47">
                  <c:v>0.1875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0.16666666666666663</c:v>
                </c:pt>
                <c:pt idx="55">
                  <c:v>0</c:v>
                </c:pt>
                <c:pt idx="56">
                  <c:v>0</c:v>
                </c:pt>
                <c:pt idx="57">
                  <c:v>0.1875</c:v>
                </c:pt>
                <c:pt idx="58">
                  <c:v>0.25</c:v>
                </c:pt>
                <c:pt idx="59">
                  <c:v>0.27083333333333337</c:v>
                </c:pt>
                <c:pt idx="60">
                  <c:v>0.1875</c:v>
                </c:pt>
                <c:pt idx="61">
                  <c:v>0.14583333333333337</c:v>
                </c:pt>
                <c:pt idx="62">
                  <c:v>0</c:v>
                </c:pt>
                <c:pt idx="63">
                  <c:v>0</c:v>
                </c:pt>
                <c:pt idx="64">
                  <c:v>0.22916666666666663</c:v>
                </c:pt>
                <c:pt idx="65">
                  <c:v>0.22916666666666663</c:v>
                </c:pt>
                <c:pt idx="66">
                  <c:v>0.1875</c:v>
                </c:pt>
                <c:pt idx="67">
                  <c:v>0.20833333333333337</c:v>
                </c:pt>
                <c:pt idx="68">
                  <c:v>0.1875</c:v>
                </c:pt>
                <c:pt idx="69">
                  <c:v>0</c:v>
                </c:pt>
                <c:pt idx="70">
                  <c:v>0</c:v>
                </c:pt>
                <c:pt idx="71">
                  <c:v>0.22916666666666663</c:v>
                </c:pt>
                <c:pt idx="72">
                  <c:v>0.20833333333333337</c:v>
                </c:pt>
                <c:pt idx="73">
                  <c:v>0.25</c:v>
                </c:pt>
                <c:pt idx="74">
                  <c:v>0.20833333333333337</c:v>
                </c:pt>
                <c:pt idx="75">
                  <c:v>0.1875</c:v>
                </c:pt>
                <c:pt idx="76">
                  <c:v>0</c:v>
                </c:pt>
                <c:pt idx="77">
                  <c:v>0</c:v>
                </c:pt>
                <c:pt idx="78">
                  <c:v>0.22916666666666663</c:v>
                </c:pt>
                <c:pt idx="79">
                  <c:v>0.20833333333333337</c:v>
                </c:pt>
                <c:pt idx="80">
                  <c:v>0.1875</c:v>
                </c:pt>
                <c:pt idx="81">
                  <c:v>0.1875</c:v>
                </c:pt>
                <c:pt idx="82">
                  <c:v>0.1875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0.29166666666666663</c:v>
                </c:pt>
                <c:pt idx="87">
                  <c:v>0.29166666666666663</c:v>
                </c:pt>
                <c:pt idx="88">
                  <c:v>0.29166666666666663</c:v>
                </c:pt>
                <c:pt idx="89">
                  <c:v>0.22916666666666663</c:v>
                </c:pt>
                <c:pt idx="90">
                  <c:v>0</c:v>
                </c:pt>
                <c:pt idx="91">
                  <c:v>0</c:v>
                </c:pt>
                <c:pt idx="92">
                  <c:v>0.1875</c:v>
                </c:pt>
                <c:pt idx="93">
                  <c:v>0.1875</c:v>
                </c:pt>
                <c:pt idx="94">
                  <c:v>0.25</c:v>
                </c:pt>
                <c:pt idx="95">
                  <c:v>0.1875</c:v>
                </c:pt>
                <c:pt idx="96">
                  <c:v>0.1875</c:v>
                </c:pt>
                <c:pt idx="97">
                  <c:v>0</c:v>
                </c:pt>
                <c:pt idx="98">
                  <c:v>0</c:v>
                </c:pt>
                <c:pt idx="99">
                  <c:v>0.1875</c:v>
                </c:pt>
                <c:pt idx="100">
                  <c:v>0.1875</c:v>
                </c:pt>
                <c:pt idx="101">
                  <c:v>0.29166666666666663</c:v>
                </c:pt>
                <c:pt idx="102">
                  <c:v>0.27083333333333337</c:v>
                </c:pt>
                <c:pt idx="103">
                  <c:v>0.1875</c:v>
                </c:pt>
                <c:pt idx="104">
                  <c:v>0</c:v>
                </c:pt>
                <c:pt idx="105">
                  <c:v>0</c:v>
                </c:pt>
                <c:pt idx="106">
                  <c:v>0.22916666666666663</c:v>
                </c:pt>
                <c:pt idx="107">
                  <c:v>0.29166666666666663</c:v>
                </c:pt>
                <c:pt idx="108">
                  <c:v>0.25</c:v>
                </c:pt>
                <c:pt idx="109">
                  <c:v>0.1875</c:v>
                </c:pt>
                <c:pt idx="110">
                  <c:v>0.1875</c:v>
                </c:pt>
                <c:pt idx="111">
                  <c:v>0</c:v>
                </c:pt>
                <c:pt idx="112">
                  <c:v>0</c:v>
                </c:pt>
                <c:pt idx="113">
                  <c:v>0.22916666666666663</c:v>
                </c:pt>
                <c:pt idx="114">
                  <c:v>0.27083333333333337</c:v>
                </c:pt>
                <c:pt idx="115">
                  <c:v>0.1875</c:v>
                </c:pt>
                <c:pt idx="116">
                  <c:v>0.20833333333333337</c:v>
                </c:pt>
                <c:pt idx="117">
                  <c:v>0.1875</c:v>
                </c:pt>
                <c:pt idx="118">
                  <c:v>0</c:v>
                </c:pt>
                <c:pt idx="119">
                  <c:v>0</c:v>
                </c:pt>
                <c:pt idx="120">
                  <c:v>0.29166666666666663</c:v>
                </c:pt>
                <c:pt idx="121">
                  <c:v>0.27083333333333337</c:v>
                </c:pt>
                <c:pt idx="122">
                  <c:v>0.27083333333333337</c:v>
                </c:pt>
                <c:pt idx="123">
                  <c:v>0.27083333333333337</c:v>
                </c:pt>
                <c:pt idx="124">
                  <c:v>0.25</c:v>
                </c:pt>
                <c:pt idx="125">
                  <c:v>0</c:v>
                </c:pt>
                <c:pt idx="126">
                  <c:v>0</c:v>
                </c:pt>
                <c:pt idx="127">
                  <c:v>0.22916666666666663</c:v>
                </c:pt>
                <c:pt idx="128">
                  <c:v>0.1875</c:v>
                </c:pt>
                <c:pt idx="129">
                  <c:v>0.22916666666666663</c:v>
                </c:pt>
                <c:pt idx="130">
                  <c:v>0</c:v>
                </c:pt>
                <c:pt idx="131">
                  <c:v>0.1875</c:v>
                </c:pt>
                <c:pt idx="132">
                  <c:v>0</c:v>
                </c:pt>
                <c:pt idx="133">
                  <c:v>0</c:v>
                </c:pt>
                <c:pt idx="134">
                  <c:v>0.1875</c:v>
                </c:pt>
                <c:pt idx="135">
                  <c:v>0.22916666666666663</c:v>
                </c:pt>
                <c:pt idx="136">
                  <c:v>0.22916666666666663</c:v>
                </c:pt>
                <c:pt idx="137">
                  <c:v>0.1875</c:v>
                </c:pt>
                <c:pt idx="138">
                  <c:v>0.1875</c:v>
                </c:pt>
                <c:pt idx="139">
                  <c:v>0</c:v>
                </c:pt>
                <c:pt idx="140">
                  <c:v>0</c:v>
                </c:pt>
                <c:pt idx="141">
                  <c:v>0.1875</c:v>
                </c:pt>
                <c:pt idx="142">
                  <c:v>0.22916666666666663</c:v>
                </c:pt>
                <c:pt idx="143">
                  <c:v>0.22916666666666663</c:v>
                </c:pt>
                <c:pt idx="144">
                  <c:v>0.1875</c:v>
                </c:pt>
                <c:pt idx="145">
                  <c:v>0.1875</c:v>
                </c:pt>
                <c:pt idx="146">
                  <c:v>0</c:v>
                </c:pt>
                <c:pt idx="147">
                  <c:v>0</c:v>
                </c:pt>
                <c:pt idx="148">
                  <c:v>0.1875</c:v>
                </c:pt>
                <c:pt idx="149">
                  <c:v>0.1875</c:v>
                </c:pt>
                <c:pt idx="150">
                  <c:v>0.22916666666666663</c:v>
                </c:pt>
                <c:pt idx="151">
                  <c:v>0.1875</c:v>
                </c:pt>
                <c:pt idx="152">
                  <c:v>0.1875</c:v>
                </c:pt>
                <c:pt idx="153">
                  <c:v>0</c:v>
                </c:pt>
                <c:pt idx="154">
                  <c:v>0</c:v>
                </c:pt>
                <c:pt idx="155">
                  <c:v>0.1875</c:v>
                </c:pt>
                <c:pt idx="156">
                  <c:v>0.1875</c:v>
                </c:pt>
                <c:pt idx="157">
                  <c:v>0.1875</c:v>
                </c:pt>
                <c:pt idx="158">
                  <c:v>0.1875</c:v>
                </c:pt>
                <c:pt idx="159">
                  <c:v>0.16666666666666663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0.16666666666666663</c:v>
                </c:pt>
                <c:pt idx="164">
                  <c:v>0.16666666666666663</c:v>
                </c:pt>
                <c:pt idx="165">
                  <c:v>0.16666666666666663</c:v>
                </c:pt>
                <c:pt idx="166">
                  <c:v>0.16666666666666663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0.1875</c:v>
                </c:pt>
                <c:pt idx="171">
                  <c:v>0.1875</c:v>
                </c:pt>
                <c:pt idx="172">
                  <c:v>0.1875</c:v>
                </c:pt>
                <c:pt idx="173">
                  <c:v>0.1875</c:v>
                </c:pt>
                <c:pt idx="174">
                  <c:v>0</c:v>
                </c:pt>
                <c:pt idx="175">
                  <c:v>0</c:v>
                </c:pt>
                <c:pt idx="176">
                  <c:v>0.20833333333333337</c:v>
                </c:pt>
                <c:pt idx="177">
                  <c:v>0.22916666666666663</c:v>
                </c:pt>
                <c:pt idx="178">
                  <c:v>0.25</c:v>
                </c:pt>
                <c:pt idx="179">
                  <c:v>0.22916666666666663</c:v>
                </c:pt>
                <c:pt idx="180">
                  <c:v>0.14583333333333337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0.25</c:v>
                </c:pt>
                <c:pt idx="185">
                  <c:v>0.22916666666666663</c:v>
                </c:pt>
                <c:pt idx="186">
                  <c:v>0.22916666666666663</c:v>
                </c:pt>
                <c:pt idx="187">
                  <c:v>0.20833333333333337</c:v>
                </c:pt>
                <c:pt idx="188">
                  <c:v>0</c:v>
                </c:pt>
                <c:pt idx="189">
                  <c:v>0</c:v>
                </c:pt>
                <c:pt idx="190">
                  <c:v>0.20833333333333337</c:v>
                </c:pt>
                <c:pt idx="191">
                  <c:v>0.1875</c:v>
                </c:pt>
                <c:pt idx="192">
                  <c:v>0.1875</c:v>
                </c:pt>
                <c:pt idx="193">
                  <c:v>0.20833333333333337</c:v>
                </c:pt>
                <c:pt idx="194">
                  <c:v>0.1875</c:v>
                </c:pt>
                <c:pt idx="195">
                  <c:v>0</c:v>
                </c:pt>
                <c:pt idx="196">
                  <c:v>0</c:v>
                </c:pt>
                <c:pt idx="197">
                  <c:v>0.22916666666666663</c:v>
                </c:pt>
                <c:pt idx="198">
                  <c:v>0.20833333333333337</c:v>
                </c:pt>
                <c:pt idx="199">
                  <c:v>0.22916666666666663</c:v>
                </c:pt>
                <c:pt idx="200">
                  <c:v>0.1875</c:v>
                </c:pt>
                <c:pt idx="201">
                  <c:v>0.1875</c:v>
                </c:pt>
                <c:pt idx="202">
                  <c:v>0</c:v>
                </c:pt>
                <c:pt idx="203">
                  <c:v>0</c:v>
                </c:pt>
                <c:pt idx="204">
                  <c:v>0.1875</c:v>
                </c:pt>
                <c:pt idx="205">
                  <c:v>0.1875</c:v>
                </c:pt>
                <c:pt idx="206">
                  <c:v>0.1875</c:v>
                </c:pt>
                <c:pt idx="207">
                  <c:v>0.1875</c:v>
                </c:pt>
                <c:pt idx="208">
                  <c:v>0.1875</c:v>
                </c:pt>
                <c:pt idx="209">
                  <c:v>0</c:v>
                </c:pt>
                <c:pt idx="210">
                  <c:v>0</c:v>
                </c:pt>
                <c:pt idx="211">
                  <c:v>0.1875</c:v>
                </c:pt>
                <c:pt idx="212">
                  <c:v>0.1875</c:v>
                </c:pt>
                <c:pt idx="213">
                  <c:v>0.1875</c:v>
                </c:pt>
                <c:pt idx="214">
                  <c:v>0.1875</c:v>
                </c:pt>
                <c:pt idx="215">
                  <c:v>0.1875</c:v>
                </c:pt>
                <c:pt idx="2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D-4E5A-80AF-3C71137F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79843120"/>
        <c:axId val="1"/>
      </c:barChart>
      <c:lineChart>
        <c:grouping val="standard"/>
        <c:varyColors val="0"/>
        <c:ser>
          <c:idx val="4"/>
          <c:order val="4"/>
          <c:tx>
            <c:strRef>
              <c:f>Merged!$H$1</c:f>
              <c:strCache>
                <c:ptCount val="1"/>
                <c:pt idx="0">
                  <c:v>KEYCARD 
FIRST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 w="9525">
                <a:noFill/>
              </a:ln>
            </c:spPr>
          </c:marker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Merged!$H$2:$H$218</c:f>
              <c:numCache>
                <c:formatCode>[$-409]h:mm\ AM/PM</c:formatCode>
                <c:ptCount val="217"/>
                <c:pt idx="1">
                  <c:v>0.50770833333333332</c:v>
                </c:pt>
                <c:pt idx="2">
                  <c:v>0.3399652777777778</c:v>
                </c:pt>
                <c:pt idx="3">
                  <c:v>0.34418981481481481</c:v>
                </c:pt>
                <c:pt idx="4">
                  <c:v>0.34177083333333336</c:v>
                </c:pt>
                <c:pt idx="5">
                  <c:v>0.36090277777777779</c:v>
                </c:pt>
                <c:pt idx="8">
                  <c:v>0.3411689814814815</c:v>
                </c:pt>
                <c:pt idx="10">
                  <c:v>0.34844907407407405</c:v>
                </c:pt>
                <c:pt idx="11">
                  <c:v>0.36150462962962965</c:v>
                </c:pt>
                <c:pt idx="12">
                  <c:v>0.3621180555555556</c:v>
                </c:pt>
                <c:pt idx="15">
                  <c:v>0.33839120370370374</c:v>
                </c:pt>
                <c:pt idx="16">
                  <c:v>0.32769675925925928</c:v>
                </c:pt>
                <c:pt idx="17">
                  <c:v>0.36906250000000002</c:v>
                </c:pt>
                <c:pt idx="18">
                  <c:v>0.36238425925925927</c:v>
                </c:pt>
                <c:pt idx="22">
                  <c:v>0.31829861111111107</c:v>
                </c:pt>
                <c:pt idx="23">
                  <c:v>0.338900462962963</c:v>
                </c:pt>
                <c:pt idx="24">
                  <c:v>0.50124999999999997</c:v>
                </c:pt>
                <c:pt idx="25">
                  <c:v>0.32855324074074072</c:v>
                </c:pt>
                <c:pt idx="26">
                  <c:v>0.33023148148148146</c:v>
                </c:pt>
                <c:pt idx="29">
                  <c:v>0.34090277777777778</c:v>
                </c:pt>
                <c:pt idx="30">
                  <c:v>0.32878472222222221</c:v>
                </c:pt>
                <c:pt idx="31">
                  <c:v>0.33792824074074074</c:v>
                </c:pt>
                <c:pt idx="32">
                  <c:v>0.34317129629629628</c:v>
                </c:pt>
                <c:pt idx="36">
                  <c:v>0.33901620370370367</c:v>
                </c:pt>
                <c:pt idx="37">
                  <c:v>0.34211805555555558</c:v>
                </c:pt>
                <c:pt idx="38">
                  <c:v>0.50980324074074079</c:v>
                </c:pt>
                <c:pt idx="39">
                  <c:v>0.33692129629629625</c:v>
                </c:pt>
                <c:pt idx="40">
                  <c:v>0.32878472222222221</c:v>
                </c:pt>
                <c:pt idx="44">
                  <c:v>0.37799768518518517</c:v>
                </c:pt>
                <c:pt idx="47">
                  <c:v>0.35053240740740743</c:v>
                </c:pt>
                <c:pt idx="51">
                  <c:v>0.38616898148148149</c:v>
                </c:pt>
                <c:pt idx="57">
                  <c:v>0.3893287037037037</c:v>
                </c:pt>
                <c:pt idx="58">
                  <c:v>0.34118055555555554</c:v>
                </c:pt>
                <c:pt idx="59">
                  <c:v>0.33818287037037037</c:v>
                </c:pt>
                <c:pt idx="60">
                  <c:v>0.3520833333333333</c:v>
                </c:pt>
                <c:pt idx="64">
                  <c:v>0.33109953703703704</c:v>
                </c:pt>
                <c:pt idx="65">
                  <c:v>0.34910879629629626</c:v>
                </c:pt>
                <c:pt idx="66">
                  <c:v>0.3397337962962963</c:v>
                </c:pt>
                <c:pt idx="71">
                  <c:v>0.3414814814814815</c:v>
                </c:pt>
                <c:pt idx="72">
                  <c:v>0.35258101851851853</c:v>
                </c:pt>
                <c:pt idx="73">
                  <c:v>0.35046296296296298</c:v>
                </c:pt>
                <c:pt idx="74">
                  <c:v>0.3628587962962963</c:v>
                </c:pt>
                <c:pt idx="75">
                  <c:v>0.36216435185185186</c:v>
                </c:pt>
                <c:pt idx="78">
                  <c:v>0.35243055555555558</c:v>
                </c:pt>
                <c:pt idx="79">
                  <c:v>0.34056712962962959</c:v>
                </c:pt>
                <c:pt idx="86">
                  <c:v>0.33706018518518516</c:v>
                </c:pt>
                <c:pt idx="87">
                  <c:v>0.3273726851851852</c:v>
                </c:pt>
                <c:pt idx="88">
                  <c:v>0.37690972222222219</c:v>
                </c:pt>
                <c:pt idx="89">
                  <c:v>0.35659722222222223</c:v>
                </c:pt>
                <c:pt idx="94">
                  <c:v>0.49737268518518518</c:v>
                </c:pt>
                <c:pt idx="95">
                  <c:v>0.44215277777777778</c:v>
                </c:pt>
                <c:pt idx="96">
                  <c:v>0.35590277777777773</c:v>
                </c:pt>
                <c:pt idx="99">
                  <c:v>0.35660879629629627</c:v>
                </c:pt>
                <c:pt idx="100">
                  <c:v>0.35339120370370369</c:v>
                </c:pt>
                <c:pt idx="101">
                  <c:v>0.37368055555555557</c:v>
                </c:pt>
                <c:pt idx="102">
                  <c:v>0.34128472222222223</c:v>
                </c:pt>
                <c:pt idx="106">
                  <c:v>0.36296296296296293</c:v>
                </c:pt>
                <c:pt idx="107">
                  <c:v>0.34848379629629633</c:v>
                </c:pt>
                <c:pt idx="108">
                  <c:v>0.36600694444444443</c:v>
                </c:pt>
                <c:pt idx="110">
                  <c:v>0.44673611111111106</c:v>
                </c:pt>
                <c:pt idx="113">
                  <c:v>0.36045138888888889</c:v>
                </c:pt>
                <c:pt idx="120">
                  <c:v>0.3390393518518518</c:v>
                </c:pt>
                <c:pt idx="122">
                  <c:v>0.34974537037037035</c:v>
                </c:pt>
                <c:pt idx="123">
                  <c:v>0.35673611111111114</c:v>
                </c:pt>
                <c:pt idx="124">
                  <c:v>0.37347222222222221</c:v>
                </c:pt>
                <c:pt idx="127">
                  <c:v>0.35949074074074078</c:v>
                </c:pt>
                <c:pt idx="135">
                  <c:v>0.35149305555555554</c:v>
                </c:pt>
                <c:pt idx="136">
                  <c:v>0.35866898148148146</c:v>
                </c:pt>
                <c:pt idx="137">
                  <c:v>0.34097222222222223</c:v>
                </c:pt>
                <c:pt idx="143">
                  <c:v>0.39406249999999998</c:v>
                </c:pt>
                <c:pt idx="144">
                  <c:v>0.36274305555555553</c:v>
                </c:pt>
                <c:pt idx="145">
                  <c:v>0.37546296296296294</c:v>
                </c:pt>
                <c:pt idx="151">
                  <c:v>0.38818287037037041</c:v>
                </c:pt>
                <c:pt idx="152">
                  <c:v>0.36593750000000003</c:v>
                </c:pt>
                <c:pt idx="155">
                  <c:v>0.3659722222222222</c:v>
                </c:pt>
                <c:pt idx="156">
                  <c:v>0.34674768518518517</c:v>
                </c:pt>
                <c:pt idx="172">
                  <c:v>0.33754629629629629</c:v>
                </c:pt>
                <c:pt idx="177">
                  <c:v>0.34437500000000004</c:v>
                </c:pt>
                <c:pt idx="178">
                  <c:v>0.32780092592592591</c:v>
                </c:pt>
                <c:pt idx="179">
                  <c:v>0.3637037037037037</c:v>
                </c:pt>
                <c:pt idx="197">
                  <c:v>0.34613425925925928</c:v>
                </c:pt>
                <c:pt idx="198">
                  <c:v>0.35069444444444442</c:v>
                </c:pt>
                <c:pt idx="199">
                  <c:v>0.33001157407407405</c:v>
                </c:pt>
                <c:pt idx="200">
                  <c:v>0.36068287037037039</c:v>
                </c:pt>
                <c:pt idx="204">
                  <c:v>0.32839120370370373</c:v>
                </c:pt>
                <c:pt idx="206">
                  <c:v>0.37534722222222222</c:v>
                </c:pt>
                <c:pt idx="207">
                  <c:v>0.34005787037037033</c:v>
                </c:pt>
                <c:pt idx="208">
                  <c:v>0.34619212962962959</c:v>
                </c:pt>
                <c:pt idx="214">
                  <c:v>0.40145833333333331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DD-4E5A-80AF-3C71137FD571}"/>
            </c:ext>
          </c:extLst>
        </c:ser>
        <c:ser>
          <c:idx val="5"/>
          <c:order val="5"/>
          <c:tx>
            <c:strRef>
              <c:f>Merged!$I$1</c:f>
              <c:strCache>
                <c:ptCount val="1"/>
                <c:pt idx="0">
                  <c:v>KEYCARD 
LAST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noFill/>
              </a:ln>
            </c:spPr>
          </c:marker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Merged!$I$2:$I$218</c:f>
              <c:numCache>
                <c:formatCode>[$-409]h:mm\ AM/PM</c:formatCode>
                <c:ptCount val="217"/>
                <c:pt idx="1">
                  <c:v>0.70818287037037031</c:v>
                </c:pt>
                <c:pt idx="2">
                  <c:v>0.61587962962962961</c:v>
                </c:pt>
                <c:pt idx="3">
                  <c:v>0.46828703703703706</c:v>
                </c:pt>
                <c:pt idx="4">
                  <c:v>0.67106481481481473</c:v>
                </c:pt>
                <c:pt idx="5">
                  <c:v>0.49363425925925924</c:v>
                </c:pt>
                <c:pt idx="8">
                  <c:v>0.60944444444444446</c:v>
                </c:pt>
                <c:pt idx="10">
                  <c:v>0.70706018518518521</c:v>
                </c:pt>
                <c:pt idx="11">
                  <c:v>0.60018518518518515</c:v>
                </c:pt>
                <c:pt idx="12">
                  <c:v>0.56035879629629626</c:v>
                </c:pt>
                <c:pt idx="15">
                  <c:v>0.60932870370370373</c:v>
                </c:pt>
                <c:pt idx="16">
                  <c:v>0.57182870370370364</c:v>
                </c:pt>
                <c:pt idx="17">
                  <c:v>0.57517361111111109</c:v>
                </c:pt>
                <c:pt idx="18">
                  <c:v>0.49234953703703704</c:v>
                </c:pt>
                <c:pt idx="22">
                  <c:v>0.58831018518518519</c:v>
                </c:pt>
                <c:pt idx="23">
                  <c:v>0.69863425925925926</c:v>
                </c:pt>
                <c:pt idx="24">
                  <c:v>0.65278935185185183</c:v>
                </c:pt>
                <c:pt idx="25">
                  <c:v>0.32876157407407408</c:v>
                </c:pt>
                <c:pt idx="26">
                  <c:v>0.63944444444444448</c:v>
                </c:pt>
                <c:pt idx="29">
                  <c:v>0.59535879629629629</c:v>
                </c:pt>
                <c:pt idx="30">
                  <c:v>0.56314814814814818</c:v>
                </c:pt>
                <c:pt idx="31">
                  <c:v>0.67721064814814813</c:v>
                </c:pt>
                <c:pt idx="32">
                  <c:v>0.71636574074074078</c:v>
                </c:pt>
                <c:pt idx="36">
                  <c:v>0.66405092592592596</c:v>
                </c:pt>
                <c:pt idx="37">
                  <c:v>0.68660879629629623</c:v>
                </c:pt>
                <c:pt idx="38">
                  <c:v>0.58357638888888885</c:v>
                </c:pt>
                <c:pt idx="39">
                  <c:v>0.7122222222222222</c:v>
                </c:pt>
                <c:pt idx="40">
                  <c:v>0.37958333333333333</c:v>
                </c:pt>
                <c:pt idx="44">
                  <c:v>0.65282407407407406</c:v>
                </c:pt>
                <c:pt idx="47">
                  <c:v>0.35071759259259255</c:v>
                </c:pt>
                <c:pt idx="51">
                  <c:v>0.3863773148148148</c:v>
                </c:pt>
                <c:pt idx="57">
                  <c:v>0.63114583333333341</c:v>
                </c:pt>
                <c:pt idx="58">
                  <c:v>0.69612268518518527</c:v>
                </c:pt>
                <c:pt idx="59">
                  <c:v>0.69401620370370365</c:v>
                </c:pt>
                <c:pt idx="60">
                  <c:v>0.55071759259259256</c:v>
                </c:pt>
                <c:pt idx="64">
                  <c:v>0.69390046296296293</c:v>
                </c:pt>
                <c:pt idx="65">
                  <c:v>0.65313657407407411</c:v>
                </c:pt>
                <c:pt idx="66">
                  <c:v>0.76365740740740751</c:v>
                </c:pt>
                <c:pt idx="71">
                  <c:v>0.53438657407407408</c:v>
                </c:pt>
                <c:pt idx="72">
                  <c:v>0.53168981481481481</c:v>
                </c:pt>
                <c:pt idx="73">
                  <c:v>0.75767361111111109</c:v>
                </c:pt>
                <c:pt idx="74">
                  <c:v>0.71493055555555562</c:v>
                </c:pt>
                <c:pt idx="75">
                  <c:v>0.48586805555555551</c:v>
                </c:pt>
                <c:pt idx="78">
                  <c:v>0.55656249999999996</c:v>
                </c:pt>
                <c:pt idx="79">
                  <c:v>0.49702546296296296</c:v>
                </c:pt>
                <c:pt idx="86">
                  <c:v>0.57629629629629631</c:v>
                </c:pt>
                <c:pt idx="87">
                  <c:v>0.5778240740740741</c:v>
                </c:pt>
                <c:pt idx="88">
                  <c:v>0.51866898148148144</c:v>
                </c:pt>
                <c:pt idx="89">
                  <c:v>0.3567939814814815</c:v>
                </c:pt>
                <c:pt idx="94">
                  <c:v>0.5661342592592592</c:v>
                </c:pt>
                <c:pt idx="95">
                  <c:v>0.60416666666666663</c:v>
                </c:pt>
                <c:pt idx="96">
                  <c:v>0.50635416666666666</c:v>
                </c:pt>
                <c:pt idx="99">
                  <c:v>0.65355324074074073</c:v>
                </c:pt>
                <c:pt idx="100">
                  <c:v>0.70482638888888882</c:v>
                </c:pt>
                <c:pt idx="101">
                  <c:v>0.50111111111111117</c:v>
                </c:pt>
                <c:pt idx="102">
                  <c:v>0.50673611111111116</c:v>
                </c:pt>
                <c:pt idx="106">
                  <c:v>0.74250000000000005</c:v>
                </c:pt>
                <c:pt idx="107">
                  <c:v>0.58245370370370375</c:v>
                </c:pt>
                <c:pt idx="108">
                  <c:v>0.70954861111111101</c:v>
                </c:pt>
                <c:pt idx="110">
                  <c:v>0.58842592592592591</c:v>
                </c:pt>
                <c:pt idx="113">
                  <c:v>0.47993055555555553</c:v>
                </c:pt>
                <c:pt idx="120">
                  <c:v>0.70856481481481481</c:v>
                </c:pt>
                <c:pt idx="122">
                  <c:v>0.755925925925926</c:v>
                </c:pt>
                <c:pt idx="123">
                  <c:v>0.63988425925925929</c:v>
                </c:pt>
                <c:pt idx="124">
                  <c:v>0.52714120370370365</c:v>
                </c:pt>
                <c:pt idx="127">
                  <c:v>0.70856481481481481</c:v>
                </c:pt>
                <c:pt idx="135">
                  <c:v>0.69840277777777782</c:v>
                </c:pt>
                <c:pt idx="136">
                  <c:v>0.69158564814814805</c:v>
                </c:pt>
                <c:pt idx="137">
                  <c:v>0.64086805555555559</c:v>
                </c:pt>
                <c:pt idx="143">
                  <c:v>0.76596064814814813</c:v>
                </c:pt>
                <c:pt idx="144">
                  <c:v>0.4904513888888889</c:v>
                </c:pt>
                <c:pt idx="145">
                  <c:v>0.52746527777777774</c:v>
                </c:pt>
                <c:pt idx="151">
                  <c:v>0.59581018518518525</c:v>
                </c:pt>
                <c:pt idx="152">
                  <c:v>0.50107638888888884</c:v>
                </c:pt>
                <c:pt idx="155">
                  <c:v>0.53790509259259256</c:v>
                </c:pt>
                <c:pt idx="156">
                  <c:v>0.50623842592592594</c:v>
                </c:pt>
                <c:pt idx="172">
                  <c:v>0.54432870370370368</c:v>
                </c:pt>
                <c:pt idx="177">
                  <c:v>0.73207175925925927</c:v>
                </c:pt>
                <c:pt idx="178">
                  <c:v>0.63575231481481487</c:v>
                </c:pt>
                <c:pt idx="179">
                  <c:v>0.69791666666666663</c:v>
                </c:pt>
                <c:pt idx="197">
                  <c:v>0.76013888888888881</c:v>
                </c:pt>
                <c:pt idx="198">
                  <c:v>0.75063657407407414</c:v>
                </c:pt>
                <c:pt idx="199">
                  <c:v>0.7324652777777777</c:v>
                </c:pt>
                <c:pt idx="200">
                  <c:v>0.56575231481481481</c:v>
                </c:pt>
                <c:pt idx="204">
                  <c:v>0.70475694444444448</c:v>
                </c:pt>
                <c:pt idx="206">
                  <c:v>0.57028935185185181</c:v>
                </c:pt>
                <c:pt idx="207">
                  <c:v>0.5805555555555556</c:v>
                </c:pt>
                <c:pt idx="208">
                  <c:v>0.60916666666666663</c:v>
                </c:pt>
                <c:pt idx="214">
                  <c:v>0.70120370370370377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7-4590-B989-44FD2F78660D}"/>
            </c:ext>
          </c:extLst>
        </c:ser>
        <c:ser>
          <c:idx val="6"/>
          <c:order val="6"/>
          <c:tx>
            <c:strRef>
              <c:f>Merged!$Y$1</c:f>
              <c:strCache>
                <c:ptCount val="1"/>
                <c:pt idx="0">
                  <c:v>NO KEY 
DAY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4"/>
            <c:spPr>
              <a:noFill/>
              <a:ln w="3175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cat>
            <c:strRef>
              <c:f>Merged!$X$2:$X$218</c:f>
              <c:strCache>
                <c:ptCount val="217"/>
                <c:pt idx="0">
                  <c:v>7/17 – 7/21</c:v>
                </c:pt>
                <c:pt idx="1">
                  <c:v>7/17 – 7/21</c:v>
                </c:pt>
                <c:pt idx="2">
                  <c:v>7/17 – 7/21</c:v>
                </c:pt>
                <c:pt idx="3">
                  <c:v>7/17 – 7/21</c:v>
                </c:pt>
                <c:pt idx="4">
                  <c:v>7/17 – 7/21</c:v>
                </c:pt>
                <c:pt idx="5">
                  <c:v>7/17 – 7/21</c:v>
                </c:pt>
                <c:pt idx="6">
                  <c:v>7/17 – 7/21</c:v>
                </c:pt>
                <c:pt idx="7">
                  <c:v>7/24 – 7/28</c:v>
                </c:pt>
                <c:pt idx="8">
                  <c:v>7/24 – 7/28</c:v>
                </c:pt>
                <c:pt idx="9">
                  <c:v>7/24 – 7/28</c:v>
                </c:pt>
                <c:pt idx="10">
                  <c:v>7/24 – 7/28</c:v>
                </c:pt>
                <c:pt idx="11">
                  <c:v>7/24 – 7/28</c:v>
                </c:pt>
                <c:pt idx="12">
                  <c:v>7/24 – 7/28</c:v>
                </c:pt>
                <c:pt idx="13">
                  <c:v>7/24 – 7/28</c:v>
                </c:pt>
                <c:pt idx="14">
                  <c:v>7/31 – 8/4</c:v>
                </c:pt>
                <c:pt idx="15">
                  <c:v>7/31 – 8/4</c:v>
                </c:pt>
                <c:pt idx="16">
                  <c:v>7/31 – 8/4</c:v>
                </c:pt>
                <c:pt idx="17">
                  <c:v>7/31 – 8/4</c:v>
                </c:pt>
                <c:pt idx="18">
                  <c:v>7/31 – 8/4</c:v>
                </c:pt>
                <c:pt idx="19">
                  <c:v>7/31 – 8/4</c:v>
                </c:pt>
                <c:pt idx="20">
                  <c:v>7/31 – 8/4</c:v>
                </c:pt>
                <c:pt idx="21">
                  <c:v>8/7 – 8/11</c:v>
                </c:pt>
                <c:pt idx="22">
                  <c:v>8/7 – 8/11</c:v>
                </c:pt>
                <c:pt idx="23">
                  <c:v>8/7 – 8/11</c:v>
                </c:pt>
                <c:pt idx="24">
                  <c:v>8/7 – 8/11</c:v>
                </c:pt>
                <c:pt idx="25">
                  <c:v>8/7 – 8/11</c:v>
                </c:pt>
                <c:pt idx="26">
                  <c:v>8/7 – 8/11</c:v>
                </c:pt>
                <c:pt idx="27">
                  <c:v>8/7 – 8/11</c:v>
                </c:pt>
                <c:pt idx="28">
                  <c:v>8/14 – 8/18</c:v>
                </c:pt>
                <c:pt idx="29">
                  <c:v>8/14 – 8/18</c:v>
                </c:pt>
                <c:pt idx="30">
                  <c:v>8/14 – 8/18</c:v>
                </c:pt>
                <c:pt idx="31">
                  <c:v>8/14 – 8/18</c:v>
                </c:pt>
                <c:pt idx="32">
                  <c:v>8/14 – 8/18</c:v>
                </c:pt>
                <c:pt idx="33">
                  <c:v>8/14 – 8/18</c:v>
                </c:pt>
                <c:pt idx="34">
                  <c:v>8/14 – 8/18</c:v>
                </c:pt>
                <c:pt idx="35">
                  <c:v>8/21 – 8/25</c:v>
                </c:pt>
                <c:pt idx="36">
                  <c:v>8/21 – 8/25</c:v>
                </c:pt>
                <c:pt idx="37">
                  <c:v>8/21 – 8/25</c:v>
                </c:pt>
                <c:pt idx="38">
                  <c:v>8/21 – 8/25</c:v>
                </c:pt>
                <c:pt idx="39">
                  <c:v>8/21 – 8/25</c:v>
                </c:pt>
                <c:pt idx="40">
                  <c:v>8/21 – 8/25</c:v>
                </c:pt>
                <c:pt idx="41">
                  <c:v>8/21 – 8/25</c:v>
                </c:pt>
                <c:pt idx="42">
                  <c:v>8/28 – 9/1</c:v>
                </c:pt>
                <c:pt idx="43">
                  <c:v>8/28 – 9/1</c:v>
                </c:pt>
                <c:pt idx="44">
                  <c:v>8/28 – 9/1</c:v>
                </c:pt>
                <c:pt idx="45">
                  <c:v>8/28 – 9/1</c:v>
                </c:pt>
                <c:pt idx="46">
                  <c:v>8/28 – 9/1</c:v>
                </c:pt>
                <c:pt idx="47">
                  <c:v>8/28 – 9/1</c:v>
                </c:pt>
                <c:pt idx="48">
                  <c:v>8/28 – 9/1</c:v>
                </c:pt>
                <c:pt idx="49">
                  <c:v>9/4 – 9/8</c:v>
                </c:pt>
                <c:pt idx="50">
                  <c:v>9/4 – 9/8</c:v>
                </c:pt>
                <c:pt idx="51">
                  <c:v>9/4 – 9/8</c:v>
                </c:pt>
                <c:pt idx="52">
                  <c:v>9/4 – 9/8</c:v>
                </c:pt>
                <c:pt idx="53">
                  <c:v>9/4 – 9/8</c:v>
                </c:pt>
                <c:pt idx="54">
                  <c:v>9/4 – 9/8</c:v>
                </c:pt>
                <c:pt idx="55">
                  <c:v>9/4 – 9/8</c:v>
                </c:pt>
                <c:pt idx="56">
                  <c:v>9/11 – 9/15</c:v>
                </c:pt>
                <c:pt idx="57">
                  <c:v>9/11 – 9/15</c:v>
                </c:pt>
                <c:pt idx="58">
                  <c:v>9/11 – 9/15</c:v>
                </c:pt>
                <c:pt idx="59">
                  <c:v>9/11 – 9/15</c:v>
                </c:pt>
                <c:pt idx="60">
                  <c:v>9/11 – 9/15</c:v>
                </c:pt>
                <c:pt idx="61">
                  <c:v>9/11 – 9/15</c:v>
                </c:pt>
                <c:pt idx="62">
                  <c:v>9/11 – 9/15</c:v>
                </c:pt>
                <c:pt idx="63">
                  <c:v>9/18 – 9/22</c:v>
                </c:pt>
                <c:pt idx="64">
                  <c:v>9/18 – 9/22</c:v>
                </c:pt>
                <c:pt idx="65">
                  <c:v>9/18 – 9/22</c:v>
                </c:pt>
                <c:pt idx="66">
                  <c:v>9/18 – 9/22</c:v>
                </c:pt>
                <c:pt idx="67">
                  <c:v>9/18 – 9/22</c:v>
                </c:pt>
                <c:pt idx="68">
                  <c:v>9/18 – 9/22</c:v>
                </c:pt>
                <c:pt idx="69">
                  <c:v>9/18 – 9/22</c:v>
                </c:pt>
                <c:pt idx="70">
                  <c:v>9/25 – 9/29</c:v>
                </c:pt>
                <c:pt idx="71">
                  <c:v>9/25 – 9/29</c:v>
                </c:pt>
                <c:pt idx="72">
                  <c:v>9/25 – 9/29</c:v>
                </c:pt>
                <c:pt idx="73">
                  <c:v>9/25 – 9/29</c:v>
                </c:pt>
                <c:pt idx="74">
                  <c:v>9/25 – 9/29</c:v>
                </c:pt>
                <c:pt idx="75">
                  <c:v>9/25 – 9/29</c:v>
                </c:pt>
                <c:pt idx="76">
                  <c:v>9/25 – 9/29</c:v>
                </c:pt>
                <c:pt idx="77">
                  <c:v>10/2 – 10/6</c:v>
                </c:pt>
                <c:pt idx="78">
                  <c:v>10/2 – 10/6</c:v>
                </c:pt>
                <c:pt idx="79">
                  <c:v>10/2 – 10/6</c:v>
                </c:pt>
                <c:pt idx="80">
                  <c:v>10/2 – 10/6</c:v>
                </c:pt>
                <c:pt idx="81">
                  <c:v>10/2 – 10/6</c:v>
                </c:pt>
                <c:pt idx="82">
                  <c:v>10/2 – 10/6</c:v>
                </c:pt>
                <c:pt idx="83">
                  <c:v>10/2 – 10/6</c:v>
                </c:pt>
                <c:pt idx="84">
                  <c:v>10/9 – 10/13</c:v>
                </c:pt>
                <c:pt idx="85">
                  <c:v>10/9 – 10/13</c:v>
                </c:pt>
                <c:pt idx="86">
                  <c:v>10/9 – 10/13</c:v>
                </c:pt>
                <c:pt idx="87">
                  <c:v>10/9 – 10/13</c:v>
                </c:pt>
                <c:pt idx="88">
                  <c:v>10/9 – 10/13</c:v>
                </c:pt>
                <c:pt idx="89">
                  <c:v>10/9 – 10/13</c:v>
                </c:pt>
                <c:pt idx="90">
                  <c:v>10/9 – 10/13</c:v>
                </c:pt>
                <c:pt idx="91">
                  <c:v>10/16 – 10/20</c:v>
                </c:pt>
                <c:pt idx="92">
                  <c:v>10/16 – 10/20</c:v>
                </c:pt>
                <c:pt idx="93">
                  <c:v>10/16 – 10/20</c:v>
                </c:pt>
                <c:pt idx="94">
                  <c:v>10/16 – 10/20</c:v>
                </c:pt>
                <c:pt idx="95">
                  <c:v>10/16 – 10/20</c:v>
                </c:pt>
                <c:pt idx="96">
                  <c:v>10/16 – 10/20</c:v>
                </c:pt>
                <c:pt idx="97">
                  <c:v>10/16 – 10/20</c:v>
                </c:pt>
                <c:pt idx="98">
                  <c:v>10/23 – 10/27</c:v>
                </c:pt>
                <c:pt idx="99">
                  <c:v>10/23 – 10/27</c:v>
                </c:pt>
                <c:pt idx="100">
                  <c:v>10/23 – 10/27</c:v>
                </c:pt>
                <c:pt idx="101">
                  <c:v>10/23 – 10/27</c:v>
                </c:pt>
                <c:pt idx="102">
                  <c:v>10/23 – 10/27</c:v>
                </c:pt>
                <c:pt idx="103">
                  <c:v>10/23 – 10/27</c:v>
                </c:pt>
                <c:pt idx="104">
                  <c:v>10/23 – 10/27</c:v>
                </c:pt>
                <c:pt idx="105">
                  <c:v>10/30 – 11/3</c:v>
                </c:pt>
                <c:pt idx="106">
                  <c:v>10/30 – 11/3</c:v>
                </c:pt>
                <c:pt idx="107">
                  <c:v>10/30 – 11/3</c:v>
                </c:pt>
                <c:pt idx="108">
                  <c:v>10/30 – 11/3</c:v>
                </c:pt>
                <c:pt idx="109">
                  <c:v>10/30 – 11/3</c:v>
                </c:pt>
                <c:pt idx="110">
                  <c:v>10/30 – 11/3</c:v>
                </c:pt>
                <c:pt idx="111">
                  <c:v>10/30 – 11/3</c:v>
                </c:pt>
                <c:pt idx="112">
                  <c:v>11/6 – 11/10</c:v>
                </c:pt>
                <c:pt idx="113">
                  <c:v>11/6 – 11/10</c:v>
                </c:pt>
                <c:pt idx="114">
                  <c:v>11/6 – 11/10</c:v>
                </c:pt>
                <c:pt idx="115">
                  <c:v>11/6 – 11/10</c:v>
                </c:pt>
                <c:pt idx="116">
                  <c:v>11/6 – 11/10</c:v>
                </c:pt>
                <c:pt idx="117">
                  <c:v>11/6 – 11/10</c:v>
                </c:pt>
                <c:pt idx="118">
                  <c:v>11/6 – 11/10</c:v>
                </c:pt>
                <c:pt idx="119">
                  <c:v>11/13 – 11/17</c:v>
                </c:pt>
                <c:pt idx="120">
                  <c:v>11/13 – 11/17</c:v>
                </c:pt>
                <c:pt idx="121">
                  <c:v>11/13 – 11/17</c:v>
                </c:pt>
                <c:pt idx="122">
                  <c:v>11/13 – 11/17</c:v>
                </c:pt>
                <c:pt idx="123">
                  <c:v>11/13 – 11/17</c:v>
                </c:pt>
                <c:pt idx="124">
                  <c:v>11/13 – 11/17</c:v>
                </c:pt>
                <c:pt idx="125">
                  <c:v>11/13 – 11/17</c:v>
                </c:pt>
                <c:pt idx="126">
                  <c:v>11/20 – 11/24</c:v>
                </c:pt>
                <c:pt idx="127">
                  <c:v>11/20 – 11/24</c:v>
                </c:pt>
                <c:pt idx="128">
                  <c:v>11/20 – 11/24</c:v>
                </c:pt>
                <c:pt idx="129">
                  <c:v>11/20 – 11/24</c:v>
                </c:pt>
                <c:pt idx="130">
                  <c:v>11/20 – 11/24</c:v>
                </c:pt>
                <c:pt idx="131">
                  <c:v>11/20 – 11/24</c:v>
                </c:pt>
                <c:pt idx="132">
                  <c:v>11/20 – 11/24</c:v>
                </c:pt>
                <c:pt idx="133">
                  <c:v>11/27 – 12/1</c:v>
                </c:pt>
                <c:pt idx="134">
                  <c:v>11/27 – 12/1</c:v>
                </c:pt>
                <c:pt idx="135">
                  <c:v>11/27 – 12/1</c:v>
                </c:pt>
                <c:pt idx="136">
                  <c:v>11/27 – 12/1</c:v>
                </c:pt>
                <c:pt idx="137">
                  <c:v>11/27 – 12/1</c:v>
                </c:pt>
                <c:pt idx="138">
                  <c:v>11/27 – 12/1</c:v>
                </c:pt>
                <c:pt idx="139">
                  <c:v>11/27 – 12/1</c:v>
                </c:pt>
                <c:pt idx="140">
                  <c:v>12/4 – 12/8</c:v>
                </c:pt>
                <c:pt idx="141">
                  <c:v>12/4 – 12/8</c:v>
                </c:pt>
                <c:pt idx="142">
                  <c:v>12/4 – 12/8</c:v>
                </c:pt>
                <c:pt idx="143">
                  <c:v>12/4 – 12/8</c:v>
                </c:pt>
                <c:pt idx="144">
                  <c:v>12/4 – 12/8</c:v>
                </c:pt>
                <c:pt idx="145">
                  <c:v>12/4 – 12/8</c:v>
                </c:pt>
                <c:pt idx="146">
                  <c:v>12/4 – 12/8</c:v>
                </c:pt>
                <c:pt idx="147">
                  <c:v>12/11 – 12/15</c:v>
                </c:pt>
                <c:pt idx="148">
                  <c:v>12/11 – 12/15</c:v>
                </c:pt>
                <c:pt idx="149">
                  <c:v>12/11 – 12/15</c:v>
                </c:pt>
                <c:pt idx="150">
                  <c:v>12/11 – 12/15</c:v>
                </c:pt>
                <c:pt idx="151">
                  <c:v>12/11 – 12/15</c:v>
                </c:pt>
                <c:pt idx="152">
                  <c:v>12/11 – 12/15</c:v>
                </c:pt>
                <c:pt idx="153">
                  <c:v>12/11 – 12/15</c:v>
                </c:pt>
                <c:pt idx="154">
                  <c:v>12/18 – 12/22</c:v>
                </c:pt>
                <c:pt idx="155">
                  <c:v>12/18 – 12/22</c:v>
                </c:pt>
                <c:pt idx="156">
                  <c:v>12/18 – 12/22</c:v>
                </c:pt>
                <c:pt idx="157">
                  <c:v>12/18 – 12/22</c:v>
                </c:pt>
                <c:pt idx="158">
                  <c:v>12/18 – 12/22</c:v>
                </c:pt>
                <c:pt idx="159">
                  <c:v>12/18 – 12/22</c:v>
                </c:pt>
                <c:pt idx="160">
                  <c:v>12/18 – 12/22</c:v>
                </c:pt>
                <c:pt idx="161">
                  <c:v>12/25 – 12/29</c:v>
                </c:pt>
                <c:pt idx="162">
                  <c:v>12/25 – 12/29</c:v>
                </c:pt>
                <c:pt idx="163">
                  <c:v>12/25 – 12/29</c:v>
                </c:pt>
                <c:pt idx="164">
                  <c:v>12/25 – 12/29</c:v>
                </c:pt>
                <c:pt idx="165">
                  <c:v>12/25 – 12/29</c:v>
                </c:pt>
                <c:pt idx="166">
                  <c:v>12/25 – 12/29</c:v>
                </c:pt>
                <c:pt idx="167">
                  <c:v>12/25 – 12/29</c:v>
                </c:pt>
                <c:pt idx="168">
                  <c:v>1/1 – 1/5</c:v>
                </c:pt>
                <c:pt idx="169">
                  <c:v>1/1 – 1/5</c:v>
                </c:pt>
                <c:pt idx="170">
                  <c:v>1/1 – 1/5</c:v>
                </c:pt>
                <c:pt idx="171">
                  <c:v>1/1 – 1/5</c:v>
                </c:pt>
                <c:pt idx="172">
                  <c:v>1/1 – 1/5</c:v>
                </c:pt>
                <c:pt idx="173">
                  <c:v>1/1 – 1/5</c:v>
                </c:pt>
                <c:pt idx="174">
                  <c:v>1/1 – 1/5</c:v>
                </c:pt>
                <c:pt idx="175">
                  <c:v>1/8 – 1/12</c:v>
                </c:pt>
                <c:pt idx="176">
                  <c:v>1/8 – 1/12</c:v>
                </c:pt>
                <c:pt idx="177">
                  <c:v>1/8 – 1/12</c:v>
                </c:pt>
                <c:pt idx="178">
                  <c:v>1/8 – 1/12</c:v>
                </c:pt>
                <c:pt idx="179">
                  <c:v>1/8 – 1/12</c:v>
                </c:pt>
                <c:pt idx="180">
                  <c:v>1/8 – 1/12</c:v>
                </c:pt>
                <c:pt idx="181">
                  <c:v>1/8 – 1/12</c:v>
                </c:pt>
                <c:pt idx="182">
                  <c:v>1/15 – 1/19</c:v>
                </c:pt>
                <c:pt idx="183">
                  <c:v>1/15 – 1/19</c:v>
                </c:pt>
                <c:pt idx="184">
                  <c:v>1/15 – 1/19</c:v>
                </c:pt>
                <c:pt idx="185">
                  <c:v>1/15 – 1/19</c:v>
                </c:pt>
                <c:pt idx="186">
                  <c:v>1/15 – 1/19</c:v>
                </c:pt>
                <c:pt idx="187">
                  <c:v>1/15 – 1/19</c:v>
                </c:pt>
                <c:pt idx="188">
                  <c:v>1/15 – 1/19</c:v>
                </c:pt>
                <c:pt idx="189">
                  <c:v>1/22 – 1/26</c:v>
                </c:pt>
                <c:pt idx="190">
                  <c:v>1/22 – 1/26</c:v>
                </c:pt>
                <c:pt idx="191">
                  <c:v>1/22 – 1/26</c:v>
                </c:pt>
                <c:pt idx="192">
                  <c:v>1/22 – 1/26</c:v>
                </c:pt>
                <c:pt idx="193">
                  <c:v>1/22 – 1/26</c:v>
                </c:pt>
                <c:pt idx="194">
                  <c:v>1/22 – 1/26</c:v>
                </c:pt>
                <c:pt idx="195">
                  <c:v>1/22 – 1/26</c:v>
                </c:pt>
                <c:pt idx="196">
                  <c:v>1/29 – 2/2</c:v>
                </c:pt>
                <c:pt idx="197">
                  <c:v>1/29 – 2/2</c:v>
                </c:pt>
                <c:pt idx="198">
                  <c:v>1/29 – 2/2</c:v>
                </c:pt>
                <c:pt idx="199">
                  <c:v>1/29 – 2/2</c:v>
                </c:pt>
                <c:pt idx="200">
                  <c:v>1/29 – 2/2</c:v>
                </c:pt>
                <c:pt idx="201">
                  <c:v>1/29 – 2/2</c:v>
                </c:pt>
                <c:pt idx="202">
                  <c:v>1/29 – 2/2</c:v>
                </c:pt>
                <c:pt idx="203">
                  <c:v>2/5 – 2/9</c:v>
                </c:pt>
                <c:pt idx="204">
                  <c:v>2/5 – 2/9</c:v>
                </c:pt>
                <c:pt idx="205">
                  <c:v>2/5 – 2/9</c:v>
                </c:pt>
                <c:pt idx="206">
                  <c:v>2/5 – 2/9</c:v>
                </c:pt>
                <c:pt idx="207">
                  <c:v>2/5 – 2/9</c:v>
                </c:pt>
                <c:pt idx="208">
                  <c:v>2/5 – 2/9</c:v>
                </c:pt>
                <c:pt idx="209">
                  <c:v>2/5 – 2/9</c:v>
                </c:pt>
                <c:pt idx="210">
                  <c:v>2/12 – 2/16</c:v>
                </c:pt>
                <c:pt idx="211">
                  <c:v>2/12 – 2/16</c:v>
                </c:pt>
                <c:pt idx="212">
                  <c:v>2/12 – 2/16</c:v>
                </c:pt>
                <c:pt idx="213">
                  <c:v>2/12 – 2/16</c:v>
                </c:pt>
                <c:pt idx="214">
                  <c:v>2/12 – 2/16</c:v>
                </c:pt>
                <c:pt idx="215">
                  <c:v>2/12 – 2/16</c:v>
                </c:pt>
                <c:pt idx="216">
                  <c:v>2/12 – 2/16</c:v>
                </c:pt>
              </c:strCache>
            </c:strRef>
          </c:cat>
          <c:val>
            <c:numRef>
              <c:f>Merged!$Y$2:$Y$218</c:f>
              <c:numCache>
                <c:formatCode>[$-409]h:mm\ AM/PM;@</c:formatCode>
                <c:ptCount val="2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0.54861111111111105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0.54861111111111105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0.54861111111111105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0.54861111111111105</c:v>
                </c:pt>
                <c:pt idx="44">
                  <c:v>0</c:v>
                </c:pt>
                <c:pt idx="45">
                  <c:v>0.54861111111111105</c:v>
                </c:pt>
                <c:pt idx="46">
                  <c:v>0.54861111111111105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0.54861111111111105</c:v>
                </c:pt>
                <c:pt idx="53">
                  <c:v>0.54861111111111105</c:v>
                </c:pt>
                <c:pt idx="54">
                  <c:v>0.54861111111111105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0.54861111111111105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0.54861111111111105</c:v>
                </c:pt>
                <c:pt idx="68">
                  <c:v>0.54861111111111105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0.54861111111111105</c:v>
                </c:pt>
                <c:pt idx="81">
                  <c:v>0.54861111111111105</c:v>
                </c:pt>
                <c:pt idx="82">
                  <c:v>0.54861111111111105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0.54861111111111105</c:v>
                </c:pt>
                <c:pt idx="93">
                  <c:v>0.54861111111111105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0.54861111111111105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0.54861111111111105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0.54861111111111105</c:v>
                </c:pt>
                <c:pt idx="115">
                  <c:v>0.54861111111111105</c:v>
                </c:pt>
                <c:pt idx="116">
                  <c:v>0.54861111111111105</c:v>
                </c:pt>
                <c:pt idx="117">
                  <c:v>0.54861111111111105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0.54861111111111105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0.54861111111111105</c:v>
                </c:pt>
                <c:pt idx="129">
                  <c:v>0.54861111111111105</c:v>
                </c:pt>
                <c:pt idx="130">
                  <c:v>0</c:v>
                </c:pt>
                <c:pt idx="131">
                  <c:v>0.54861111111111105</c:v>
                </c:pt>
                <c:pt idx="132">
                  <c:v>0</c:v>
                </c:pt>
                <c:pt idx="133">
                  <c:v>0</c:v>
                </c:pt>
                <c:pt idx="134">
                  <c:v>0.54861111111111105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0.54861111111111105</c:v>
                </c:pt>
                <c:pt idx="139">
                  <c:v>0</c:v>
                </c:pt>
                <c:pt idx="140">
                  <c:v>0</c:v>
                </c:pt>
                <c:pt idx="141">
                  <c:v>0.54861111111111105</c:v>
                </c:pt>
                <c:pt idx="142">
                  <c:v>0.54861111111111105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0.54861111111111105</c:v>
                </c:pt>
                <c:pt idx="149">
                  <c:v>0.54861111111111105</c:v>
                </c:pt>
                <c:pt idx="150">
                  <c:v>0.54861111111111105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0.54861111111111105</c:v>
                </c:pt>
                <c:pt idx="158">
                  <c:v>0.54861111111111105</c:v>
                </c:pt>
                <c:pt idx="159">
                  <c:v>0.54861111111111105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0.54861111111111105</c:v>
                </c:pt>
                <c:pt idx="164">
                  <c:v>0.54861111111111105</c:v>
                </c:pt>
                <c:pt idx="165">
                  <c:v>0.54861111111111105</c:v>
                </c:pt>
                <c:pt idx="166">
                  <c:v>0.54861111111111105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0.54861111111111105</c:v>
                </c:pt>
                <c:pt idx="171">
                  <c:v>0.54861111111111105</c:v>
                </c:pt>
                <c:pt idx="172">
                  <c:v>0</c:v>
                </c:pt>
                <c:pt idx="173">
                  <c:v>0.54861111111111105</c:v>
                </c:pt>
                <c:pt idx="174">
                  <c:v>0</c:v>
                </c:pt>
                <c:pt idx="175">
                  <c:v>0</c:v>
                </c:pt>
                <c:pt idx="176">
                  <c:v>0.54861111111111105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0.54861111111111105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0.54861111111111105</c:v>
                </c:pt>
                <c:pt idx="185">
                  <c:v>0.54861111111111105</c:v>
                </c:pt>
                <c:pt idx="186">
                  <c:v>0.54861111111111105</c:v>
                </c:pt>
                <c:pt idx="187">
                  <c:v>0.54861111111111105</c:v>
                </c:pt>
                <c:pt idx="188">
                  <c:v>0</c:v>
                </c:pt>
                <c:pt idx="189">
                  <c:v>0</c:v>
                </c:pt>
                <c:pt idx="190">
                  <c:v>0.54861111111111105</c:v>
                </c:pt>
                <c:pt idx="191">
                  <c:v>0.54861111111111105</c:v>
                </c:pt>
                <c:pt idx="192">
                  <c:v>0.54861111111111105</c:v>
                </c:pt>
                <c:pt idx="193">
                  <c:v>0.54861111111111105</c:v>
                </c:pt>
                <c:pt idx="194">
                  <c:v>0.54861111111111105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0.54861111111111105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0.54861111111111105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0.54861111111111105</c:v>
                </c:pt>
                <c:pt idx="212">
                  <c:v>0.54861111111111105</c:v>
                </c:pt>
                <c:pt idx="213">
                  <c:v>0.54861111111111105</c:v>
                </c:pt>
                <c:pt idx="214">
                  <c:v>0</c:v>
                </c:pt>
                <c:pt idx="215">
                  <c:v>0.54861111111111105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7-4590-B989-44FD2F786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579843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7"/>
        <c:minorUnit val="7"/>
      </c:dateAx>
      <c:valAx>
        <c:axId val="1"/>
        <c:scaling>
          <c:orientation val="minMax"/>
          <c:max val="0.83500000000000008"/>
          <c:min val="0.2917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h:mm\ AM/P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79843120"/>
        <c:crosses val="autoZero"/>
        <c:crossBetween val="between"/>
        <c:majorUnit val="4.1700000000000008E-2"/>
        <c:minorUnit val="2.0850000000000004E-2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1"/>
      </c:catAx>
      <c:valAx>
        <c:axId val="4"/>
        <c:scaling>
          <c:orientation val="minMax"/>
          <c:max val="0.83500000000000008"/>
          <c:min val="0.29170000000000001"/>
        </c:scaling>
        <c:delete val="1"/>
        <c:axPos val="r"/>
        <c:numFmt formatCode="[$-409]h:mm\ AM/PM" sourceLinked="1"/>
        <c:majorTickMark val="out"/>
        <c:minorTickMark val="none"/>
        <c:tickLblPos val="nextTo"/>
        <c:crossAx val="3"/>
        <c:crosses val="max"/>
        <c:crossBetween val="between"/>
        <c:majorUnit val="4.1700000000000008E-2"/>
        <c:minorUnit val="2.085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 b="0">
          <a:solidFill>
            <a:schemeClr val="tx1">
              <a:lumMod val="50000"/>
              <a:lumOff val="50000"/>
            </a:schemeClr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6"/>
  <sheetViews>
    <sheetView zoomScaleNormal="100" workbookViewId="0">
      <pane ySplit="1" topLeftCell="A2" activePane="bottomLeft" state="frozen"/>
      <selection pane="bottomLeft" activeCell="E418" sqref="E418"/>
    </sheetView>
  </sheetViews>
  <sheetFormatPr defaultColWidth="9.1328125" defaultRowHeight="20.100000000000001" customHeight="1" x14ac:dyDescent="0.45"/>
  <cols>
    <col min="1" max="1" width="12.59765625" style="7" customWidth="1"/>
    <col min="2" max="3" width="13.59765625" style="56" customWidth="1"/>
    <col min="4" max="4" width="12.265625" style="11" customWidth="1"/>
    <col min="5" max="5" width="27.265625" style="57" bestFit="1" customWidth="1"/>
    <col min="6" max="6" width="4.3984375" style="11" customWidth="1"/>
    <col min="7" max="7" width="9.73046875" style="11" customWidth="1"/>
    <col min="8" max="8" width="9.59765625" style="11" customWidth="1"/>
    <col min="9" max="9" width="24.73046875" style="11" customWidth="1"/>
    <col min="10" max="10" width="11.73046875" style="11" bestFit="1" customWidth="1"/>
    <col min="11" max="16384" width="9.1328125" style="11"/>
  </cols>
  <sheetData>
    <row r="1" spans="1:10" s="1" customFormat="1" ht="20.100000000000001" customHeight="1" x14ac:dyDescent="0.45">
      <c r="A1" s="2" t="s">
        <v>2</v>
      </c>
      <c r="B1" s="22" t="s">
        <v>20</v>
      </c>
      <c r="C1" s="22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  <c r="J1" s="1" t="s">
        <v>17</v>
      </c>
    </row>
    <row r="2" spans="1:10" s="6" customFormat="1" ht="20.100000000000001" customHeight="1" x14ac:dyDescent="0.45">
      <c r="A2" s="29">
        <v>42971</v>
      </c>
      <c r="B2" s="43">
        <v>0.51339120370370372</v>
      </c>
      <c r="C2" s="30">
        <v>0.5134143518518518</v>
      </c>
      <c r="D2" s="31" t="s">
        <v>27</v>
      </c>
      <c r="E2" s="32" t="s">
        <v>41</v>
      </c>
      <c r="F2" s="31" t="s">
        <v>29</v>
      </c>
      <c r="G2" s="31"/>
      <c r="H2" s="16">
        <v>241</v>
      </c>
      <c r="I2" s="16"/>
      <c r="J2" s="16"/>
    </row>
    <row r="3" spans="1:10" ht="20.100000000000001" customHeight="1" x14ac:dyDescent="0.45">
      <c r="A3" s="25">
        <v>43040</v>
      </c>
      <c r="B3" s="26">
        <v>0.51141203703703708</v>
      </c>
      <c r="C3" s="26"/>
      <c r="D3" s="27" t="s">
        <v>27</v>
      </c>
      <c r="E3" s="28" t="s">
        <v>55</v>
      </c>
      <c r="F3" s="27" t="s">
        <v>29</v>
      </c>
      <c r="G3" s="27"/>
      <c r="H3" s="11">
        <v>245</v>
      </c>
    </row>
    <row r="4" spans="1:10" ht="20.100000000000001" customHeight="1" x14ac:dyDescent="0.45">
      <c r="A4" s="25">
        <v>43040</v>
      </c>
      <c r="B4" s="26">
        <v>0.51163194444444449</v>
      </c>
      <c r="C4" s="26"/>
      <c r="D4" s="27" t="s">
        <v>27</v>
      </c>
      <c r="E4" s="28" t="s">
        <v>56</v>
      </c>
      <c r="F4" s="27" t="s">
        <v>29</v>
      </c>
      <c r="G4" s="27"/>
      <c r="H4" s="11">
        <v>245</v>
      </c>
    </row>
    <row r="5" spans="1:10" s="16" customFormat="1" ht="20.100000000000001" customHeight="1" x14ac:dyDescent="0.45">
      <c r="A5" s="25">
        <v>42933</v>
      </c>
      <c r="B5" s="26">
        <v>0.70818287037037031</v>
      </c>
      <c r="C5" s="26">
        <v>0.70824074074074073</v>
      </c>
      <c r="D5" s="27" t="s">
        <v>27</v>
      </c>
      <c r="E5" s="28" t="s">
        <v>31</v>
      </c>
      <c r="F5" s="27" t="s">
        <v>29</v>
      </c>
      <c r="G5" s="27" t="s">
        <v>30</v>
      </c>
      <c r="H5" s="11">
        <v>239</v>
      </c>
      <c r="I5" s="11"/>
      <c r="J5" s="11"/>
    </row>
    <row r="6" spans="1:10" s="16" customFormat="1" ht="20.100000000000001" customHeight="1" x14ac:dyDescent="0.45">
      <c r="A6" s="29">
        <v>42934</v>
      </c>
      <c r="B6" s="30">
        <v>0.49929398148148146</v>
      </c>
      <c r="C6" s="30">
        <v>0.49935185185185182</v>
      </c>
      <c r="D6" s="31" t="s">
        <v>27</v>
      </c>
      <c r="E6" s="32" t="s">
        <v>31</v>
      </c>
      <c r="F6" s="31" t="s">
        <v>29</v>
      </c>
      <c r="G6" s="31" t="s">
        <v>30</v>
      </c>
      <c r="H6" s="16">
        <v>239</v>
      </c>
    </row>
    <row r="7" spans="1:10" s="16" customFormat="1" ht="20.100000000000001" customHeight="1" x14ac:dyDescent="0.45">
      <c r="A7" s="25">
        <v>42991</v>
      </c>
      <c r="B7" s="26">
        <v>0.48841435185185184</v>
      </c>
      <c r="C7" s="26">
        <v>0.4884722222222222</v>
      </c>
      <c r="D7" s="27" t="s">
        <v>27</v>
      </c>
      <c r="E7" s="28" t="s">
        <v>31</v>
      </c>
      <c r="F7" s="27" t="s">
        <v>29</v>
      </c>
      <c r="G7" s="27" t="s">
        <v>30</v>
      </c>
      <c r="H7" s="11">
        <v>242</v>
      </c>
      <c r="I7" s="11"/>
      <c r="J7" s="11"/>
    </row>
    <row r="8" spans="1:10" s="16" customFormat="1" ht="20.100000000000001" customHeight="1" x14ac:dyDescent="0.45">
      <c r="A8" s="29">
        <v>42992</v>
      </c>
      <c r="B8" s="30">
        <v>0.46990740740740744</v>
      </c>
      <c r="C8" s="30">
        <v>0.4699652777777778</v>
      </c>
      <c r="D8" s="31" t="s">
        <v>27</v>
      </c>
      <c r="E8" s="32" t="s">
        <v>31</v>
      </c>
      <c r="F8" s="31" t="s">
        <v>29</v>
      </c>
      <c r="G8" s="31" t="s">
        <v>30</v>
      </c>
      <c r="H8" s="16">
        <v>242</v>
      </c>
    </row>
    <row r="9" spans="1:10" s="16" customFormat="1" ht="20.100000000000001" customHeight="1" x14ac:dyDescent="0.45">
      <c r="A9" s="25">
        <v>42996</v>
      </c>
      <c r="B9" s="26">
        <v>0.49886574074074069</v>
      </c>
      <c r="C9" s="26">
        <v>0.49892361111111111</v>
      </c>
      <c r="D9" s="27" t="s">
        <v>27</v>
      </c>
      <c r="E9" s="28" t="s">
        <v>31</v>
      </c>
      <c r="F9" s="27" t="s">
        <v>29</v>
      </c>
      <c r="G9" s="27" t="s">
        <v>30</v>
      </c>
      <c r="H9" s="11">
        <v>242</v>
      </c>
      <c r="I9" s="11"/>
      <c r="J9" s="11"/>
    </row>
    <row r="10" spans="1:10" s="16" customFormat="1" ht="20.100000000000001" customHeight="1" x14ac:dyDescent="0.45">
      <c r="A10" s="29">
        <v>42997</v>
      </c>
      <c r="B10" s="30">
        <v>0.47734953703703703</v>
      </c>
      <c r="C10" s="30">
        <v>0.47740740740740745</v>
      </c>
      <c r="D10" s="31" t="s">
        <v>27</v>
      </c>
      <c r="E10" s="32" t="s">
        <v>31</v>
      </c>
      <c r="F10" s="31" t="s">
        <v>29</v>
      </c>
      <c r="G10" s="31" t="s">
        <v>30</v>
      </c>
      <c r="H10" s="16">
        <v>243</v>
      </c>
    </row>
    <row r="11" spans="1:10" s="16" customFormat="1" ht="20.100000000000001" customHeight="1" x14ac:dyDescent="0.45">
      <c r="A11" s="25">
        <v>43003</v>
      </c>
      <c r="B11" s="26">
        <v>0.4786111111111111</v>
      </c>
      <c r="C11" s="26">
        <v>0.47866898148148151</v>
      </c>
      <c r="D11" s="27" t="s">
        <v>27</v>
      </c>
      <c r="E11" s="28" t="s">
        <v>31</v>
      </c>
      <c r="F11" s="27" t="s">
        <v>29</v>
      </c>
      <c r="G11" s="27" t="s">
        <v>30</v>
      </c>
      <c r="H11" s="11">
        <v>243</v>
      </c>
      <c r="I11" s="11"/>
      <c r="J11" s="11"/>
    </row>
    <row r="12" spans="1:10" s="16" customFormat="1" ht="20.100000000000001" customHeight="1" x14ac:dyDescent="0.45">
      <c r="A12" s="29">
        <v>43011</v>
      </c>
      <c r="B12" s="30">
        <v>0.49336805555555557</v>
      </c>
      <c r="C12" s="30">
        <v>0.49342592592592593</v>
      </c>
      <c r="D12" s="31" t="s">
        <v>27</v>
      </c>
      <c r="E12" s="32" t="s">
        <v>31</v>
      </c>
      <c r="F12" s="31" t="s">
        <v>29</v>
      </c>
      <c r="G12" s="31" t="s">
        <v>30</v>
      </c>
      <c r="H12" s="16">
        <v>243</v>
      </c>
    </row>
    <row r="13" spans="1:10" s="16" customFormat="1" ht="20.100000000000001" customHeight="1" x14ac:dyDescent="0.45">
      <c r="A13" s="29">
        <v>43018</v>
      </c>
      <c r="B13" s="30">
        <v>0.4950694444444444</v>
      </c>
      <c r="C13" s="30">
        <v>0.49512731481481481</v>
      </c>
      <c r="D13" s="31" t="s">
        <v>27</v>
      </c>
      <c r="E13" s="32" t="s">
        <v>31</v>
      </c>
      <c r="F13" s="31" t="s">
        <v>29</v>
      </c>
      <c r="G13" s="31" t="s">
        <v>30</v>
      </c>
      <c r="H13" s="16">
        <v>244</v>
      </c>
      <c r="I13" s="16" t="s">
        <v>50</v>
      </c>
    </row>
    <row r="14" spans="1:10" ht="20.100000000000001" customHeight="1" x14ac:dyDescent="0.45">
      <c r="A14" s="25">
        <v>43028</v>
      </c>
      <c r="B14" s="26">
        <v>0.48604166666666665</v>
      </c>
      <c r="C14" s="26">
        <v>0.48609953703703707</v>
      </c>
      <c r="D14" s="27" t="s">
        <v>27</v>
      </c>
      <c r="E14" s="28" t="s">
        <v>31</v>
      </c>
      <c r="F14" s="27" t="s">
        <v>29</v>
      </c>
      <c r="G14" s="27" t="s">
        <v>30</v>
      </c>
      <c r="H14" s="11">
        <v>244</v>
      </c>
    </row>
    <row r="15" spans="1:10" ht="20.100000000000001" customHeight="1" x14ac:dyDescent="0.45">
      <c r="A15" s="29">
        <v>43034</v>
      </c>
      <c r="B15" s="30">
        <v>0.50261574074074067</v>
      </c>
      <c r="C15" s="30">
        <v>0.50267361111111108</v>
      </c>
      <c r="D15" s="31" t="s">
        <v>27</v>
      </c>
      <c r="E15" s="32" t="s">
        <v>31</v>
      </c>
      <c r="F15" s="31" t="s">
        <v>29</v>
      </c>
      <c r="G15" s="31" t="s">
        <v>30</v>
      </c>
      <c r="H15" s="16">
        <v>245</v>
      </c>
      <c r="I15" s="16"/>
      <c r="J15" s="16"/>
    </row>
    <row r="16" spans="1:10" ht="20.100000000000001" customHeight="1" x14ac:dyDescent="0.45">
      <c r="A16" s="25">
        <v>43038</v>
      </c>
      <c r="B16" s="26">
        <v>0.48347222222222225</v>
      </c>
      <c r="C16" s="26">
        <v>0.48353009259259255</v>
      </c>
      <c r="D16" s="27" t="s">
        <v>27</v>
      </c>
      <c r="E16" s="28" t="s">
        <v>31</v>
      </c>
      <c r="F16" s="27" t="s">
        <v>29</v>
      </c>
      <c r="G16" s="27" t="s">
        <v>30</v>
      </c>
      <c r="H16" s="11">
        <v>245</v>
      </c>
    </row>
    <row r="17" spans="1:10" ht="20.100000000000001" customHeight="1" x14ac:dyDescent="0.45">
      <c r="A17" s="29">
        <v>43039</v>
      </c>
      <c r="B17" s="30">
        <v>0.4793055555555556</v>
      </c>
      <c r="C17" s="30">
        <v>0.47935185185185186</v>
      </c>
      <c r="D17" s="31" t="s">
        <v>27</v>
      </c>
      <c r="E17" s="32" t="s">
        <v>31</v>
      </c>
      <c r="F17" s="31" t="s">
        <v>29</v>
      </c>
      <c r="G17" s="31" t="s">
        <v>30</v>
      </c>
      <c r="H17" s="16">
        <v>245</v>
      </c>
      <c r="I17" s="16" t="s">
        <v>53</v>
      </c>
      <c r="J17" s="16"/>
    </row>
    <row r="18" spans="1:10" s="16" customFormat="1" ht="20.100000000000001" customHeight="1" x14ac:dyDescent="0.45">
      <c r="A18" s="25">
        <v>43056</v>
      </c>
      <c r="B18" s="26">
        <v>0.51247685185185188</v>
      </c>
      <c r="C18" s="26">
        <v>0.51253472222222218</v>
      </c>
      <c r="D18" s="27" t="s">
        <v>27</v>
      </c>
      <c r="E18" s="28" t="s">
        <v>31</v>
      </c>
      <c r="F18" s="27" t="s">
        <v>29</v>
      </c>
      <c r="G18" s="27" t="s">
        <v>30</v>
      </c>
      <c r="H18" s="11">
        <v>246</v>
      </c>
      <c r="I18" s="11"/>
      <c r="J18" s="11"/>
    </row>
    <row r="19" spans="1:10" s="16" customFormat="1" ht="20.100000000000001" customHeight="1" x14ac:dyDescent="0.45">
      <c r="A19" s="25">
        <v>43059</v>
      </c>
      <c r="B19" s="26">
        <v>0.7012152777777777</v>
      </c>
      <c r="C19" s="26">
        <v>0.70127314814814812</v>
      </c>
      <c r="D19" s="27" t="s">
        <v>27</v>
      </c>
      <c r="E19" s="28" t="s">
        <v>31</v>
      </c>
      <c r="F19" s="27" t="s">
        <v>29</v>
      </c>
      <c r="G19" s="27" t="s">
        <v>30</v>
      </c>
      <c r="H19" s="11">
        <v>246</v>
      </c>
      <c r="I19" s="11"/>
      <c r="J19" s="11"/>
    </row>
    <row r="20" spans="1:10" s="16" customFormat="1" ht="20.100000000000001" customHeight="1" x14ac:dyDescent="0.45">
      <c r="A20" s="25">
        <v>43077</v>
      </c>
      <c r="B20" s="26">
        <v>0.50217592592592586</v>
      </c>
      <c r="C20" s="26">
        <v>0.50223379629629628</v>
      </c>
      <c r="D20" s="27" t="s">
        <v>27</v>
      </c>
      <c r="E20" s="28" t="s">
        <v>31</v>
      </c>
      <c r="F20" s="27" t="s">
        <v>29</v>
      </c>
      <c r="G20" s="27" t="s">
        <v>30</v>
      </c>
      <c r="H20" s="11">
        <v>247</v>
      </c>
      <c r="I20" s="11"/>
      <c r="J20" s="11"/>
    </row>
    <row r="21" spans="1:10" s="16" customFormat="1" ht="20.100000000000001" customHeight="1" x14ac:dyDescent="0.45">
      <c r="A21" s="25">
        <v>43129</v>
      </c>
      <c r="B21" s="26">
        <v>0.4950694444444444</v>
      </c>
      <c r="C21" s="26">
        <v>0.49512731481481481</v>
      </c>
      <c r="D21" s="27" t="s">
        <v>27</v>
      </c>
      <c r="E21" s="28" t="s">
        <v>31</v>
      </c>
      <c r="F21" s="27" t="s">
        <v>29</v>
      </c>
      <c r="G21" s="27" t="s">
        <v>30</v>
      </c>
      <c r="H21" s="11">
        <v>250</v>
      </c>
      <c r="I21" s="11"/>
      <c r="J21" s="11"/>
    </row>
    <row r="22" spans="1:10" s="16" customFormat="1" ht="20.100000000000001" customHeight="1" x14ac:dyDescent="0.45">
      <c r="A22" s="29">
        <v>43132</v>
      </c>
      <c r="B22" s="30">
        <v>0.49526620370370367</v>
      </c>
      <c r="C22" s="30">
        <v>0.49532407407407408</v>
      </c>
      <c r="D22" s="31" t="s">
        <v>27</v>
      </c>
      <c r="E22" s="32" t="s">
        <v>31</v>
      </c>
      <c r="F22" s="31" t="s">
        <v>29</v>
      </c>
      <c r="G22" s="31" t="s">
        <v>30</v>
      </c>
      <c r="H22" s="16">
        <v>250</v>
      </c>
    </row>
    <row r="23" spans="1:10" ht="20.100000000000001" customHeight="1" x14ac:dyDescent="0.45">
      <c r="A23" s="25">
        <v>43138</v>
      </c>
      <c r="B23" s="26">
        <v>0.48923611111111115</v>
      </c>
      <c r="C23" s="26">
        <v>0.48929398148148145</v>
      </c>
      <c r="D23" s="27" t="s">
        <v>27</v>
      </c>
      <c r="E23" s="28" t="s">
        <v>31</v>
      </c>
      <c r="F23" s="27" t="s">
        <v>29</v>
      </c>
      <c r="G23" s="27" t="s">
        <v>30</v>
      </c>
      <c r="H23" s="11">
        <v>250</v>
      </c>
    </row>
    <row r="24" spans="1:10" ht="20.100000000000001" customHeight="1" x14ac:dyDescent="0.45">
      <c r="A24" s="25">
        <v>43040</v>
      </c>
      <c r="B24" s="26">
        <v>0.49527777777777776</v>
      </c>
      <c r="C24" s="26">
        <v>0.49533564814814812</v>
      </c>
      <c r="D24" s="27" t="s">
        <v>27</v>
      </c>
      <c r="E24" s="28" t="s">
        <v>54</v>
      </c>
      <c r="F24" s="27" t="s">
        <v>29</v>
      </c>
      <c r="G24" s="27" t="s">
        <v>30</v>
      </c>
      <c r="H24" s="11">
        <v>245</v>
      </c>
    </row>
    <row r="25" spans="1:10" ht="20.100000000000001" customHeight="1" x14ac:dyDescent="0.45">
      <c r="A25" s="25">
        <v>42998</v>
      </c>
      <c r="B25" s="26">
        <v>0.64922453703703698</v>
      </c>
      <c r="C25" s="26"/>
      <c r="D25" s="27" t="s">
        <v>27</v>
      </c>
      <c r="E25" s="28" t="s">
        <v>45</v>
      </c>
      <c r="F25" s="27" t="s">
        <v>29</v>
      </c>
      <c r="G25" s="27"/>
      <c r="H25" s="11">
        <v>243</v>
      </c>
      <c r="I25" s="11" t="s">
        <v>44</v>
      </c>
    </row>
    <row r="26" spans="1:10" s="37" customFormat="1" ht="20.100000000000001" customHeight="1" x14ac:dyDescent="0.45">
      <c r="A26" s="25">
        <v>42933</v>
      </c>
      <c r="B26" s="26">
        <v>0.50770833333333332</v>
      </c>
      <c r="C26" s="26">
        <v>0.50776620370370373</v>
      </c>
      <c r="D26" s="27" t="s">
        <v>27</v>
      </c>
      <c r="E26" s="28" t="s">
        <v>28</v>
      </c>
      <c r="F26" s="27" t="s">
        <v>29</v>
      </c>
      <c r="G26" s="27" t="s">
        <v>30</v>
      </c>
      <c r="H26" s="11">
        <v>239</v>
      </c>
      <c r="I26" s="11"/>
      <c r="J26" s="11"/>
    </row>
    <row r="27" spans="1:10" s="37" customFormat="1" ht="20.100000000000001" customHeight="1" x14ac:dyDescent="0.45">
      <c r="A27" s="29">
        <v>42934</v>
      </c>
      <c r="B27" s="30">
        <v>0.34019675925925924</v>
      </c>
      <c r="C27" s="30">
        <v>0.3402546296296296</v>
      </c>
      <c r="D27" s="31" t="s">
        <v>27</v>
      </c>
      <c r="E27" s="32" t="s">
        <v>28</v>
      </c>
      <c r="F27" s="31" t="s">
        <v>29</v>
      </c>
      <c r="G27" s="31" t="s">
        <v>30</v>
      </c>
      <c r="H27" s="16">
        <v>239</v>
      </c>
      <c r="I27" s="16"/>
      <c r="J27" s="16"/>
    </row>
    <row r="28" spans="1:10" ht="20.100000000000001" customHeight="1" x14ac:dyDescent="0.45">
      <c r="A28" s="29">
        <v>42934</v>
      </c>
      <c r="B28" s="30">
        <v>0.50236111111111115</v>
      </c>
      <c r="C28" s="30">
        <v>0.50240740740740741</v>
      </c>
      <c r="D28" s="31" t="s">
        <v>27</v>
      </c>
      <c r="E28" s="32" t="s">
        <v>28</v>
      </c>
      <c r="F28" s="31" t="s">
        <v>29</v>
      </c>
      <c r="G28" s="31" t="s">
        <v>30</v>
      </c>
      <c r="H28" s="16">
        <v>239</v>
      </c>
      <c r="I28" s="16"/>
      <c r="J28" s="16"/>
    </row>
    <row r="29" spans="1:10" ht="20.100000000000001" customHeight="1" x14ac:dyDescent="0.45">
      <c r="A29" s="29">
        <v>42934</v>
      </c>
      <c r="B29" s="30">
        <v>0.58991898148148147</v>
      </c>
      <c r="C29" s="30">
        <v>0.58998842592592593</v>
      </c>
      <c r="D29" s="31" t="s">
        <v>27</v>
      </c>
      <c r="E29" s="32" t="s">
        <v>28</v>
      </c>
      <c r="F29" s="31" t="s">
        <v>29</v>
      </c>
      <c r="G29" s="31" t="s">
        <v>30</v>
      </c>
      <c r="H29" s="16">
        <v>239</v>
      </c>
      <c r="I29" s="16"/>
      <c r="J29" s="16"/>
    </row>
    <row r="30" spans="1:10" ht="20.100000000000001" customHeight="1" x14ac:dyDescent="0.45">
      <c r="A30" s="29">
        <v>42934</v>
      </c>
      <c r="B30" s="30">
        <v>0.61587962962962961</v>
      </c>
      <c r="C30" s="30">
        <v>0.61593750000000003</v>
      </c>
      <c r="D30" s="31" t="s">
        <v>27</v>
      </c>
      <c r="E30" s="32" t="s">
        <v>28</v>
      </c>
      <c r="F30" s="31" t="s">
        <v>29</v>
      </c>
      <c r="G30" s="31" t="s">
        <v>30</v>
      </c>
      <c r="H30" s="16">
        <v>239</v>
      </c>
      <c r="I30" s="16"/>
      <c r="J30" s="16"/>
    </row>
    <row r="31" spans="1:10" ht="20.100000000000001" customHeight="1" x14ac:dyDescent="0.45">
      <c r="A31" s="25">
        <v>42935</v>
      </c>
      <c r="B31" s="26">
        <v>0.34439814814814818</v>
      </c>
      <c r="C31" s="26">
        <v>0.34447916666666667</v>
      </c>
      <c r="D31" s="27" t="s">
        <v>27</v>
      </c>
      <c r="E31" s="28" t="s">
        <v>28</v>
      </c>
      <c r="F31" s="27" t="s">
        <v>29</v>
      </c>
      <c r="G31" s="27" t="s">
        <v>30</v>
      </c>
      <c r="H31" s="11">
        <v>239</v>
      </c>
    </row>
    <row r="32" spans="1:10" s="16" customFormat="1" ht="20.100000000000001" customHeight="1" x14ac:dyDescent="0.45">
      <c r="A32" s="29">
        <v>42936</v>
      </c>
      <c r="B32" s="30">
        <v>0.34177083333333336</v>
      </c>
      <c r="C32" s="30">
        <v>0.34182870370370372</v>
      </c>
      <c r="D32" s="31" t="s">
        <v>27</v>
      </c>
      <c r="E32" s="32" t="s">
        <v>28</v>
      </c>
      <c r="F32" s="31" t="s">
        <v>29</v>
      </c>
      <c r="G32" s="31" t="s">
        <v>30</v>
      </c>
      <c r="H32" s="16">
        <v>239</v>
      </c>
    </row>
    <row r="33" spans="1:10" ht="20.100000000000001" customHeight="1" x14ac:dyDescent="0.45">
      <c r="A33" s="29">
        <v>42936</v>
      </c>
      <c r="B33" s="30">
        <v>0.38202546296296297</v>
      </c>
      <c r="C33" s="30">
        <v>0.38209490740740742</v>
      </c>
      <c r="D33" s="31" t="s">
        <v>27</v>
      </c>
      <c r="E33" s="32" t="s">
        <v>28</v>
      </c>
      <c r="F33" s="31" t="s">
        <v>29</v>
      </c>
      <c r="G33" s="31" t="s">
        <v>30</v>
      </c>
      <c r="H33" s="16">
        <v>239</v>
      </c>
      <c r="I33" s="16"/>
      <c r="J33" s="16"/>
    </row>
    <row r="34" spans="1:10" ht="20.100000000000001" customHeight="1" x14ac:dyDescent="0.45">
      <c r="A34" s="25">
        <v>42937</v>
      </c>
      <c r="B34" s="26">
        <v>0.3611111111111111</v>
      </c>
      <c r="C34" s="26">
        <v>0.36116898148148152</v>
      </c>
      <c r="D34" s="27" t="s">
        <v>27</v>
      </c>
      <c r="E34" s="28" t="s">
        <v>28</v>
      </c>
      <c r="F34" s="27" t="s">
        <v>29</v>
      </c>
      <c r="G34" s="27" t="s">
        <v>30</v>
      </c>
      <c r="H34" s="11">
        <v>239</v>
      </c>
    </row>
    <row r="35" spans="1:10" ht="20.100000000000001" customHeight="1" x14ac:dyDescent="0.45">
      <c r="A35" s="25">
        <v>42940</v>
      </c>
      <c r="B35" s="26">
        <v>0.34136574074074072</v>
      </c>
      <c r="C35" s="26">
        <v>0.34142361111111108</v>
      </c>
      <c r="D35" s="27" t="s">
        <v>27</v>
      </c>
      <c r="E35" s="28" t="s">
        <v>28</v>
      </c>
      <c r="F35" s="27" t="s">
        <v>29</v>
      </c>
      <c r="G35" s="27" t="s">
        <v>30</v>
      </c>
      <c r="H35" s="11">
        <v>239</v>
      </c>
    </row>
    <row r="36" spans="1:10" ht="20.100000000000001" customHeight="1" x14ac:dyDescent="0.45">
      <c r="A36" s="25">
        <v>42942</v>
      </c>
      <c r="B36" s="26">
        <v>0.34866898148148145</v>
      </c>
      <c r="C36" s="26">
        <v>0.34872685185185182</v>
      </c>
      <c r="D36" s="27" t="s">
        <v>27</v>
      </c>
      <c r="E36" s="28" t="s">
        <v>28</v>
      </c>
      <c r="F36" s="27" t="s">
        <v>29</v>
      </c>
      <c r="G36" s="27" t="s">
        <v>30</v>
      </c>
      <c r="H36" s="11">
        <v>239</v>
      </c>
    </row>
    <row r="37" spans="1:10" ht="20.100000000000001" customHeight="1" x14ac:dyDescent="0.45">
      <c r="A37" s="25">
        <v>42942</v>
      </c>
      <c r="B37" s="26">
        <v>0.51648148148148143</v>
      </c>
      <c r="C37" s="26">
        <v>0.51653935185185185</v>
      </c>
      <c r="D37" s="27" t="s">
        <v>27</v>
      </c>
      <c r="E37" s="28" t="s">
        <v>28</v>
      </c>
      <c r="F37" s="27" t="s">
        <v>29</v>
      </c>
      <c r="G37" s="27" t="s">
        <v>30</v>
      </c>
      <c r="H37" s="11">
        <v>239</v>
      </c>
    </row>
    <row r="38" spans="1:10" s="16" customFormat="1" ht="20.100000000000001" customHeight="1" x14ac:dyDescent="0.45">
      <c r="A38" s="25">
        <v>42942</v>
      </c>
      <c r="B38" s="26">
        <v>0.64704861111111112</v>
      </c>
      <c r="C38" s="26">
        <v>0.64710648148148142</v>
      </c>
      <c r="D38" s="27" t="s">
        <v>27</v>
      </c>
      <c r="E38" s="28" t="s">
        <v>28</v>
      </c>
      <c r="F38" s="27" t="s">
        <v>29</v>
      </c>
      <c r="G38" s="27" t="s">
        <v>30</v>
      </c>
      <c r="H38" s="11">
        <v>239</v>
      </c>
      <c r="I38" s="11"/>
      <c r="J38" s="11"/>
    </row>
    <row r="39" spans="1:10" s="16" customFormat="1" ht="20.100000000000001" customHeight="1" x14ac:dyDescent="0.45">
      <c r="A39" s="25">
        <v>42942</v>
      </c>
      <c r="B39" s="26">
        <v>0.70706018518518521</v>
      </c>
      <c r="C39" s="26">
        <v>0.70712962962962955</v>
      </c>
      <c r="D39" s="27" t="s">
        <v>27</v>
      </c>
      <c r="E39" s="28" t="s">
        <v>28</v>
      </c>
      <c r="F39" s="27" t="s">
        <v>29</v>
      </c>
      <c r="G39" s="27" t="s">
        <v>30</v>
      </c>
      <c r="H39" s="11">
        <v>239</v>
      </c>
      <c r="I39" s="11"/>
      <c r="J39" s="11"/>
    </row>
    <row r="40" spans="1:10" s="16" customFormat="1" ht="20.100000000000001" customHeight="1" x14ac:dyDescent="0.45">
      <c r="A40" s="29">
        <v>42943</v>
      </c>
      <c r="B40" s="30">
        <v>0.4651851851851852</v>
      </c>
      <c r="C40" s="30">
        <v>0.46524305555555556</v>
      </c>
      <c r="D40" s="31" t="s">
        <v>27</v>
      </c>
      <c r="E40" s="32" t="s">
        <v>28</v>
      </c>
      <c r="F40" s="31" t="s">
        <v>29</v>
      </c>
      <c r="G40" s="31" t="s">
        <v>30</v>
      </c>
      <c r="H40" s="16">
        <v>239</v>
      </c>
    </row>
    <row r="41" spans="1:10" s="16" customFormat="1" ht="20.100000000000001" customHeight="1" x14ac:dyDescent="0.45">
      <c r="A41" s="29">
        <v>42943</v>
      </c>
      <c r="B41" s="30">
        <v>0.60018518518518515</v>
      </c>
      <c r="C41" s="30">
        <v>0.60025462962962961</v>
      </c>
      <c r="D41" s="31" t="s">
        <v>27</v>
      </c>
      <c r="E41" s="32" t="s">
        <v>28</v>
      </c>
      <c r="F41" s="31" t="s">
        <v>29</v>
      </c>
      <c r="G41" s="31" t="s">
        <v>30</v>
      </c>
      <c r="H41" s="16">
        <v>239</v>
      </c>
    </row>
    <row r="42" spans="1:10" ht="20.100000000000001" customHeight="1" x14ac:dyDescent="0.45">
      <c r="A42" s="25">
        <v>42944</v>
      </c>
      <c r="B42" s="26">
        <v>0.36231481481481481</v>
      </c>
      <c r="C42" s="26">
        <v>0.36237268518518517</v>
      </c>
      <c r="D42" s="27" t="s">
        <v>27</v>
      </c>
      <c r="E42" s="28" t="s">
        <v>28</v>
      </c>
      <c r="F42" s="27" t="s">
        <v>29</v>
      </c>
      <c r="G42" s="27" t="s">
        <v>30</v>
      </c>
      <c r="H42" s="11">
        <v>239</v>
      </c>
    </row>
    <row r="43" spans="1:10" ht="20.100000000000001" customHeight="1" x14ac:dyDescent="0.45">
      <c r="A43" s="25">
        <v>42944</v>
      </c>
      <c r="B43" s="26">
        <v>0.56035879629629626</v>
      </c>
      <c r="C43" s="26">
        <v>0.56041666666666667</v>
      </c>
      <c r="D43" s="27" t="s">
        <v>27</v>
      </c>
      <c r="E43" s="28" t="s">
        <v>28</v>
      </c>
      <c r="F43" s="27" t="s">
        <v>29</v>
      </c>
      <c r="G43" s="27" t="s">
        <v>30</v>
      </c>
      <c r="H43" s="11">
        <v>239</v>
      </c>
    </row>
    <row r="44" spans="1:10" ht="20.100000000000001" customHeight="1" x14ac:dyDescent="0.45">
      <c r="A44" s="25">
        <v>42947</v>
      </c>
      <c r="B44" s="26">
        <v>0.33839120370370374</v>
      </c>
      <c r="C44" s="26">
        <v>0.33844907407407404</v>
      </c>
      <c r="D44" s="27" t="s">
        <v>27</v>
      </c>
      <c r="E44" s="28" t="s">
        <v>28</v>
      </c>
      <c r="F44" s="27" t="s">
        <v>29</v>
      </c>
      <c r="G44" s="27" t="s">
        <v>30</v>
      </c>
      <c r="H44" s="11">
        <v>240</v>
      </c>
      <c r="I44" s="11" t="s">
        <v>35</v>
      </c>
    </row>
    <row r="45" spans="1:10" ht="20.100000000000001" customHeight="1" x14ac:dyDescent="0.45">
      <c r="A45" s="25">
        <v>42947</v>
      </c>
      <c r="B45" s="26">
        <v>0.50160879629629629</v>
      </c>
      <c r="C45" s="26">
        <v>0.50166666666666659</v>
      </c>
      <c r="D45" s="27" t="s">
        <v>27</v>
      </c>
      <c r="E45" s="28" t="s">
        <v>28</v>
      </c>
      <c r="F45" s="27" t="s">
        <v>29</v>
      </c>
      <c r="G45" s="27" t="s">
        <v>30</v>
      </c>
      <c r="H45" s="11">
        <v>240</v>
      </c>
      <c r="I45" s="11" t="s">
        <v>35</v>
      </c>
    </row>
    <row r="46" spans="1:10" s="6" customFormat="1" ht="20.100000000000001" customHeight="1" x14ac:dyDescent="0.45">
      <c r="A46" s="25">
        <v>42947</v>
      </c>
      <c r="B46" s="26">
        <v>0.60932870370370373</v>
      </c>
      <c r="C46" s="26">
        <v>0.60938657407407404</v>
      </c>
      <c r="D46" s="27" t="s">
        <v>27</v>
      </c>
      <c r="E46" s="28" t="s">
        <v>28</v>
      </c>
      <c r="F46" s="27" t="s">
        <v>29</v>
      </c>
      <c r="G46" s="27" t="s">
        <v>30</v>
      </c>
      <c r="H46" s="11">
        <v>240</v>
      </c>
      <c r="I46" s="11" t="s">
        <v>35</v>
      </c>
      <c r="J46" s="11"/>
    </row>
    <row r="47" spans="1:10" s="6" customFormat="1" ht="20.100000000000001" customHeight="1" x14ac:dyDescent="0.45">
      <c r="A47" s="29">
        <v>42948</v>
      </c>
      <c r="B47" s="30">
        <v>0.3279050925925926</v>
      </c>
      <c r="C47" s="30">
        <v>0.32795138888888892</v>
      </c>
      <c r="D47" s="31" t="s">
        <v>27</v>
      </c>
      <c r="E47" s="32" t="s">
        <v>28</v>
      </c>
      <c r="F47" s="31" t="s">
        <v>29</v>
      </c>
      <c r="G47" s="31" t="s">
        <v>30</v>
      </c>
      <c r="H47" s="16">
        <v>240</v>
      </c>
      <c r="I47" s="16" t="s">
        <v>36</v>
      </c>
      <c r="J47" s="16"/>
    </row>
    <row r="48" spans="1:10" ht="20.100000000000001" customHeight="1" x14ac:dyDescent="0.45">
      <c r="A48" s="29">
        <v>42948</v>
      </c>
      <c r="B48" s="30">
        <v>0.50222222222222224</v>
      </c>
      <c r="C48" s="30">
        <v>0.50228009259259265</v>
      </c>
      <c r="D48" s="31" t="s">
        <v>27</v>
      </c>
      <c r="E48" s="32" t="s">
        <v>28</v>
      </c>
      <c r="F48" s="31" t="s">
        <v>29</v>
      </c>
      <c r="G48" s="31" t="s">
        <v>30</v>
      </c>
      <c r="H48" s="16">
        <v>240</v>
      </c>
      <c r="I48" s="16" t="s">
        <v>36</v>
      </c>
      <c r="J48" s="16"/>
    </row>
    <row r="49" spans="1:10" ht="20.100000000000001" customHeight="1" x14ac:dyDescent="0.45">
      <c r="A49" s="25">
        <v>42949</v>
      </c>
      <c r="B49" s="26">
        <v>0.36927083333333338</v>
      </c>
      <c r="C49" s="26">
        <v>0.36931712962962965</v>
      </c>
      <c r="D49" s="27" t="s">
        <v>27</v>
      </c>
      <c r="E49" s="28" t="s">
        <v>28</v>
      </c>
      <c r="F49" s="27" t="s">
        <v>29</v>
      </c>
      <c r="G49" s="27" t="s">
        <v>30</v>
      </c>
      <c r="H49" s="11">
        <v>240</v>
      </c>
    </row>
    <row r="50" spans="1:10" ht="20.100000000000001" customHeight="1" x14ac:dyDescent="0.45">
      <c r="A50" s="25">
        <v>42949</v>
      </c>
      <c r="B50" s="26">
        <v>0.46629629629629626</v>
      </c>
      <c r="C50" s="26">
        <v>0.46634259259259259</v>
      </c>
      <c r="D50" s="27" t="s">
        <v>27</v>
      </c>
      <c r="E50" s="28" t="s">
        <v>28</v>
      </c>
      <c r="F50" s="27" t="s">
        <v>29</v>
      </c>
      <c r="G50" s="27" t="s">
        <v>30</v>
      </c>
      <c r="H50" s="11">
        <v>240</v>
      </c>
    </row>
    <row r="51" spans="1:10" s="16" customFormat="1" ht="20.100000000000001" customHeight="1" x14ac:dyDescent="0.45">
      <c r="A51" s="25">
        <v>42949</v>
      </c>
      <c r="B51" s="26">
        <v>0.49160879629629628</v>
      </c>
      <c r="C51" s="26">
        <v>0.4916550925925926</v>
      </c>
      <c r="D51" s="27" t="s">
        <v>27</v>
      </c>
      <c r="E51" s="28" t="s">
        <v>28</v>
      </c>
      <c r="F51" s="27" t="s">
        <v>29</v>
      </c>
      <c r="G51" s="27" t="s">
        <v>30</v>
      </c>
      <c r="H51" s="11">
        <v>240</v>
      </c>
      <c r="I51" s="11"/>
      <c r="J51" s="11"/>
    </row>
    <row r="52" spans="1:10" s="16" customFormat="1" ht="20.100000000000001" customHeight="1" x14ac:dyDescent="0.45">
      <c r="A52" s="25">
        <v>42949</v>
      </c>
      <c r="B52" s="26">
        <v>0.57517361111111109</v>
      </c>
      <c r="C52" s="26">
        <v>0.57523148148148151</v>
      </c>
      <c r="D52" s="27" t="s">
        <v>27</v>
      </c>
      <c r="E52" s="28" t="s">
        <v>28</v>
      </c>
      <c r="F52" s="27" t="s">
        <v>29</v>
      </c>
      <c r="G52" s="27" t="s">
        <v>30</v>
      </c>
      <c r="H52" s="11">
        <v>240</v>
      </c>
      <c r="I52" s="11"/>
      <c r="J52" s="11"/>
    </row>
    <row r="53" spans="1:10" s="16" customFormat="1" ht="20.100000000000001" customHeight="1" x14ac:dyDescent="0.45">
      <c r="A53" s="29">
        <v>42950</v>
      </c>
      <c r="B53" s="30">
        <v>0.36258101851851854</v>
      </c>
      <c r="C53" s="30">
        <v>0.36265046296296299</v>
      </c>
      <c r="D53" s="31" t="s">
        <v>27</v>
      </c>
      <c r="E53" s="32" t="s">
        <v>28</v>
      </c>
      <c r="F53" s="31" t="s">
        <v>29</v>
      </c>
      <c r="G53" s="31" t="s">
        <v>30</v>
      </c>
      <c r="H53" s="16">
        <v>240</v>
      </c>
    </row>
    <row r="54" spans="1:10" s="16" customFormat="1" ht="20.100000000000001" customHeight="1" x14ac:dyDescent="0.45">
      <c r="A54" s="25">
        <v>42954</v>
      </c>
      <c r="B54" s="26">
        <v>0.31862268518518516</v>
      </c>
      <c r="C54" s="26">
        <v>0.31868055555555558</v>
      </c>
      <c r="D54" s="27" t="s">
        <v>27</v>
      </c>
      <c r="E54" s="28" t="s">
        <v>28</v>
      </c>
      <c r="F54" s="27" t="s">
        <v>29</v>
      </c>
      <c r="G54" s="27" t="s">
        <v>30</v>
      </c>
      <c r="H54" s="11">
        <v>240</v>
      </c>
      <c r="I54" s="11"/>
      <c r="J54" s="11"/>
    </row>
    <row r="55" spans="1:10" s="16" customFormat="1" ht="20.100000000000001" customHeight="1" x14ac:dyDescent="0.45">
      <c r="A55" s="25">
        <v>42954</v>
      </c>
      <c r="B55" s="26">
        <v>0.35431712962962963</v>
      </c>
      <c r="C55" s="26">
        <v>0.35437500000000005</v>
      </c>
      <c r="D55" s="27" t="s">
        <v>27</v>
      </c>
      <c r="E55" s="28" t="s">
        <v>28</v>
      </c>
      <c r="F55" s="27" t="s">
        <v>29</v>
      </c>
      <c r="G55" s="27" t="s">
        <v>30</v>
      </c>
      <c r="H55" s="11">
        <v>240</v>
      </c>
      <c r="I55" s="11"/>
      <c r="J55" s="11"/>
    </row>
    <row r="56" spans="1:10" ht="20.100000000000001" customHeight="1" x14ac:dyDescent="0.45">
      <c r="A56" s="25">
        <v>42954</v>
      </c>
      <c r="B56" s="26">
        <v>0.43402777777777773</v>
      </c>
      <c r="C56" s="26">
        <v>0.43408564814814815</v>
      </c>
      <c r="D56" s="27" t="s">
        <v>27</v>
      </c>
      <c r="E56" s="28" t="s">
        <v>28</v>
      </c>
      <c r="F56" s="27" t="s">
        <v>29</v>
      </c>
      <c r="G56" s="27" t="s">
        <v>30</v>
      </c>
      <c r="H56" s="11">
        <v>240</v>
      </c>
    </row>
    <row r="57" spans="1:10" ht="20.100000000000001" customHeight="1" x14ac:dyDescent="0.45">
      <c r="A57" s="25">
        <v>42954</v>
      </c>
      <c r="B57" s="26">
        <v>0.50795138888888891</v>
      </c>
      <c r="C57" s="26">
        <v>0.50800925925925922</v>
      </c>
      <c r="D57" s="27" t="s">
        <v>27</v>
      </c>
      <c r="E57" s="28" t="s">
        <v>28</v>
      </c>
      <c r="F57" s="27" t="s">
        <v>29</v>
      </c>
      <c r="G57" s="27" t="s">
        <v>30</v>
      </c>
      <c r="H57" s="11">
        <v>240</v>
      </c>
    </row>
    <row r="58" spans="1:10" ht="20.100000000000001" customHeight="1" x14ac:dyDescent="0.45">
      <c r="A58" s="25">
        <v>42954</v>
      </c>
      <c r="B58" s="26">
        <v>0.58831018518518519</v>
      </c>
      <c r="C58" s="26">
        <v>0.5883680555555556</v>
      </c>
      <c r="D58" s="27" t="s">
        <v>27</v>
      </c>
      <c r="E58" s="28" t="s">
        <v>28</v>
      </c>
      <c r="F58" s="27" t="s">
        <v>29</v>
      </c>
      <c r="G58" s="27" t="s">
        <v>30</v>
      </c>
      <c r="H58" s="11">
        <v>240</v>
      </c>
    </row>
    <row r="59" spans="1:10" ht="20.100000000000001" customHeight="1" x14ac:dyDescent="0.45">
      <c r="A59" s="29">
        <v>42955</v>
      </c>
      <c r="B59" s="30">
        <v>0.49472222222222223</v>
      </c>
      <c r="C59" s="30">
        <v>0.49478009259259265</v>
      </c>
      <c r="D59" s="31" t="s">
        <v>27</v>
      </c>
      <c r="E59" s="32" t="s">
        <v>28</v>
      </c>
      <c r="F59" s="31" t="s">
        <v>29</v>
      </c>
      <c r="G59" s="31" t="s">
        <v>30</v>
      </c>
      <c r="H59" s="16">
        <v>240</v>
      </c>
      <c r="I59" s="16"/>
      <c r="J59" s="16"/>
    </row>
    <row r="60" spans="1:10" ht="20.100000000000001" customHeight="1" x14ac:dyDescent="0.45">
      <c r="A60" s="29">
        <v>42955</v>
      </c>
      <c r="B60" s="30">
        <v>0.67920138888888892</v>
      </c>
      <c r="C60" s="30">
        <v>0.67925925925925934</v>
      </c>
      <c r="D60" s="31" t="s">
        <v>27</v>
      </c>
      <c r="E60" s="32" t="s">
        <v>28</v>
      </c>
      <c r="F60" s="31" t="s">
        <v>29</v>
      </c>
      <c r="G60" s="31" t="s">
        <v>30</v>
      </c>
      <c r="H60" s="16">
        <v>240</v>
      </c>
      <c r="I60" s="16"/>
      <c r="J60" s="16"/>
    </row>
    <row r="61" spans="1:10" s="16" customFormat="1" ht="20.100000000000001" customHeight="1" x14ac:dyDescent="0.45">
      <c r="A61" s="25">
        <v>42956</v>
      </c>
      <c r="B61" s="26">
        <v>0.50561342592592595</v>
      </c>
      <c r="C61" s="26">
        <v>0.5056828703703703</v>
      </c>
      <c r="D61" s="27" t="s">
        <v>27</v>
      </c>
      <c r="E61" s="28" t="s">
        <v>28</v>
      </c>
      <c r="F61" s="27" t="s">
        <v>29</v>
      </c>
      <c r="G61" s="27" t="s">
        <v>30</v>
      </c>
      <c r="H61" s="11">
        <v>240</v>
      </c>
      <c r="I61" s="11"/>
      <c r="J61" s="11"/>
    </row>
    <row r="62" spans="1:10" s="16" customFormat="1" ht="20.100000000000001" customHeight="1" x14ac:dyDescent="0.45">
      <c r="A62" s="29">
        <v>42957</v>
      </c>
      <c r="B62" s="30">
        <v>0.32876157407407408</v>
      </c>
      <c r="C62" s="30">
        <v>0.32880787037037035</v>
      </c>
      <c r="D62" s="31" t="s">
        <v>27</v>
      </c>
      <c r="E62" s="32" t="s">
        <v>28</v>
      </c>
      <c r="F62" s="31" t="s">
        <v>29</v>
      </c>
      <c r="G62" s="31" t="s">
        <v>30</v>
      </c>
      <c r="H62" s="16">
        <v>240</v>
      </c>
    </row>
    <row r="63" spans="1:10" s="16" customFormat="1" ht="20.100000000000001" customHeight="1" x14ac:dyDescent="0.45">
      <c r="A63" s="25">
        <v>42958</v>
      </c>
      <c r="B63" s="26">
        <v>0.33045138888888886</v>
      </c>
      <c r="C63" s="26">
        <v>0.33050925925925928</v>
      </c>
      <c r="D63" s="27" t="s">
        <v>27</v>
      </c>
      <c r="E63" s="28" t="s">
        <v>28</v>
      </c>
      <c r="F63" s="27" t="s">
        <v>29</v>
      </c>
      <c r="G63" s="27" t="s">
        <v>30</v>
      </c>
      <c r="H63" s="11">
        <v>240</v>
      </c>
      <c r="I63" s="11"/>
      <c r="J63" s="11"/>
    </row>
    <row r="64" spans="1:10" s="16" customFormat="1" ht="20.100000000000001" customHeight="1" x14ac:dyDescent="0.45">
      <c r="A64" s="25">
        <v>42958</v>
      </c>
      <c r="B64" s="26">
        <v>0.47097222222222218</v>
      </c>
      <c r="C64" s="26">
        <v>0.4710300925925926</v>
      </c>
      <c r="D64" s="27" t="s">
        <v>27</v>
      </c>
      <c r="E64" s="28" t="s">
        <v>28</v>
      </c>
      <c r="F64" s="27" t="s">
        <v>29</v>
      </c>
      <c r="G64" s="27" t="s">
        <v>30</v>
      </c>
      <c r="H64" s="11">
        <v>240</v>
      </c>
      <c r="I64" s="11"/>
      <c r="J64" s="11"/>
    </row>
    <row r="65" spans="1:10" ht="20.100000000000001" customHeight="1" x14ac:dyDescent="0.45">
      <c r="A65" s="25">
        <v>42958</v>
      </c>
      <c r="B65" s="26">
        <v>0.63944444444444448</v>
      </c>
      <c r="C65" s="26">
        <v>0.63949074074074075</v>
      </c>
      <c r="D65" s="27" t="s">
        <v>27</v>
      </c>
      <c r="E65" s="28" t="s">
        <v>28</v>
      </c>
      <c r="F65" s="27" t="s">
        <v>29</v>
      </c>
      <c r="G65" s="27" t="s">
        <v>30</v>
      </c>
      <c r="H65" s="11">
        <v>240</v>
      </c>
    </row>
    <row r="66" spans="1:10" s="6" customFormat="1" ht="20.100000000000001" customHeight="1" x14ac:dyDescent="0.45">
      <c r="A66" s="25">
        <v>42961</v>
      </c>
      <c r="B66" s="26">
        <v>0.34112268518518518</v>
      </c>
      <c r="C66" s="26">
        <v>0.3411689814814815</v>
      </c>
      <c r="D66" s="27" t="s">
        <v>27</v>
      </c>
      <c r="E66" s="28" t="s">
        <v>28</v>
      </c>
      <c r="F66" s="27" t="s">
        <v>29</v>
      </c>
      <c r="G66" s="27" t="s">
        <v>30</v>
      </c>
      <c r="H66" s="11">
        <v>240</v>
      </c>
      <c r="I66" s="11"/>
      <c r="J66" s="11"/>
    </row>
    <row r="67" spans="1:10" s="6" customFormat="1" ht="20.100000000000001" customHeight="1" x14ac:dyDescent="0.45">
      <c r="A67" s="29">
        <v>42962</v>
      </c>
      <c r="B67" s="30">
        <v>0.32899305555555552</v>
      </c>
      <c r="C67" s="30">
        <v>0.32905092592592594</v>
      </c>
      <c r="D67" s="31" t="s">
        <v>27</v>
      </c>
      <c r="E67" s="32" t="s">
        <v>28</v>
      </c>
      <c r="F67" s="31" t="s">
        <v>29</v>
      </c>
      <c r="G67" s="31" t="s">
        <v>30</v>
      </c>
      <c r="H67" s="16">
        <v>241</v>
      </c>
      <c r="I67" s="16"/>
      <c r="J67" s="16"/>
    </row>
    <row r="68" spans="1:10" ht="20.100000000000001" customHeight="1" x14ac:dyDescent="0.45">
      <c r="A68" s="25">
        <v>42963</v>
      </c>
      <c r="B68" s="26">
        <v>0.33814814814814814</v>
      </c>
      <c r="C68" s="26">
        <v>0.3382060185185185</v>
      </c>
      <c r="D68" s="27" t="s">
        <v>27</v>
      </c>
      <c r="E68" s="28" t="s">
        <v>28</v>
      </c>
      <c r="F68" s="27" t="s">
        <v>29</v>
      </c>
      <c r="G68" s="27" t="s">
        <v>30</v>
      </c>
      <c r="H68" s="11">
        <v>241</v>
      </c>
    </row>
    <row r="69" spans="1:10" ht="20.100000000000001" customHeight="1" x14ac:dyDescent="0.45">
      <c r="A69" s="25">
        <v>42963</v>
      </c>
      <c r="B69" s="26">
        <v>0.48142361111111115</v>
      </c>
      <c r="C69" s="26">
        <v>0.48148148148148145</v>
      </c>
      <c r="D69" s="27" t="s">
        <v>27</v>
      </c>
      <c r="E69" s="28" t="s">
        <v>28</v>
      </c>
      <c r="F69" s="27" t="s">
        <v>29</v>
      </c>
      <c r="G69" s="27" t="s">
        <v>30</v>
      </c>
      <c r="H69" s="11">
        <v>241</v>
      </c>
    </row>
    <row r="70" spans="1:10" ht="20.100000000000001" customHeight="1" x14ac:dyDescent="0.45">
      <c r="A70" s="25">
        <v>42963</v>
      </c>
      <c r="B70" s="26">
        <v>0.67721064814814813</v>
      </c>
      <c r="C70" s="26">
        <v>0.6772800925925927</v>
      </c>
      <c r="D70" s="27" t="s">
        <v>27</v>
      </c>
      <c r="E70" s="28" t="s">
        <v>28</v>
      </c>
      <c r="F70" s="27" t="s">
        <v>29</v>
      </c>
      <c r="G70" s="27" t="s">
        <v>30</v>
      </c>
      <c r="H70" s="11">
        <v>241</v>
      </c>
    </row>
    <row r="71" spans="1:10" ht="20.100000000000001" customHeight="1" x14ac:dyDescent="0.45">
      <c r="A71" s="29">
        <v>42964</v>
      </c>
      <c r="B71" s="30">
        <v>0.34339120370370368</v>
      </c>
      <c r="C71" s="30">
        <v>0.3434490740740741</v>
      </c>
      <c r="D71" s="31" t="s">
        <v>27</v>
      </c>
      <c r="E71" s="32" t="s">
        <v>28</v>
      </c>
      <c r="F71" s="31" t="s">
        <v>29</v>
      </c>
      <c r="G71" s="31" t="s">
        <v>30</v>
      </c>
      <c r="H71" s="16">
        <v>241</v>
      </c>
      <c r="I71" s="16"/>
      <c r="J71" s="16"/>
    </row>
    <row r="72" spans="1:10" ht="20.100000000000001" customHeight="1" x14ac:dyDescent="0.45">
      <c r="A72" s="29">
        <v>42964</v>
      </c>
      <c r="B72" s="30">
        <v>0.48568287037037039</v>
      </c>
      <c r="C72" s="30">
        <v>0.48574074074074075</v>
      </c>
      <c r="D72" s="31" t="s">
        <v>27</v>
      </c>
      <c r="E72" s="32" t="s">
        <v>28</v>
      </c>
      <c r="F72" s="31" t="s">
        <v>29</v>
      </c>
      <c r="G72" s="31" t="s">
        <v>30</v>
      </c>
      <c r="H72" s="16">
        <v>241</v>
      </c>
      <c r="I72" s="16"/>
      <c r="J72" s="16"/>
    </row>
    <row r="73" spans="1:10" ht="20.100000000000001" customHeight="1" x14ac:dyDescent="0.45">
      <c r="A73" s="29">
        <v>42964</v>
      </c>
      <c r="B73" s="30">
        <v>0.53503472222222226</v>
      </c>
      <c r="C73" s="30">
        <v>0.53509259259259256</v>
      </c>
      <c r="D73" s="31" t="s">
        <v>27</v>
      </c>
      <c r="E73" s="32" t="s">
        <v>28</v>
      </c>
      <c r="F73" s="31" t="s">
        <v>29</v>
      </c>
      <c r="G73" s="31" t="s">
        <v>30</v>
      </c>
      <c r="H73" s="16">
        <v>241</v>
      </c>
      <c r="I73" s="16"/>
      <c r="J73" s="16"/>
    </row>
    <row r="74" spans="1:10" ht="20.100000000000001" customHeight="1" x14ac:dyDescent="0.45">
      <c r="A74" s="29">
        <v>42964</v>
      </c>
      <c r="B74" s="30">
        <v>0.65376157407407409</v>
      </c>
      <c r="C74" s="30">
        <v>0.6538194444444444</v>
      </c>
      <c r="D74" s="31" t="s">
        <v>27</v>
      </c>
      <c r="E74" s="32" t="s">
        <v>28</v>
      </c>
      <c r="F74" s="31" t="s">
        <v>29</v>
      </c>
      <c r="G74" s="31" t="s">
        <v>30</v>
      </c>
      <c r="H74" s="16">
        <v>241</v>
      </c>
      <c r="I74" s="16"/>
      <c r="J74" s="16"/>
    </row>
    <row r="75" spans="1:10" ht="20.100000000000001" customHeight="1" x14ac:dyDescent="0.45">
      <c r="A75" s="25">
        <v>42968</v>
      </c>
      <c r="B75" s="26">
        <v>0.33921296296296299</v>
      </c>
      <c r="C75" s="26">
        <v>0.33927083333333335</v>
      </c>
      <c r="D75" s="27" t="s">
        <v>27</v>
      </c>
      <c r="E75" s="28" t="s">
        <v>28</v>
      </c>
      <c r="F75" s="27" t="s">
        <v>29</v>
      </c>
      <c r="G75" s="27" t="s">
        <v>30</v>
      </c>
      <c r="H75" s="11">
        <v>241</v>
      </c>
    </row>
    <row r="76" spans="1:10" ht="20.100000000000001" customHeight="1" x14ac:dyDescent="0.45">
      <c r="A76" s="25">
        <v>42968</v>
      </c>
      <c r="B76" s="26">
        <v>0.390625</v>
      </c>
      <c r="C76" s="26">
        <v>0.39069444444444446</v>
      </c>
      <c r="D76" s="27" t="s">
        <v>27</v>
      </c>
      <c r="E76" s="28" t="s">
        <v>28</v>
      </c>
      <c r="F76" s="27" t="s">
        <v>29</v>
      </c>
      <c r="G76" s="27" t="s">
        <v>30</v>
      </c>
      <c r="H76" s="11">
        <v>241</v>
      </c>
    </row>
    <row r="77" spans="1:10" ht="20.100000000000001" customHeight="1" x14ac:dyDescent="0.45">
      <c r="A77" s="25">
        <v>42968</v>
      </c>
      <c r="B77" s="26">
        <v>0.39568287037037037</v>
      </c>
      <c r="C77" s="26">
        <v>0.39574074074074073</v>
      </c>
      <c r="D77" s="27" t="s">
        <v>27</v>
      </c>
      <c r="E77" s="28" t="s">
        <v>28</v>
      </c>
      <c r="F77" s="27" t="s">
        <v>29</v>
      </c>
      <c r="G77" s="27" t="s">
        <v>30</v>
      </c>
      <c r="H77" s="11">
        <v>241</v>
      </c>
    </row>
    <row r="78" spans="1:10" ht="20.100000000000001" customHeight="1" x14ac:dyDescent="0.45">
      <c r="A78" s="25">
        <v>42968</v>
      </c>
      <c r="B78" s="26">
        <v>0.50234953703703711</v>
      </c>
      <c r="C78" s="26">
        <v>0.50240740740740741</v>
      </c>
      <c r="D78" s="27" t="s">
        <v>27</v>
      </c>
      <c r="E78" s="28" t="s">
        <v>28</v>
      </c>
      <c r="F78" s="27" t="s">
        <v>29</v>
      </c>
      <c r="G78" s="27" t="s">
        <v>30</v>
      </c>
      <c r="H78" s="11">
        <v>241</v>
      </c>
    </row>
    <row r="79" spans="1:10" ht="20.100000000000001" customHeight="1" x14ac:dyDescent="0.45">
      <c r="A79" s="25">
        <v>42968</v>
      </c>
      <c r="B79" s="26">
        <v>0.61564814814814817</v>
      </c>
      <c r="C79" s="26">
        <v>0.61570601851851847</v>
      </c>
      <c r="D79" s="27" t="s">
        <v>27</v>
      </c>
      <c r="E79" s="28" t="s">
        <v>28</v>
      </c>
      <c r="F79" s="27" t="s">
        <v>29</v>
      </c>
      <c r="G79" s="27" t="s">
        <v>30</v>
      </c>
      <c r="H79" s="11">
        <v>241</v>
      </c>
    </row>
    <row r="80" spans="1:10" ht="20.100000000000001" customHeight="1" x14ac:dyDescent="0.45">
      <c r="A80" s="25">
        <v>42968</v>
      </c>
      <c r="B80" s="26">
        <v>0.61591435185185184</v>
      </c>
      <c r="C80" s="26">
        <v>0.61598379629629629</v>
      </c>
      <c r="D80" s="27" t="s">
        <v>27</v>
      </c>
      <c r="E80" s="28" t="s">
        <v>28</v>
      </c>
      <c r="F80" s="27" t="s">
        <v>29</v>
      </c>
      <c r="G80" s="27" t="s">
        <v>30</v>
      </c>
      <c r="H80" s="11">
        <v>241</v>
      </c>
    </row>
    <row r="81" spans="1:10" s="16" customFormat="1" ht="20.100000000000001" customHeight="1" x14ac:dyDescent="0.45">
      <c r="A81" s="25">
        <v>42968</v>
      </c>
      <c r="B81" s="26">
        <v>0.66405092592592596</v>
      </c>
      <c r="C81" s="26">
        <v>0.66410879629629627</v>
      </c>
      <c r="D81" s="27" t="s">
        <v>27</v>
      </c>
      <c r="E81" s="28" t="s">
        <v>28</v>
      </c>
      <c r="F81" s="27" t="s">
        <v>29</v>
      </c>
      <c r="G81" s="27" t="s">
        <v>30</v>
      </c>
      <c r="H81" s="11">
        <v>241</v>
      </c>
      <c r="I81" s="11"/>
      <c r="J81" s="11"/>
    </row>
    <row r="82" spans="1:10" s="16" customFormat="1" ht="20.100000000000001" customHeight="1" x14ac:dyDescent="0.45">
      <c r="A82" s="29">
        <v>42969</v>
      </c>
      <c r="B82" s="30">
        <v>0.34233796296296298</v>
      </c>
      <c r="C82" s="30">
        <v>0.34239583333333329</v>
      </c>
      <c r="D82" s="31" t="s">
        <v>27</v>
      </c>
      <c r="E82" s="32" t="s">
        <v>28</v>
      </c>
      <c r="F82" s="31" t="s">
        <v>29</v>
      </c>
      <c r="G82" s="31" t="s">
        <v>30</v>
      </c>
      <c r="H82" s="16">
        <v>241</v>
      </c>
    </row>
    <row r="83" spans="1:10" s="16" customFormat="1" ht="20.100000000000001" customHeight="1" x14ac:dyDescent="0.45">
      <c r="A83" s="29">
        <v>42969</v>
      </c>
      <c r="B83" s="30">
        <v>0.37893518518518521</v>
      </c>
      <c r="C83" s="30">
        <v>0.37900462962962966</v>
      </c>
      <c r="D83" s="31" t="s">
        <v>27</v>
      </c>
      <c r="E83" s="32" t="s">
        <v>28</v>
      </c>
      <c r="F83" s="31" t="s">
        <v>29</v>
      </c>
      <c r="G83" s="31" t="s">
        <v>30</v>
      </c>
      <c r="H83" s="16">
        <v>241</v>
      </c>
    </row>
    <row r="84" spans="1:10" s="16" customFormat="1" ht="20.100000000000001" customHeight="1" x14ac:dyDescent="0.45">
      <c r="A84" s="25">
        <v>42970</v>
      </c>
      <c r="B84" s="26">
        <v>0.50980324074074079</v>
      </c>
      <c r="C84" s="26">
        <v>0.5098611111111111</v>
      </c>
      <c r="D84" s="27" t="s">
        <v>27</v>
      </c>
      <c r="E84" s="28" t="s">
        <v>28</v>
      </c>
      <c r="F84" s="27" t="s">
        <v>29</v>
      </c>
      <c r="G84" s="27" t="s">
        <v>30</v>
      </c>
      <c r="H84" s="11">
        <v>241</v>
      </c>
      <c r="I84" s="11"/>
      <c r="J84" s="11"/>
    </row>
    <row r="85" spans="1:10" s="16" customFormat="1" ht="20.100000000000001" customHeight="1" x14ac:dyDescent="0.45">
      <c r="A85" s="25">
        <v>42970</v>
      </c>
      <c r="B85" s="26">
        <v>0.58357638888888885</v>
      </c>
      <c r="C85" s="26">
        <v>0.58363425925925927</v>
      </c>
      <c r="D85" s="27" t="s">
        <v>27</v>
      </c>
      <c r="E85" s="28" t="s">
        <v>28</v>
      </c>
      <c r="F85" s="27" t="s">
        <v>29</v>
      </c>
      <c r="G85" s="27" t="s">
        <v>30</v>
      </c>
      <c r="H85" s="11">
        <v>241</v>
      </c>
      <c r="I85" s="11"/>
      <c r="J85" s="11"/>
    </row>
    <row r="86" spans="1:10" s="16" customFormat="1" ht="20.100000000000001" customHeight="1" x14ac:dyDescent="0.45">
      <c r="A86" s="29">
        <v>42971</v>
      </c>
      <c r="B86" s="30">
        <v>0.3371527777777778</v>
      </c>
      <c r="C86" s="30">
        <v>0.33721064814814811</v>
      </c>
      <c r="D86" s="31" t="s">
        <v>27</v>
      </c>
      <c r="E86" s="32" t="s">
        <v>28</v>
      </c>
      <c r="F86" s="31" t="s">
        <v>29</v>
      </c>
      <c r="G86" s="31" t="s">
        <v>30</v>
      </c>
      <c r="H86" s="16">
        <v>241</v>
      </c>
    </row>
    <row r="87" spans="1:10" s="16" customFormat="1" ht="20.100000000000001" customHeight="1" x14ac:dyDescent="0.45">
      <c r="A87" s="29">
        <v>42971</v>
      </c>
      <c r="B87" s="30">
        <v>0.38395833333333335</v>
      </c>
      <c r="C87" s="30">
        <v>0.38401620370370365</v>
      </c>
      <c r="D87" s="31" t="s">
        <v>27</v>
      </c>
      <c r="E87" s="32" t="s">
        <v>28</v>
      </c>
      <c r="F87" s="31" t="s">
        <v>29</v>
      </c>
      <c r="G87" s="31" t="s">
        <v>30</v>
      </c>
      <c r="H87" s="16">
        <v>241</v>
      </c>
    </row>
    <row r="88" spans="1:10" ht="20.100000000000001" customHeight="1" x14ac:dyDescent="0.45">
      <c r="A88" s="29">
        <v>42971</v>
      </c>
      <c r="B88" s="30">
        <v>0.50922453703703707</v>
      </c>
      <c r="C88" s="30">
        <v>0.50929398148148153</v>
      </c>
      <c r="D88" s="31" t="s">
        <v>27</v>
      </c>
      <c r="E88" s="32" t="s">
        <v>28</v>
      </c>
      <c r="F88" s="31" t="s">
        <v>29</v>
      </c>
      <c r="G88" s="31" t="s">
        <v>30</v>
      </c>
      <c r="H88" s="16">
        <v>241</v>
      </c>
      <c r="I88" s="16"/>
      <c r="J88" s="16"/>
    </row>
    <row r="89" spans="1:10" ht="20.100000000000001" customHeight="1" x14ac:dyDescent="0.45">
      <c r="A89" s="29">
        <v>42971</v>
      </c>
      <c r="B89" s="30">
        <v>0.52666666666666673</v>
      </c>
      <c r="C89" s="30">
        <v>0.52672453703703703</v>
      </c>
      <c r="D89" s="31" t="s">
        <v>27</v>
      </c>
      <c r="E89" s="32" t="s">
        <v>28</v>
      </c>
      <c r="F89" s="31" t="s">
        <v>29</v>
      </c>
      <c r="G89" s="31" t="s">
        <v>30</v>
      </c>
      <c r="H89" s="16">
        <v>241</v>
      </c>
      <c r="I89" s="16"/>
      <c r="J89" s="16"/>
    </row>
    <row r="90" spans="1:10" ht="20.100000000000001" customHeight="1" x14ac:dyDescent="0.45">
      <c r="A90" s="25">
        <v>42972</v>
      </c>
      <c r="B90" s="26">
        <v>0.32899305555555552</v>
      </c>
      <c r="C90" s="26">
        <v>0.32905092592592594</v>
      </c>
      <c r="D90" s="27" t="s">
        <v>27</v>
      </c>
      <c r="E90" s="28" t="s">
        <v>28</v>
      </c>
      <c r="F90" s="27" t="s">
        <v>29</v>
      </c>
      <c r="G90" s="27" t="s">
        <v>30</v>
      </c>
      <c r="H90" s="11">
        <v>241</v>
      </c>
    </row>
    <row r="91" spans="1:10" ht="20.100000000000001" customHeight="1" x14ac:dyDescent="0.45">
      <c r="A91" s="25">
        <v>42972</v>
      </c>
      <c r="B91" s="26">
        <v>0.37958333333333333</v>
      </c>
      <c r="C91" s="26">
        <v>0.37964120370370374</v>
      </c>
      <c r="D91" s="27" t="s">
        <v>27</v>
      </c>
      <c r="E91" s="28" t="s">
        <v>28</v>
      </c>
      <c r="F91" s="27" t="s">
        <v>29</v>
      </c>
      <c r="G91" s="27" t="s">
        <v>30</v>
      </c>
      <c r="H91" s="11">
        <v>241</v>
      </c>
    </row>
    <row r="92" spans="1:10" ht="20.100000000000001" customHeight="1" x14ac:dyDescent="0.45">
      <c r="A92" s="29">
        <v>42976</v>
      </c>
      <c r="B92" s="30">
        <v>0.37799768518518517</v>
      </c>
      <c r="C92" s="30">
        <v>0.37805555555555559</v>
      </c>
      <c r="D92" s="31" t="s">
        <v>27</v>
      </c>
      <c r="E92" s="32" t="s">
        <v>28</v>
      </c>
      <c r="F92" s="31" t="s">
        <v>29</v>
      </c>
      <c r="G92" s="31" t="s">
        <v>30</v>
      </c>
      <c r="H92" s="16">
        <v>241</v>
      </c>
      <c r="I92" s="16"/>
      <c r="J92" s="16"/>
    </row>
    <row r="93" spans="1:10" s="16" customFormat="1" ht="20.100000000000001" customHeight="1" x14ac:dyDescent="0.45">
      <c r="A93" s="25">
        <v>42979</v>
      </c>
      <c r="B93" s="26">
        <v>0.35071759259259255</v>
      </c>
      <c r="C93" s="26">
        <v>0.35077546296296297</v>
      </c>
      <c r="D93" s="27" t="s">
        <v>27</v>
      </c>
      <c r="E93" s="28" t="s">
        <v>28</v>
      </c>
      <c r="F93" s="27" t="s">
        <v>29</v>
      </c>
      <c r="G93" s="27" t="s">
        <v>30</v>
      </c>
      <c r="H93" s="11">
        <v>242</v>
      </c>
      <c r="I93" s="11"/>
      <c r="J93" s="11"/>
    </row>
    <row r="94" spans="1:10" s="16" customFormat="1" ht="20.100000000000001" customHeight="1" x14ac:dyDescent="0.45">
      <c r="A94" s="29">
        <v>42983</v>
      </c>
      <c r="B94" s="30">
        <v>0.3863773148148148</v>
      </c>
      <c r="C94" s="30">
        <v>0.38643518518518521</v>
      </c>
      <c r="D94" s="31" t="s">
        <v>27</v>
      </c>
      <c r="E94" s="32" t="s">
        <v>28</v>
      </c>
      <c r="F94" s="31" t="s">
        <v>29</v>
      </c>
      <c r="G94" s="31" t="s">
        <v>30</v>
      </c>
      <c r="H94" s="16">
        <v>242</v>
      </c>
    </row>
    <row r="95" spans="1:10" ht="20.100000000000001" customHeight="1" x14ac:dyDescent="0.45">
      <c r="A95" s="25">
        <v>42989</v>
      </c>
      <c r="B95" s="26">
        <v>0.3893287037037037</v>
      </c>
      <c r="C95" s="26">
        <v>0.38937500000000003</v>
      </c>
      <c r="D95" s="27" t="s">
        <v>27</v>
      </c>
      <c r="E95" s="28" t="s">
        <v>28</v>
      </c>
      <c r="F95" s="27" t="s">
        <v>29</v>
      </c>
      <c r="G95" s="27" t="s">
        <v>30</v>
      </c>
      <c r="H95" s="11">
        <v>242</v>
      </c>
    </row>
    <row r="96" spans="1:10" ht="20.100000000000001" customHeight="1" x14ac:dyDescent="0.45">
      <c r="A96" s="25">
        <v>42989</v>
      </c>
      <c r="B96" s="26">
        <v>0.63114583333333341</v>
      </c>
      <c r="C96" s="26">
        <v>0.63120370370370371</v>
      </c>
      <c r="D96" s="27" t="s">
        <v>27</v>
      </c>
      <c r="E96" s="28" t="s">
        <v>28</v>
      </c>
      <c r="F96" s="27" t="s">
        <v>29</v>
      </c>
      <c r="G96" s="27" t="s">
        <v>30</v>
      </c>
      <c r="H96" s="11">
        <v>242</v>
      </c>
    </row>
    <row r="97" spans="1:10" ht="20.100000000000001" customHeight="1" x14ac:dyDescent="0.45">
      <c r="A97" s="29">
        <v>42990</v>
      </c>
      <c r="B97" s="30">
        <v>0.34140046296296295</v>
      </c>
      <c r="C97" s="30">
        <v>0.34145833333333336</v>
      </c>
      <c r="D97" s="31" t="s">
        <v>27</v>
      </c>
      <c r="E97" s="32" t="s">
        <v>28</v>
      </c>
      <c r="F97" s="31" t="s">
        <v>29</v>
      </c>
      <c r="G97" s="31" t="s">
        <v>30</v>
      </c>
      <c r="H97" s="16">
        <v>242</v>
      </c>
      <c r="I97" s="16"/>
      <c r="J97" s="16"/>
    </row>
    <row r="98" spans="1:10" ht="20.100000000000001" customHeight="1" x14ac:dyDescent="0.45">
      <c r="A98" s="29">
        <v>42990</v>
      </c>
      <c r="B98" s="30">
        <v>0.56333333333333335</v>
      </c>
      <c r="C98" s="30">
        <v>0.56339120370370377</v>
      </c>
      <c r="D98" s="31" t="s">
        <v>27</v>
      </c>
      <c r="E98" s="32" t="s">
        <v>28</v>
      </c>
      <c r="F98" s="31" t="s">
        <v>29</v>
      </c>
      <c r="G98" s="31" t="s">
        <v>30</v>
      </c>
      <c r="H98" s="16">
        <v>242</v>
      </c>
      <c r="I98" s="16"/>
      <c r="J98" s="16"/>
    </row>
    <row r="99" spans="1:10" ht="20.100000000000001" customHeight="1" x14ac:dyDescent="0.45">
      <c r="A99" s="25">
        <v>42991</v>
      </c>
      <c r="B99" s="26">
        <v>0.33837962962962959</v>
      </c>
      <c r="C99" s="26">
        <v>0.33844907407407404</v>
      </c>
      <c r="D99" s="27" t="s">
        <v>27</v>
      </c>
      <c r="E99" s="28" t="s">
        <v>28</v>
      </c>
      <c r="F99" s="27" t="s">
        <v>29</v>
      </c>
      <c r="G99" s="27" t="s">
        <v>30</v>
      </c>
      <c r="H99" s="11">
        <v>242</v>
      </c>
    </row>
    <row r="100" spans="1:10" s="6" customFormat="1" ht="20.100000000000001" customHeight="1" x14ac:dyDescent="0.45">
      <c r="A100" s="25">
        <v>42991</v>
      </c>
      <c r="B100" s="26">
        <v>0.49208333333333337</v>
      </c>
      <c r="C100" s="26">
        <v>0.49214120370370368</v>
      </c>
      <c r="D100" s="27" t="s">
        <v>27</v>
      </c>
      <c r="E100" s="28" t="s">
        <v>28</v>
      </c>
      <c r="F100" s="27" t="s">
        <v>29</v>
      </c>
      <c r="G100" s="27" t="s">
        <v>30</v>
      </c>
      <c r="H100" s="11">
        <v>242</v>
      </c>
      <c r="I100" s="11"/>
      <c r="J100" s="11"/>
    </row>
    <row r="101" spans="1:10" s="6" customFormat="1" ht="20.100000000000001" customHeight="1" x14ac:dyDescent="0.45">
      <c r="A101" s="29">
        <v>42992</v>
      </c>
      <c r="B101" s="30">
        <v>0.35228009259259263</v>
      </c>
      <c r="C101" s="30">
        <v>0.35233796296296299</v>
      </c>
      <c r="D101" s="31" t="s">
        <v>27</v>
      </c>
      <c r="E101" s="32" t="s">
        <v>28</v>
      </c>
      <c r="F101" s="31" t="s">
        <v>29</v>
      </c>
      <c r="G101" s="31" t="s">
        <v>30</v>
      </c>
      <c r="H101" s="16">
        <v>242</v>
      </c>
      <c r="I101" s="16"/>
      <c r="J101" s="16"/>
    </row>
    <row r="102" spans="1:10" ht="20.100000000000001" customHeight="1" x14ac:dyDescent="0.45">
      <c r="A102" s="29">
        <v>42992</v>
      </c>
      <c r="B102" s="30">
        <v>0.47318287037037038</v>
      </c>
      <c r="C102" s="30">
        <v>0.47324074074074068</v>
      </c>
      <c r="D102" s="31" t="s">
        <v>27</v>
      </c>
      <c r="E102" s="32" t="s">
        <v>28</v>
      </c>
      <c r="F102" s="31" t="s">
        <v>29</v>
      </c>
      <c r="G102" s="31" t="s">
        <v>30</v>
      </c>
      <c r="H102" s="16">
        <v>242</v>
      </c>
      <c r="I102" s="16"/>
      <c r="J102" s="16"/>
    </row>
    <row r="103" spans="1:10" ht="20.100000000000001" customHeight="1" x14ac:dyDescent="0.45">
      <c r="A103" s="29">
        <v>42992</v>
      </c>
      <c r="B103" s="30">
        <v>0.52667824074074077</v>
      </c>
      <c r="C103" s="30">
        <v>0.52673611111111118</v>
      </c>
      <c r="D103" s="31" t="s">
        <v>27</v>
      </c>
      <c r="E103" s="32" t="s">
        <v>28</v>
      </c>
      <c r="F103" s="31" t="s">
        <v>29</v>
      </c>
      <c r="G103" s="31" t="s">
        <v>30</v>
      </c>
      <c r="H103" s="16">
        <v>242</v>
      </c>
      <c r="I103" s="16"/>
      <c r="J103" s="16"/>
    </row>
    <row r="104" spans="1:10" ht="20.100000000000001" customHeight="1" x14ac:dyDescent="0.45">
      <c r="A104" s="29">
        <v>42992</v>
      </c>
      <c r="B104" s="30">
        <v>0.55071759259259256</v>
      </c>
      <c r="C104" s="30">
        <v>0.55077546296296298</v>
      </c>
      <c r="D104" s="31" t="s">
        <v>27</v>
      </c>
      <c r="E104" s="32" t="s">
        <v>28</v>
      </c>
      <c r="F104" s="31" t="s">
        <v>29</v>
      </c>
      <c r="G104" s="31" t="s">
        <v>30</v>
      </c>
      <c r="H104" s="16">
        <v>242</v>
      </c>
      <c r="I104" s="16"/>
      <c r="J104" s="16"/>
    </row>
    <row r="105" spans="1:10" ht="20.100000000000001" customHeight="1" x14ac:dyDescent="0.45">
      <c r="A105" s="25">
        <v>42996</v>
      </c>
      <c r="B105" s="26">
        <v>0.33128472222222222</v>
      </c>
      <c r="C105" s="26">
        <v>0.33133101851851854</v>
      </c>
      <c r="D105" s="27" t="s">
        <v>27</v>
      </c>
      <c r="E105" s="28" t="s">
        <v>28</v>
      </c>
      <c r="F105" s="27" t="s">
        <v>29</v>
      </c>
      <c r="G105" s="27" t="s">
        <v>30</v>
      </c>
      <c r="H105" s="11">
        <v>242</v>
      </c>
    </row>
    <row r="106" spans="1:10" s="16" customFormat="1" ht="20.100000000000001" customHeight="1" x14ac:dyDescent="0.45">
      <c r="A106" s="25">
        <v>42996</v>
      </c>
      <c r="B106" s="26">
        <v>0.50335648148148149</v>
      </c>
      <c r="C106" s="26">
        <v>0.50341435185185179</v>
      </c>
      <c r="D106" s="27" t="s">
        <v>27</v>
      </c>
      <c r="E106" s="28" t="s">
        <v>28</v>
      </c>
      <c r="F106" s="27" t="s">
        <v>29</v>
      </c>
      <c r="G106" s="27" t="s">
        <v>30</v>
      </c>
      <c r="H106" s="11">
        <v>242</v>
      </c>
      <c r="I106" s="11"/>
      <c r="J106" s="11"/>
    </row>
    <row r="107" spans="1:10" s="16" customFormat="1" ht="20.100000000000001" customHeight="1" x14ac:dyDescent="0.45">
      <c r="A107" s="25">
        <v>42996</v>
      </c>
      <c r="B107" s="26">
        <v>0.61535879629629631</v>
      </c>
      <c r="C107" s="26">
        <v>0.61541666666666661</v>
      </c>
      <c r="D107" s="27" t="s">
        <v>27</v>
      </c>
      <c r="E107" s="28" t="s">
        <v>28</v>
      </c>
      <c r="F107" s="27" t="s">
        <v>29</v>
      </c>
      <c r="G107" s="27" t="s">
        <v>30</v>
      </c>
      <c r="H107" s="11">
        <v>242</v>
      </c>
      <c r="I107" s="11"/>
      <c r="J107" s="11"/>
    </row>
    <row r="108" spans="1:10" s="16" customFormat="1" ht="20.100000000000001" customHeight="1" x14ac:dyDescent="0.45">
      <c r="A108" s="29">
        <v>42997</v>
      </c>
      <c r="B108" s="30">
        <v>0.34932870370370367</v>
      </c>
      <c r="C108" s="30">
        <v>0.34937499999999999</v>
      </c>
      <c r="D108" s="31" t="s">
        <v>27</v>
      </c>
      <c r="E108" s="32" t="s">
        <v>28</v>
      </c>
      <c r="F108" s="31" t="s">
        <v>29</v>
      </c>
      <c r="G108" s="31" t="s">
        <v>30</v>
      </c>
      <c r="H108" s="16">
        <v>243</v>
      </c>
    </row>
    <row r="109" spans="1:10" s="16" customFormat="1" ht="20.100000000000001" customHeight="1" x14ac:dyDescent="0.45">
      <c r="A109" s="29">
        <v>42997</v>
      </c>
      <c r="B109" s="30">
        <v>0.49935185185185182</v>
      </c>
      <c r="C109" s="30">
        <v>0.49939814814814815</v>
      </c>
      <c r="D109" s="31" t="s">
        <v>27</v>
      </c>
      <c r="E109" s="32" t="s">
        <v>28</v>
      </c>
      <c r="F109" s="31" t="s">
        <v>29</v>
      </c>
      <c r="G109" s="31" t="s">
        <v>30</v>
      </c>
      <c r="H109" s="16">
        <v>243</v>
      </c>
    </row>
    <row r="110" spans="1:10" s="16" customFormat="1" ht="20.100000000000001" customHeight="1" x14ac:dyDescent="0.45">
      <c r="A110" s="29">
        <v>42997</v>
      </c>
      <c r="B110" s="30">
        <v>0.54854166666666659</v>
      </c>
      <c r="C110" s="30">
        <v>0.54859953703703701</v>
      </c>
      <c r="D110" s="31" t="s">
        <v>27</v>
      </c>
      <c r="E110" s="32" t="s">
        <v>28</v>
      </c>
      <c r="F110" s="31" t="s">
        <v>29</v>
      </c>
      <c r="G110" s="31" t="s">
        <v>30</v>
      </c>
      <c r="H110" s="16">
        <v>243</v>
      </c>
    </row>
    <row r="111" spans="1:10" s="16" customFormat="1" ht="20.100000000000001" customHeight="1" x14ac:dyDescent="0.45">
      <c r="A111" s="29">
        <v>42997</v>
      </c>
      <c r="B111" s="30">
        <v>0.56754629629629627</v>
      </c>
      <c r="C111" s="30">
        <v>0.56759259259259254</v>
      </c>
      <c r="D111" s="31" t="s">
        <v>27</v>
      </c>
      <c r="E111" s="32" t="s">
        <v>28</v>
      </c>
      <c r="F111" s="31" t="s">
        <v>29</v>
      </c>
      <c r="G111" s="31" t="s">
        <v>30</v>
      </c>
      <c r="H111" s="16">
        <v>243</v>
      </c>
    </row>
    <row r="112" spans="1:10" s="16" customFormat="1" ht="20.100000000000001" customHeight="1" x14ac:dyDescent="0.45">
      <c r="A112" s="29">
        <v>42997</v>
      </c>
      <c r="B112" s="30">
        <v>0.61</v>
      </c>
      <c r="C112" s="30">
        <v>0.6100578703703704</v>
      </c>
      <c r="D112" s="31" t="s">
        <v>27</v>
      </c>
      <c r="E112" s="32" t="s">
        <v>28</v>
      </c>
      <c r="F112" s="31" t="s">
        <v>29</v>
      </c>
      <c r="G112" s="31" t="s">
        <v>30</v>
      </c>
      <c r="H112" s="16">
        <v>243</v>
      </c>
    </row>
    <row r="113" spans="1:10" ht="20.100000000000001" customHeight="1" x14ac:dyDescent="0.45">
      <c r="A113" s="29">
        <v>42997</v>
      </c>
      <c r="B113" s="30">
        <v>0.65313657407407411</v>
      </c>
      <c r="C113" s="30">
        <v>0.65319444444444441</v>
      </c>
      <c r="D113" s="31" t="s">
        <v>27</v>
      </c>
      <c r="E113" s="32" t="s">
        <v>28</v>
      </c>
      <c r="F113" s="31" t="s">
        <v>29</v>
      </c>
      <c r="G113" s="31" t="s">
        <v>30</v>
      </c>
      <c r="H113" s="16">
        <v>243</v>
      </c>
      <c r="I113" s="16"/>
      <c r="J113" s="16"/>
    </row>
    <row r="114" spans="1:10" ht="20.100000000000001" customHeight="1" x14ac:dyDescent="0.45">
      <c r="A114" s="25">
        <v>42998</v>
      </c>
      <c r="B114" s="26">
        <v>0.3399652777777778</v>
      </c>
      <c r="C114" s="26">
        <v>0.34001157407407406</v>
      </c>
      <c r="D114" s="27" t="s">
        <v>27</v>
      </c>
      <c r="E114" s="28" t="s">
        <v>28</v>
      </c>
      <c r="F114" s="27" t="s">
        <v>29</v>
      </c>
      <c r="G114" s="27" t="s">
        <v>30</v>
      </c>
      <c r="H114" s="11">
        <v>243</v>
      </c>
      <c r="I114" s="11" t="s">
        <v>44</v>
      </c>
    </row>
    <row r="115" spans="1:10" ht="20.100000000000001" customHeight="1" x14ac:dyDescent="0.45">
      <c r="A115" s="25">
        <v>42998</v>
      </c>
      <c r="B115" s="26">
        <v>0.43535879629629631</v>
      </c>
      <c r="C115" s="26">
        <v>0.43541666666666662</v>
      </c>
      <c r="D115" s="27" t="s">
        <v>27</v>
      </c>
      <c r="E115" s="28" t="s">
        <v>28</v>
      </c>
      <c r="F115" s="27" t="s">
        <v>29</v>
      </c>
      <c r="G115" s="27" t="s">
        <v>30</v>
      </c>
      <c r="H115" s="11">
        <v>243</v>
      </c>
      <c r="I115" s="11" t="s">
        <v>44</v>
      </c>
    </row>
    <row r="116" spans="1:10" ht="20.100000000000001" customHeight="1" x14ac:dyDescent="0.45">
      <c r="A116" s="25">
        <v>42998</v>
      </c>
      <c r="B116" s="26">
        <v>0.49496527777777777</v>
      </c>
      <c r="C116" s="26">
        <v>0.49503472222222222</v>
      </c>
      <c r="D116" s="27" t="s">
        <v>27</v>
      </c>
      <c r="E116" s="28" t="s">
        <v>28</v>
      </c>
      <c r="F116" s="27" t="s">
        <v>29</v>
      </c>
      <c r="G116" s="27" t="s">
        <v>30</v>
      </c>
      <c r="H116" s="11">
        <v>243</v>
      </c>
      <c r="I116" s="11" t="s">
        <v>44</v>
      </c>
    </row>
    <row r="117" spans="1:10" ht="20.100000000000001" customHeight="1" x14ac:dyDescent="0.45">
      <c r="A117" s="25">
        <v>42998</v>
      </c>
      <c r="B117" s="26">
        <v>0.59694444444444439</v>
      </c>
      <c r="C117" s="26">
        <v>0.59700231481481481</v>
      </c>
      <c r="D117" s="27" t="s">
        <v>27</v>
      </c>
      <c r="E117" s="28" t="s">
        <v>28</v>
      </c>
      <c r="F117" s="27" t="s">
        <v>29</v>
      </c>
      <c r="G117" s="27" t="s">
        <v>30</v>
      </c>
      <c r="H117" s="11">
        <v>243</v>
      </c>
      <c r="I117" s="11" t="s">
        <v>44</v>
      </c>
    </row>
    <row r="118" spans="1:10" s="16" customFormat="1" ht="20.100000000000001" customHeight="1" x14ac:dyDescent="0.45">
      <c r="A118" s="25">
        <v>42998</v>
      </c>
      <c r="B118" s="26">
        <v>0.62711805555555555</v>
      </c>
      <c r="C118" s="26">
        <v>0.62716435185185182</v>
      </c>
      <c r="D118" s="27" t="s">
        <v>27</v>
      </c>
      <c r="E118" s="28" t="s">
        <v>28</v>
      </c>
      <c r="F118" s="27" t="s">
        <v>29</v>
      </c>
      <c r="G118" s="27" t="s">
        <v>30</v>
      </c>
      <c r="H118" s="11">
        <v>243</v>
      </c>
      <c r="I118" s="11" t="s">
        <v>44</v>
      </c>
      <c r="J118" s="11"/>
    </row>
    <row r="119" spans="1:10" s="16" customFormat="1" ht="20.100000000000001" customHeight="1" x14ac:dyDescent="0.45">
      <c r="A119" s="25">
        <v>42998</v>
      </c>
      <c r="B119" s="26">
        <v>0.66284722222222225</v>
      </c>
      <c r="C119" s="26">
        <v>0.66290509259259256</v>
      </c>
      <c r="D119" s="27" t="s">
        <v>27</v>
      </c>
      <c r="E119" s="28" t="s">
        <v>28</v>
      </c>
      <c r="F119" s="27" t="s">
        <v>29</v>
      </c>
      <c r="G119" s="27" t="s">
        <v>30</v>
      </c>
      <c r="H119" s="11">
        <v>243</v>
      </c>
      <c r="I119" s="11" t="s">
        <v>44</v>
      </c>
      <c r="J119" s="11"/>
    </row>
    <row r="120" spans="1:10" s="16" customFormat="1" ht="20.100000000000001" customHeight="1" x14ac:dyDescent="0.45">
      <c r="A120" s="25">
        <v>42998</v>
      </c>
      <c r="B120" s="26">
        <v>0.67283564814814811</v>
      </c>
      <c r="C120" s="26">
        <v>0.67289351851851853</v>
      </c>
      <c r="D120" s="27" t="s">
        <v>27</v>
      </c>
      <c r="E120" s="28" t="s">
        <v>28</v>
      </c>
      <c r="F120" s="27" t="s">
        <v>29</v>
      </c>
      <c r="G120" s="27" t="s">
        <v>30</v>
      </c>
      <c r="H120" s="11">
        <v>243</v>
      </c>
      <c r="I120" s="11" t="s">
        <v>44</v>
      </c>
      <c r="J120" s="11"/>
    </row>
    <row r="121" spans="1:10" s="16" customFormat="1" ht="20.100000000000001" customHeight="1" x14ac:dyDescent="0.45">
      <c r="A121" s="25">
        <v>42998</v>
      </c>
      <c r="B121" s="26">
        <v>0.76365740740740751</v>
      </c>
      <c r="C121" s="26">
        <v>0.7637152777777777</v>
      </c>
      <c r="D121" s="27" t="s">
        <v>27</v>
      </c>
      <c r="E121" s="28" t="s">
        <v>28</v>
      </c>
      <c r="F121" s="27" t="s">
        <v>29</v>
      </c>
      <c r="G121" s="27" t="s">
        <v>30</v>
      </c>
      <c r="H121" s="11">
        <v>243</v>
      </c>
      <c r="I121" s="11" t="s">
        <v>44</v>
      </c>
      <c r="J121" s="11"/>
    </row>
    <row r="122" spans="1:10" s="16" customFormat="1" ht="20.100000000000001" customHeight="1" x14ac:dyDescent="0.45">
      <c r="A122" s="25">
        <v>43003</v>
      </c>
      <c r="B122" s="26">
        <v>0.3417013888888889</v>
      </c>
      <c r="C122" s="26">
        <v>0.34177083333333336</v>
      </c>
      <c r="D122" s="27" t="s">
        <v>27</v>
      </c>
      <c r="E122" s="28" t="s">
        <v>28</v>
      </c>
      <c r="F122" s="27" t="s">
        <v>29</v>
      </c>
      <c r="G122" s="27" t="s">
        <v>30</v>
      </c>
      <c r="H122" s="11">
        <v>243</v>
      </c>
      <c r="I122" s="11"/>
      <c r="J122" s="11"/>
    </row>
    <row r="123" spans="1:10" s="16" customFormat="1" ht="20.100000000000001" customHeight="1" x14ac:dyDescent="0.45">
      <c r="A123" s="25">
        <v>43003</v>
      </c>
      <c r="B123" s="26">
        <v>0.48822916666666666</v>
      </c>
      <c r="C123" s="26">
        <v>0.48828703703703707</v>
      </c>
      <c r="D123" s="27" t="s">
        <v>27</v>
      </c>
      <c r="E123" s="28" t="s">
        <v>28</v>
      </c>
      <c r="F123" s="27" t="s">
        <v>29</v>
      </c>
      <c r="G123" s="27" t="s">
        <v>30</v>
      </c>
      <c r="H123" s="11">
        <v>243</v>
      </c>
      <c r="I123" s="11"/>
      <c r="J123" s="11"/>
    </row>
    <row r="124" spans="1:10" ht="20.100000000000001" customHeight="1" x14ac:dyDescent="0.45">
      <c r="A124" s="25">
        <v>43003</v>
      </c>
      <c r="B124" s="26">
        <v>0.51480324074074069</v>
      </c>
      <c r="C124" s="26">
        <v>0.5148611111111111</v>
      </c>
      <c r="D124" s="27" t="s">
        <v>27</v>
      </c>
      <c r="E124" s="28" t="s">
        <v>28</v>
      </c>
      <c r="F124" s="27" t="s">
        <v>29</v>
      </c>
      <c r="G124" s="27" t="s">
        <v>30</v>
      </c>
      <c r="H124" s="11">
        <v>243</v>
      </c>
    </row>
    <row r="125" spans="1:10" s="6" customFormat="1" ht="20.100000000000001" customHeight="1" x14ac:dyDescent="0.45">
      <c r="A125" s="29">
        <v>43004</v>
      </c>
      <c r="B125" s="30">
        <v>0.35278935185185184</v>
      </c>
      <c r="C125" s="30">
        <v>0.3528587962962963</v>
      </c>
      <c r="D125" s="31" t="s">
        <v>27</v>
      </c>
      <c r="E125" s="32" t="s">
        <v>28</v>
      </c>
      <c r="F125" s="31" t="s">
        <v>29</v>
      </c>
      <c r="G125" s="31" t="s">
        <v>30</v>
      </c>
      <c r="H125" s="16">
        <v>243</v>
      </c>
      <c r="I125" s="16"/>
      <c r="J125" s="16"/>
    </row>
    <row r="126" spans="1:10" s="6" customFormat="1" ht="20.100000000000001" customHeight="1" x14ac:dyDescent="0.45">
      <c r="A126" s="29">
        <v>43004</v>
      </c>
      <c r="B126" s="30">
        <v>0.53168981481481481</v>
      </c>
      <c r="C126" s="30">
        <v>0.53174768518518511</v>
      </c>
      <c r="D126" s="31" t="s">
        <v>27</v>
      </c>
      <c r="E126" s="32" t="s">
        <v>28</v>
      </c>
      <c r="F126" s="31" t="s">
        <v>29</v>
      </c>
      <c r="G126" s="31" t="s">
        <v>30</v>
      </c>
      <c r="H126" s="16">
        <v>243</v>
      </c>
      <c r="I126" s="16"/>
      <c r="J126" s="16"/>
    </row>
    <row r="127" spans="1:10" ht="20.100000000000001" customHeight="1" x14ac:dyDescent="0.45">
      <c r="A127" s="25">
        <v>43005</v>
      </c>
      <c r="B127" s="26">
        <v>0.35063657407407406</v>
      </c>
      <c r="C127" s="26">
        <v>0.35069444444444442</v>
      </c>
      <c r="D127" s="27" t="s">
        <v>27</v>
      </c>
      <c r="E127" s="28" t="s">
        <v>28</v>
      </c>
      <c r="F127" s="27" t="s">
        <v>29</v>
      </c>
      <c r="G127" s="27" t="s">
        <v>30</v>
      </c>
      <c r="H127" s="11">
        <v>243</v>
      </c>
    </row>
    <row r="128" spans="1:10" ht="20.100000000000001" customHeight="1" x14ac:dyDescent="0.45">
      <c r="A128" s="29">
        <v>43006</v>
      </c>
      <c r="B128" s="30">
        <v>0.3628587962962963</v>
      </c>
      <c r="C128" s="30">
        <v>0.36290509259259257</v>
      </c>
      <c r="D128" s="31" t="s">
        <v>27</v>
      </c>
      <c r="E128" s="32" t="s">
        <v>28</v>
      </c>
      <c r="F128" s="31" t="s">
        <v>29</v>
      </c>
      <c r="G128" s="31" t="s">
        <v>30</v>
      </c>
      <c r="H128" s="16">
        <v>243</v>
      </c>
      <c r="I128" s="16"/>
      <c r="J128" s="16"/>
    </row>
    <row r="129" spans="1:10" ht="20.100000000000001" customHeight="1" x14ac:dyDescent="0.45">
      <c r="A129" s="29">
        <v>43006</v>
      </c>
      <c r="B129" s="30">
        <v>0.7015393518518519</v>
      </c>
      <c r="C129" s="30">
        <v>0.70159722222222232</v>
      </c>
      <c r="D129" s="31" t="s">
        <v>27</v>
      </c>
      <c r="E129" s="32" t="s">
        <v>28</v>
      </c>
      <c r="F129" s="31" t="s">
        <v>29</v>
      </c>
      <c r="G129" s="31" t="s">
        <v>30</v>
      </c>
      <c r="H129" s="16">
        <v>243</v>
      </c>
      <c r="I129" s="16"/>
      <c r="J129" s="16"/>
    </row>
    <row r="130" spans="1:10" ht="20.100000000000001" customHeight="1" x14ac:dyDescent="0.45">
      <c r="A130" s="29">
        <v>43006</v>
      </c>
      <c r="B130" s="30">
        <v>0.71493055555555562</v>
      </c>
      <c r="C130" s="30">
        <v>0.71498842592592593</v>
      </c>
      <c r="D130" s="31" t="s">
        <v>27</v>
      </c>
      <c r="E130" s="32" t="s">
        <v>28</v>
      </c>
      <c r="F130" s="31" t="s">
        <v>29</v>
      </c>
      <c r="G130" s="31" t="s">
        <v>30</v>
      </c>
      <c r="H130" s="16">
        <v>243</v>
      </c>
      <c r="I130" s="16"/>
      <c r="J130" s="16"/>
    </row>
    <row r="131" spans="1:10" ht="20.100000000000001" customHeight="1" x14ac:dyDescent="0.45">
      <c r="A131" s="25">
        <v>43007</v>
      </c>
      <c r="B131" s="26">
        <v>0.36238425925925927</v>
      </c>
      <c r="C131" s="26">
        <v>0.36244212962962963</v>
      </c>
      <c r="D131" s="27" t="s">
        <v>27</v>
      </c>
      <c r="E131" s="28" t="s">
        <v>28</v>
      </c>
      <c r="F131" s="27" t="s">
        <v>29</v>
      </c>
      <c r="G131" s="27" t="s">
        <v>30</v>
      </c>
      <c r="H131" s="11">
        <v>243</v>
      </c>
      <c r="I131" s="11" t="s">
        <v>47</v>
      </c>
    </row>
    <row r="132" spans="1:10" ht="20.100000000000001" customHeight="1" x14ac:dyDescent="0.45">
      <c r="A132" s="25">
        <v>43007</v>
      </c>
      <c r="B132" s="26">
        <v>0.48586805555555551</v>
      </c>
      <c r="C132" s="26">
        <v>0.48592592592592593</v>
      </c>
      <c r="D132" s="27" t="s">
        <v>27</v>
      </c>
      <c r="E132" s="28" t="s">
        <v>28</v>
      </c>
      <c r="F132" s="27" t="s">
        <v>29</v>
      </c>
      <c r="G132" s="27" t="s">
        <v>30</v>
      </c>
      <c r="H132" s="11">
        <v>243</v>
      </c>
      <c r="I132" s="11" t="s">
        <v>47</v>
      </c>
    </row>
    <row r="133" spans="1:10" ht="20.100000000000001" customHeight="1" x14ac:dyDescent="0.45">
      <c r="A133" s="25">
        <v>43010</v>
      </c>
      <c r="B133" s="26">
        <v>0.35262731481481485</v>
      </c>
      <c r="C133" s="26">
        <v>0.35268518518518516</v>
      </c>
      <c r="D133" s="27" t="s">
        <v>27</v>
      </c>
      <c r="E133" s="28" t="s">
        <v>28</v>
      </c>
      <c r="F133" s="27" t="s">
        <v>29</v>
      </c>
      <c r="G133" s="27" t="s">
        <v>30</v>
      </c>
      <c r="H133" s="11">
        <v>243</v>
      </c>
    </row>
    <row r="134" spans="1:10" ht="20.100000000000001" customHeight="1" x14ac:dyDescent="0.45">
      <c r="A134" s="25">
        <v>43010</v>
      </c>
      <c r="B134" s="26">
        <v>0.41608796296296297</v>
      </c>
      <c r="C134" s="26">
        <v>0.41614583333333338</v>
      </c>
      <c r="D134" s="27" t="s">
        <v>27</v>
      </c>
      <c r="E134" s="28" t="s">
        <v>28</v>
      </c>
      <c r="F134" s="27" t="s">
        <v>29</v>
      </c>
      <c r="G134" s="27" t="s">
        <v>30</v>
      </c>
      <c r="H134" s="11">
        <v>243</v>
      </c>
    </row>
    <row r="135" spans="1:10" ht="20.100000000000001" customHeight="1" x14ac:dyDescent="0.45">
      <c r="A135" s="25">
        <v>43010</v>
      </c>
      <c r="B135" s="26">
        <v>0.42799768518518522</v>
      </c>
      <c r="C135" s="26">
        <v>0.42805555555555558</v>
      </c>
      <c r="D135" s="27" t="s">
        <v>27</v>
      </c>
      <c r="E135" s="28" t="s">
        <v>28</v>
      </c>
      <c r="F135" s="27" t="s">
        <v>29</v>
      </c>
      <c r="G135" s="27" t="s">
        <v>30</v>
      </c>
      <c r="H135" s="11">
        <v>243</v>
      </c>
    </row>
    <row r="136" spans="1:10" ht="20.100000000000001" customHeight="1" x14ac:dyDescent="0.45">
      <c r="A136" s="25">
        <v>43010</v>
      </c>
      <c r="B136" s="26">
        <v>0.48339120370370375</v>
      </c>
      <c r="C136" s="26">
        <v>0.48344907407407406</v>
      </c>
      <c r="D136" s="27" t="s">
        <v>27</v>
      </c>
      <c r="E136" s="28" t="s">
        <v>28</v>
      </c>
      <c r="F136" s="27" t="s">
        <v>29</v>
      </c>
      <c r="G136" s="27" t="s">
        <v>30</v>
      </c>
      <c r="H136" s="11">
        <v>243</v>
      </c>
    </row>
    <row r="137" spans="1:10" ht="20.100000000000001" customHeight="1" x14ac:dyDescent="0.45">
      <c r="A137" s="25">
        <v>43010</v>
      </c>
      <c r="B137" s="26">
        <v>0.55656249999999996</v>
      </c>
      <c r="C137" s="26">
        <v>0.55662037037037038</v>
      </c>
      <c r="D137" s="27" t="s">
        <v>27</v>
      </c>
      <c r="E137" s="28" t="s">
        <v>28</v>
      </c>
      <c r="F137" s="27" t="s">
        <v>29</v>
      </c>
      <c r="G137" s="27" t="s">
        <v>30</v>
      </c>
      <c r="H137" s="11">
        <v>243</v>
      </c>
    </row>
    <row r="138" spans="1:10" ht="20.100000000000001" customHeight="1" x14ac:dyDescent="0.45">
      <c r="A138" s="29">
        <v>43011</v>
      </c>
      <c r="B138" s="30">
        <v>0.34075231481481483</v>
      </c>
      <c r="C138" s="30">
        <v>0.34081018518518519</v>
      </c>
      <c r="D138" s="31" t="s">
        <v>27</v>
      </c>
      <c r="E138" s="32" t="s">
        <v>28</v>
      </c>
      <c r="F138" s="31" t="s">
        <v>29</v>
      </c>
      <c r="G138" s="31" t="s">
        <v>30</v>
      </c>
      <c r="H138" s="16">
        <v>243</v>
      </c>
      <c r="I138" s="16"/>
      <c r="J138" s="16"/>
    </row>
    <row r="139" spans="1:10" ht="20.100000000000001" customHeight="1" x14ac:dyDescent="0.45">
      <c r="A139" s="29">
        <v>43011</v>
      </c>
      <c r="B139" s="30">
        <v>0.49702546296296296</v>
      </c>
      <c r="C139" s="30">
        <v>0.49708333333333332</v>
      </c>
      <c r="D139" s="31" t="s">
        <v>27</v>
      </c>
      <c r="E139" s="32" t="s">
        <v>28</v>
      </c>
      <c r="F139" s="31" t="s">
        <v>29</v>
      </c>
      <c r="G139" s="31" t="s">
        <v>30</v>
      </c>
      <c r="H139" s="16">
        <v>243</v>
      </c>
      <c r="I139" s="16"/>
      <c r="J139" s="16"/>
    </row>
    <row r="140" spans="1:10" s="16" customFormat="1" ht="20.100000000000001" customHeight="1" x14ac:dyDescent="0.45">
      <c r="A140" s="29">
        <v>43018</v>
      </c>
      <c r="B140" s="30">
        <v>0.33731481481481485</v>
      </c>
      <c r="C140" s="30">
        <v>0.33737268518518521</v>
      </c>
      <c r="D140" s="31" t="s">
        <v>27</v>
      </c>
      <c r="E140" s="32" t="s">
        <v>28</v>
      </c>
      <c r="F140" s="31" t="s">
        <v>29</v>
      </c>
      <c r="G140" s="31" t="s">
        <v>30</v>
      </c>
      <c r="H140" s="16">
        <v>244</v>
      </c>
      <c r="I140" s="16" t="s">
        <v>50</v>
      </c>
    </row>
    <row r="141" spans="1:10" s="16" customFormat="1" ht="20.100000000000001" customHeight="1" x14ac:dyDescent="0.45">
      <c r="A141" s="29">
        <v>43018</v>
      </c>
      <c r="B141" s="30">
        <v>0.49833333333333335</v>
      </c>
      <c r="C141" s="30">
        <v>0.49839120370370371</v>
      </c>
      <c r="D141" s="31" t="s">
        <v>27</v>
      </c>
      <c r="E141" s="32" t="s">
        <v>28</v>
      </c>
      <c r="F141" s="31" t="s">
        <v>29</v>
      </c>
      <c r="G141" s="31" t="s">
        <v>30</v>
      </c>
      <c r="H141" s="16">
        <v>244</v>
      </c>
      <c r="I141" s="16" t="s">
        <v>50</v>
      </c>
    </row>
    <row r="142" spans="1:10" s="16" customFormat="1" ht="20.100000000000001" customHeight="1" x14ac:dyDescent="0.45">
      <c r="A142" s="29">
        <v>43018</v>
      </c>
      <c r="B142" s="30">
        <v>0.52464120370370371</v>
      </c>
      <c r="C142" s="30">
        <v>0.52471064814814816</v>
      </c>
      <c r="D142" s="31" t="s">
        <v>27</v>
      </c>
      <c r="E142" s="32" t="s">
        <v>28</v>
      </c>
      <c r="F142" s="31" t="s">
        <v>29</v>
      </c>
      <c r="G142" s="31" t="s">
        <v>30</v>
      </c>
      <c r="H142" s="16">
        <v>244</v>
      </c>
      <c r="I142" s="16" t="s">
        <v>50</v>
      </c>
    </row>
    <row r="143" spans="1:10" s="16" customFormat="1" ht="20.100000000000001" customHeight="1" x14ac:dyDescent="0.45">
      <c r="A143" s="29">
        <v>43018</v>
      </c>
      <c r="B143" s="30">
        <v>0.57629629629629631</v>
      </c>
      <c r="C143" s="30">
        <v>0.57635416666666661</v>
      </c>
      <c r="D143" s="31" t="s">
        <v>27</v>
      </c>
      <c r="E143" s="32" t="s">
        <v>28</v>
      </c>
      <c r="F143" s="31" t="s">
        <v>29</v>
      </c>
      <c r="G143" s="31" t="s">
        <v>30</v>
      </c>
      <c r="H143" s="16">
        <v>244</v>
      </c>
      <c r="I143" s="16" t="s">
        <v>50</v>
      </c>
    </row>
    <row r="144" spans="1:10" s="16" customFormat="1" ht="20.100000000000001" customHeight="1" x14ac:dyDescent="0.45">
      <c r="A144" s="25">
        <v>43019</v>
      </c>
      <c r="B144" s="26">
        <v>0.32754629629629628</v>
      </c>
      <c r="C144" s="26">
        <v>0.32760416666666664</v>
      </c>
      <c r="D144" s="27" t="s">
        <v>27</v>
      </c>
      <c r="E144" s="28" t="s">
        <v>28</v>
      </c>
      <c r="F144" s="27" t="s">
        <v>29</v>
      </c>
      <c r="G144" s="27" t="s">
        <v>30</v>
      </c>
      <c r="H144" s="11">
        <v>244</v>
      </c>
      <c r="I144" s="11" t="s">
        <v>50</v>
      </c>
      <c r="J144" s="11"/>
    </row>
    <row r="145" spans="1:10" ht="20.100000000000001" customHeight="1" x14ac:dyDescent="0.45">
      <c r="A145" s="29">
        <v>43020</v>
      </c>
      <c r="B145" s="30">
        <v>0.37715277777777773</v>
      </c>
      <c r="C145" s="30">
        <v>0.37721064814814814</v>
      </c>
      <c r="D145" s="31" t="s">
        <v>27</v>
      </c>
      <c r="E145" s="32" t="s">
        <v>28</v>
      </c>
      <c r="F145" s="31" t="s">
        <v>29</v>
      </c>
      <c r="G145" s="31" t="s">
        <v>30</v>
      </c>
      <c r="H145" s="16">
        <v>244</v>
      </c>
      <c r="I145" s="16" t="s">
        <v>50</v>
      </c>
      <c r="J145" s="16"/>
    </row>
    <row r="146" spans="1:10" ht="20.100000000000001" customHeight="1" x14ac:dyDescent="0.45">
      <c r="A146" s="29">
        <v>43020</v>
      </c>
      <c r="B146" s="30">
        <v>0.51866898148148144</v>
      </c>
      <c r="C146" s="30">
        <v>0.51872685185185186</v>
      </c>
      <c r="D146" s="31" t="s">
        <v>27</v>
      </c>
      <c r="E146" s="32" t="s">
        <v>28</v>
      </c>
      <c r="F146" s="31" t="s">
        <v>29</v>
      </c>
      <c r="G146" s="31" t="s">
        <v>30</v>
      </c>
      <c r="H146" s="16">
        <v>244</v>
      </c>
      <c r="I146" s="16" t="s">
        <v>50</v>
      </c>
      <c r="J146" s="16"/>
    </row>
    <row r="147" spans="1:10" s="16" customFormat="1" ht="20.100000000000001" customHeight="1" x14ac:dyDescent="0.45">
      <c r="A147" s="25">
        <v>43021</v>
      </c>
      <c r="B147" s="26">
        <v>0.3567939814814815</v>
      </c>
      <c r="C147" s="26">
        <v>0.35686342592592596</v>
      </c>
      <c r="D147" s="27" t="s">
        <v>27</v>
      </c>
      <c r="E147" s="28" t="s">
        <v>28</v>
      </c>
      <c r="F147" s="27" t="s">
        <v>29</v>
      </c>
      <c r="G147" s="27" t="s">
        <v>30</v>
      </c>
      <c r="H147" s="11">
        <v>244</v>
      </c>
      <c r="I147" s="11"/>
      <c r="J147" s="11"/>
    </row>
    <row r="148" spans="1:10" s="16" customFormat="1" ht="20.100000000000001" customHeight="1" x14ac:dyDescent="0.45">
      <c r="A148" s="25">
        <v>43026</v>
      </c>
      <c r="B148" s="26">
        <v>0.49758101851851855</v>
      </c>
      <c r="C148" s="26">
        <v>0.49763888888888891</v>
      </c>
      <c r="D148" s="27" t="s">
        <v>27</v>
      </c>
      <c r="E148" s="28" t="s">
        <v>28</v>
      </c>
      <c r="F148" s="27" t="s">
        <v>29</v>
      </c>
      <c r="G148" s="27" t="s">
        <v>30</v>
      </c>
      <c r="H148" s="11">
        <v>244</v>
      </c>
      <c r="I148" s="11"/>
      <c r="J148" s="11"/>
    </row>
    <row r="149" spans="1:10" s="16" customFormat="1" ht="20.100000000000001" customHeight="1" x14ac:dyDescent="0.45">
      <c r="A149" s="25">
        <v>43026</v>
      </c>
      <c r="B149" s="26">
        <v>0.5661342592592592</v>
      </c>
      <c r="C149" s="26">
        <v>0.56619212962962961</v>
      </c>
      <c r="D149" s="27" t="s">
        <v>27</v>
      </c>
      <c r="E149" s="28" t="s">
        <v>28</v>
      </c>
      <c r="F149" s="27" t="s">
        <v>29</v>
      </c>
      <c r="G149" s="27" t="s">
        <v>30</v>
      </c>
      <c r="H149" s="11">
        <v>244</v>
      </c>
      <c r="I149" s="11"/>
      <c r="J149" s="11"/>
    </row>
    <row r="150" spans="1:10" s="16" customFormat="1" ht="20.100000000000001" customHeight="1" x14ac:dyDescent="0.45">
      <c r="A150" s="29">
        <v>43027</v>
      </c>
      <c r="B150" s="30">
        <v>0.44236111111111115</v>
      </c>
      <c r="C150" s="30">
        <v>0.4424305555555556</v>
      </c>
      <c r="D150" s="31" t="s">
        <v>27</v>
      </c>
      <c r="E150" s="32" t="s">
        <v>28</v>
      </c>
      <c r="F150" s="31"/>
      <c r="G150" s="31"/>
      <c r="H150" s="16">
        <v>244</v>
      </c>
    </row>
    <row r="151" spans="1:10" s="16" customFormat="1" ht="20.100000000000001" customHeight="1" x14ac:dyDescent="0.45">
      <c r="A151" s="29">
        <v>43027</v>
      </c>
      <c r="B151" s="30">
        <v>0.52238425925925924</v>
      </c>
      <c r="C151" s="30">
        <v>0.52244212962962966</v>
      </c>
      <c r="D151" s="31" t="s">
        <v>27</v>
      </c>
      <c r="E151" s="32" t="s">
        <v>28</v>
      </c>
      <c r="F151" s="31" t="s">
        <v>29</v>
      </c>
      <c r="G151" s="31" t="s">
        <v>30</v>
      </c>
      <c r="H151" s="16">
        <v>244</v>
      </c>
    </row>
    <row r="152" spans="1:10" s="16" customFormat="1" ht="20.100000000000001" customHeight="1" x14ac:dyDescent="0.45">
      <c r="A152" s="29">
        <v>43027</v>
      </c>
      <c r="B152" s="30">
        <v>0.60222222222222221</v>
      </c>
      <c r="C152" s="30">
        <v>0.60226851851851848</v>
      </c>
      <c r="D152" s="31" t="s">
        <v>27</v>
      </c>
      <c r="E152" s="32" t="s">
        <v>28</v>
      </c>
      <c r="F152" s="31" t="s">
        <v>29</v>
      </c>
      <c r="G152" s="31" t="s">
        <v>30</v>
      </c>
      <c r="H152" s="16">
        <v>244</v>
      </c>
    </row>
    <row r="153" spans="1:10" s="16" customFormat="1" ht="20.100000000000001" customHeight="1" x14ac:dyDescent="0.45">
      <c r="A153" s="25">
        <v>43028</v>
      </c>
      <c r="B153" s="26">
        <v>0.3561111111111111</v>
      </c>
      <c r="C153" s="26">
        <v>0.35616898148148146</v>
      </c>
      <c r="D153" s="27" t="s">
        <v>27</v>
      </c>
      <c r="E153" s="28" t="s">
        <v>28</v>
      </c>
      <c r="F153" s="27" t="s">
        <v>29</v>
      </c>
      <c r="G153" s="27" t="s">
        <v>30</v>
      </c>
      <c r="H153" s="11">
        <v>244</v>
      </c>
      <c r="I153" s="11"/>
      <c r="J153" s="11"/>
    </row>
    <row r="154" spans="1:10" s="16" customFormat="1" ht="20.100000000000001" customHeight="1" x14ac:dyDescent="0.45">
      <c r="A154" s="25">
        <v>43028</v>
      </c>
      <c r="B154" s="26">
        <v>0.50635416666666666</v>
      </c>
      <c r="C154" s="26">
        <v>0.50640046296296293</v>
      </c>
      <c r="D154" s="27" t="s">
        <v>27</v>
      </c>
      <c r="E154" s="28" t="s">
        <v>28</v>
      </c>
      <c r="F154" s="27" t="s">
        <v>29</v>
      </c>
      <c r="G154" s="27" t="s">
        <v>30</v>
      </c>
      <c r="H154" s="11">
        <v>244</v>
      </c>
      <c r="I154" s="11"/>
      <c r="J154" s="11"/>
    </row>
    <row r="155" spans="1:10" s="16" customFormat="1" ht="20.100000000000001" customHeight="1" x14ac:dyDescent="0.45">
      <c r="A155" s="25">
        <v>43031</v>
      </c>
      <c r="B155" s="26">
        <v>0.35681712962962964</v>
      </c>
      <c r="C155" s="26">
        <v>0.35686342592592596</v>
      </c>
      <c r="D155" s="27" t="s">
        <v>27</v>
      </c>
      <c r="E155" s="28" t="s">
        <v>28</v>
      </c>
      <c r="F155" s="27" t="s">
        <v>29</v>
      </c>
      <c r="G155" s="27" t="s">
        <v>30</v>
      </c>
      <c r="H155" s="11">
        <v>245</v>
      </c>
      <c r="I155" s="11"/>
      <c r="J155" s="11"/>
    </row>
    <row r="156" spans="1:10" s="16" customFormat="1" ht="20.100000000000001" customHeight="1" x14ac:dyDescent="0.45">
      <c r="A156" s="25">
        <v>43031</v>
      </c>
      <c r="B156" s="26">
        <v>0.44702546296296292</v>
      </c>
      <c r="C156" s="26">
        <v>0.44709490740740737</v>
      </c>
      <c r="D156" s="27" t="s">
        <v>27</v>
      </c>
      <c r="E156" s="28" t="s">
        <v>28</v>
      </c>
      <c r="F156" s="27" t="s">
        <v>29</v>
      </c>
      <c r="G156" s="27" t="s">
        <v>30</v>
      </c>
      <c r="H156" s="11">
        <v>245</v>
      </c>
      <c r="I156" s="11"/>
      <c r="J156" s="11"/>
    </row>
    <row r="157" spans="1:10" s="16" customFormat="1" ht="20.100000000000001" customHeight="1" x14ac:dyDescent="0.45">
      <c r="A157" s="25">
        <v>43031</v>
      </c>
      <c r="B157" s="26">
        <v>0.58584490740740736</v>
      </c>
      <c r="C157" s="26">
        <v>0.58590277777777777</v>
      </c>
      <c r="D157" s="27" t="s">
        <v>27</v>
      </c>
      <c r="E157" s="28" t="s">
        <v>28</v>
      </c>
      <c r="F157" s="27" t="s">
        <v>29</v>
      </c>
      <c r="G157" s="27" t="s">
        <v>30</v>
      </c>
      <c r="H157" s="11">
        <v>245</v>
      </c>
      <c r="I157" s="11"/>
      <c r="J157" s="11"/>
    </row>
    <row r="158" spans="1:10" s="16" customFormat="1" ht="20.100000000000001" customHeight="1" x14ac:dyDescent="0.45">
      <c r="A158" s="29">
        <v>43032</v>
      </c>
      <c r="B158" s="30">
        <v>0.3536111111111111</v>
      </c>
      <c r="C158" s="30">
        <v>0.35366898148148151</v>
      </c>
      <c r="D158" s="31" t="s">
        <v>27</v>
      </c>
      <c r="E158" s="32" t="s">
        <v>28</v>
      </c>
      <c r="F158" s="31" t="s">
        <v>29</v>
      </c>
      <c r="G158" s="31" t="s">
        <v>30</v>
      </c>
      <c r="H158" s="16">
        <v>245</v>
      </c>
    </row>
    <row r="159" spans="1:10" ht="20.100000000000001" customHeight="1" x14ac:dyDescent="0.45">
      <c r="A159" s="29">
        <v>43032</v>
      </c>
      <c r="B159" s="30">
        <v>0.49688657407407405</v>
      </c>
      <c r="C159" s="30">
        <v>0.49694444444444441</v>
      </c>
      <c r="D159" s="31" t="s">
        <v>27</v>
      </c>
      <c r="E159" s="32" t="s">
        <v>28</v>
      </c>
      <c r="F159" s="31" t="s">
        <v>29</v>
      </c>
      <c r="G159" s="31" t="s">
        <v>30</v>
      </c>
      <c r="H159" s="16">
        <v>245</v>
      </c>
      <c r="I159" s="16"/>
      <c r="J159" s="16"/>
    </row>
    <row r="160" spans="1:10" ht="20.100000000000001" customHeight="1" x14ac:dyDescent="0.45">
      <c r="A160" s="29">
        <v>43032</v>
      </c>
      <c r="B160" s="30">
        <v>0.70482638888888882</v>
      </c>
      <c r="C160" s="30">
        <v>0.70488425925925924</v>
      </c>
      <c r="D160" s="31" t="s">
        <v>27</v>
      </c>
      <c r="E160" s="32" t="s">
        <v>28</v>
      </c>
      <c r="F160" s="31" t="s">
        <v>29</v>
      </c>
      <c r="G160" s="31" t="s">
        <v>30</v>
      </c>
      <c r="H160" s="16">
        <v>245</v>
      </c>
      <c r="I160" s="16"/>
      <c r="J160" s="16"/>
    </row>
    <row r="161" spans="1:10" ht="20.100000000000001" customHeight="1" x14ac:dyDescent="0.45">
      <c r="A161" s="25">
        <v>43033</v>
      </c>
      <c r="B161" s="26">
        <v>0.37392361111111111</v>
      </c>
      <c r="C161" s="26">
        <v>0.37398148148148147</v>
      </c>
      <c r="D161" s="27" t="s">
        <v>27</v>
      </c>
      <c r="E161" s="28" t="s">
        <v>28</v>
      </c>
      <c r="F161" s="27" t="s">
        <v>29</v>
      </c>
      <c r="G161" s="27" t="s">
        <v>30</v>
      </c>
      <c r="H161" s="11">
        <v>245</v>
      </c>
    </row>
    <row r="162" spans="1:10" s="6" customFormat="1" ht="20.100000000000001" customHeight="1" x14ac:dyDescent="0.45">
      <c r="A162" s="25">
        <v>43033</v>
      </c>
      <c r="B162" s="26">
        <v>0.42041666666666666</v>
      </c>
      <c r="C162" s="26">
        <v>0.42047453703703702</v>
      </c>
      <c r="D162" s="27" t="s">
        <v>27</v>
      </c>
      <c r="E162" s="28" t="s">
        <v>28</v>
      </c>
      <c r="F162" s="27" t="s">
        <v>29</v>
      </c>
      <c r="G162" s="27" t="s">
        <v>30</v>
      </c>
      <c r="H162" s="11">
        <v>245</v>
      </c>
      <c r="I162" s="11"/>
      <c r="J162" s="11"/>
    </row>
    <row r="163" spans="1:10" s="6" customFormat="1" ht="20.100000000000001" customHeight="1" x14ac:dyDescent="0.45">
      <c r="A163" s="29">
        <v>43034</v>
      </c>
      <c r="B163" s="30">
        <v>0.34151620370370367</v>
      </c>
      <c r="C163" s="30">
        <v>0.34157407407407409</v>
      </c>
      <c r="D163" s="31" t="s">
        <v>27</v>
      </c>
      <c r="E163" s="32" t="s">
        <v>28</v>
      </c>
      <c r="F163" s="31" t="s">
        <v>29</v>
      </c>
      <c r="G163" s="31" t="s">
        <v>30</v>
      </c>
      <c r="H163" s="16">
        <v>245</v>
      </c>
      <c r="I163" s="16"/>
      <c r="J163" s="16"/>
    </row>
    <row r="164" spans="1:10" ht="20.100000000000001" customHeight="1" x14ac:dyDescent="0.45">
      <c r="A164" s="29">
        <v>43034</v>
      </c>
      <c r="B164" s="30">
        <v>0.50673611111111116</v>
      </c>
      <c r="C164" s="30">
        <v>0.50679398148148147</v>
      </c>
      <c r="D164" s="31" t="s">
        <v>27</v>
      </c>
      <c r="E164" s="32" t="s">
        <v>28</v>
      </c>
      <c r="F164" s="31" t="s">
        <v>29</v>
      </c>
      <c r="G164" s="31" t="s">
        <v>30</v>
      </c>
      <c r="H164" s="16">
        <v>245</v>
      </c>
      <c r="I164" s="16"/>
      <c r="J164" s="16"/>
    </row>
    <row r="165" spans="1:10" s="16" customFormat="1" ht="20.100000000000001" customHeight="1" x14ac:dyDescent="0.45">
      <c r="A165" s="25">
        <v>43038</v>
      </c>
      <c r="B165" s="26">
        <v>0.36318287037037034</v>
      </c>
      <c r="C165" s="26">
        <v>0.36324074074074075</v>
      </c>
      <c r="D165" s="27" t="s">
        <v>27</v>
      </c>
      <c r="E165" s="28" t="s">
        <v>28</v>
      </c>
      <c r="F165" s="27" t="s">
        <v>29</v>
      </c>
      <c r="G165" s="27" t="s">
        <v>30</v>
      </c>
      <c r="H165" s="11">
        <v>245</v>
      </c>
      <c r="I165" s="11"/>
      <c r="J165" s="11"/>
    </row>
    <row r="166" spans="1:10" s="16" customFormat="1" ht="20.100000000000001" customHeight="1" x14ac:dyDescent="0.45">
      <c r="A166" s="25">
        <v>43038</v>
      </c>
      <c r="B166" s="26">
        <v>0.48728009259259258</v>
      </c>
      <c r="C166" s="26">
        <v>0.487337962962963</v>
      </c>
      <c r="D166" s="27" t="s">
        <v>27</v>
      </c>
      <c r="E166" s="28" t="s">
        <v>28</v>
      </c>
      <c r="F166" s="27" t="s">
        <v>29</v>
      </c>
      <c r="G166" s="27" t="s">
        <v>30</v>
      </c>
      <c r="H166" s="11">
        <v>245</v>
      </c>
      <c r="I166" s="11"/>
      <c r="J166" s="11"/>
    </row>
    <row r="167" spans="1:10" s="16" customFormat="1" ht="20.100000000000001" customHeight="1" x14ac:dyDescent="0.45">
      <c r="A167" s="25">
        <v>43038</v>
      </c>
      <c r="B167" s="26">
        <v>0.65596064814814814</v>
      </c>
      <c r="C167" s="26">
        <v>0.65601851851851845</v>
      </c>
      <c r="D167" s="27" t="s">
        <v>27</v>
      </c>
      <c r="E167" s="28" t="s">
        <v>28</v>
      </c>
      <c r="F167" s="27" t="s">
        <v>29</v>
      </c>
      <c r="G167" s="27" t="s">
        <v>30</v>
      </c>
      <c r="H167" s="11">
        <v>245</v>
      </c>
      <c r="I167" s="11"/>
      <c r="J167" s="11"/>
    </row>
    <row r="168" spans="1:10" ht="20.100000000000001" customHeight="1" x14ac:dyDescent="0.45">
      <c r="A168" s="25">
        <v>43038</v>
      </c>
      <c r="B168" s="26">
        <v>0.74250000000000005</v>
      </c>
      <c r="C168" s="26">
        <v>0.74255787037037047</v>
      </c>
      <c r="D168" s="27" t="s">
        <v>27</v>
      </c>
      <c r="E168" s="28" t="s">
        <v>28</v>
      </c>
      <c r="F168" s="27" t="s">
        <v>29</v>
      </c>
      <c r="G168" s="27" t="s">
        <v>30</v>
      </c>
      <c r="H168" s="11">
        <v>245</v>
      </c>
    </row>
    <row r="169" spans="1:10" s="16" customFormat="1" ht="20.100000000000001" customHeight="1" x14ac:dyDescent="0.45">
      <c r="A169" s="29">
        <v>43039</v>
      </c>
      <c r="B169" s="30">
        <v>0.3486805555555556</v>
      </c>
      <c r="C169" s="30">
        <v>0.34873842592592591</v>
      </c>
      <c r="D169" s="31" t="s">
        <v>27</v>
      </c>
      <c r="E169" s="32" t="s">
        <v>28</v>
      </c>
      <c r="F169" s="31" t="s">
        <v>29</v>
      </c>
      <c r="G169" s="31" t="s">
        <v>30</v>
      </c>
      <c r="H169" s="16">
        <v>245</v>
      </c>
      <c r="I169" s="16" t="s">
        <v>53</v>
      </c>
    </row>
    <row r="170" spans="1:10" ht="20.100000000000001" customHeight="1" x14ac:dyDescent="0.45">
      <c r="A170" s="29">
        <v>43039</v>
      </c>
      <c r="B170" s="30">
        <v>0.48274305555555558</v>
      </c>
      <c r="C170" s="30">
        <v>0.48280092592592588</v>
      </c>
      <c r="D170" s="31" t="s">
        <v>27</v>
      </c>
      <c r="E170" s="32" t="s">
        <v>28</v>
      </c>
      <c r="F170" s="31" t="s">
        <v>29</v>
      </c>
      <c r="G170" s="31" t="s">
        <v>30</v>
      </c>
      <c r="H170" s="16">
        <v>245</v>
      </c>
      <c r="I170" s="16" t="s">
        <v>53</v>
      </c>
      <c r="J170" s="16"/>
    </row>
    <row r="171" spans="1:10" ht="20.100000000000001" customHeight="1" x14ac:dyDescent="0.45">
      <c r="A171" s="25">
        <v>43042</v>
      </c>
      <c r="B171" s="26">
        <v>0.44701388888888888</v>
      </c>
      <c r="C171" s="26">
        <v>0.44707175925925924</v>
      </c>
      <c r="D171" s="27" t="s">
        <v>27</v>
      </c>
      <c r="E171" s="28" t="s">
        <v>28</v>
      </c>
      <c r="F171" s="27" t="s">
        <v>29</v>
      </c>
      <c r="G171" s="27" t="s">
        <v>30</v>
      </c>
      <c r="H171" s="11">
        <v>245</v>
      </c>
    </row>
    <row r="172" spans="1:10" s="6" customFormat="1" ht="20.100000000000001" customHeight="1" x14ac:dyDescent="0.45">
      <c r="A172" s="25">
        <v>43045</v>
      </c>
      <c r="B172" s="26">
        <v>0.36064814814814811</v>
      </c>
      <c r="C172" s="26">
        <v>0.36070601851851852</v>
      </c>
      <c r="D172" s="27" t="s">
        <v>27</v>
      </c>
      <c r="E172" s="28" t="s">
        <v>28</v>
      </c>
      <c r="F172" s="27" t="s">
        <v>29</v>
      </c>
      <c r="G172" s="27" t="s">
        <v>30</v>
      </c>
      <c r="H172" s="11">
        <v>245</v>
      </c>
      <c r="I172" s="11"/>
      <c r="J172" s="11"/>
    </row>
    <row r="173" spans="1:10" s="6" customFormat="1" ht="20.100000000000001" customHeight="1" x14ac:dyDescent="0.45">
      <c r="A173" s="25">
        <v>43045</v>
      </c>
      <c r="B173" s="26">
        <v>0.47993055555555553</v>
      </c>
      <c r="C173" s="26">
        <v>0.48</v>
      </c>
      <c r="D173" s="27" t="s">
        <v>27</v>
      </c>
      <c r="E173" s="28" t="s">
        <v>28</v>
      </c>
      <c r="F173" s="27" t="s">
        <v>29</v>
      </c>
      <c r="G173" s="27" t="s">
        <v>30</v>
      </c>
      <c r="H173" s="11">
        <v>245</v>
      </c>
      <c r="I173" s="11"/>
      <c r="J173" s="11"/>
    </row>
    <row r="174" spans="1:10" s="52" customFormat="1" ht="20.100000000000001" customHeight="1" x14ac:dyDescent="0.45">
      <c r="A174" s="25">
        <v>43052</v>
      </c>
      <c r="B174" s="26">
        <v>0.33935185185185185</v>
      </c>
      <c r="C174" s="26">
        <v>0.33939814814814812</v>
      </c>
      <c r="D174" s="27" t="s">
        <v>27</v>
      </c>
      <c r="E174" s="28" t="s">
        <v>28</v>
      </c>
      <c r="F174" s="27" t="s">
        <v>29</v>
      </c>
      <c r="G174" s="27" t="s">
        <v>30</v>
      </c>
      <c r="H174" s="11">
        <v>246</v>
      </c>
      <c r="I174" s="11"/>
      <c r="J174" s="11"/>
    </row>
    <row r="175" spans="1:10" s="16" customFormat="1" ht="20.100000000000001" customHeight="1" x14ac:dyDescent="0.45">
      <c r="A175" s="25">
        <v>43052</v>
      </c>
      <c r="B175" s="26">
        <v>0.33946759259259257</v>
      </c>
      <c r="C175" s="26">
        <v>0.33951388888888889</v>
      </c>
      <c r="D175" s="27" t="s">
        <v>27</v>
      </c>
      <c r="E175" s="28" t="s">
        <v>28</v>
      </c>
      <c r="F175" s="27" t="s">
        <v>29</v>
      </c>
      <c r="G175" s="27" t="s">
        <v>30</v>
      </c>
      <c r="H175" s="11">
        <v>246</v>
      </c>
      <c r="I175" s="11"/>
      <c r="J175" s="11"/>
    </row>
    <row r="176" spans="1:10" s="16" customFormat="1" ht="20.100000000000001" customHeight="1" x14ac:dyDescent="0.45">
      <c r="A176" s="25">
        <v>43052</v>
      </c>
      <c r="B176" s="26">
        <v>0.44651620370370365</v>
      </c>
      <c r="C176" s="26">
        <v>0.44657407407407407</v>
      </c>
      <c r="D176" s="27" t="s">
        <v>27</v>
      </c>
      <c r="E176" s="28" t="s">
        <v>28</v>
      </c>
      <c r="F176" s="27" t="s">
        <v>29</v>
      </c>
      <c r="G176" s="27" t="s">
        <v>30</v>
      </c>
      <c r="H176" s="11">
        <v>246</v>
      </c>
      <c r="I176" s="11"/>
      <c r="J176" s="11"/>
    </row>
    <row r="177" spans="1:10" ht="20.100000000000001" customHeight="1" x14ac:dyDescent="0.45">
      <c r="A177" s="25">
        <v>43052</v>
      </c>
      <c r="B177" s="26">
        <v>0.47839120370370369</v>
      </c>
      <c r="C177" s="26">
        <v>0.47844907407407405</v>
      </c>
      <c r="D177" s="27" t="s">
        <v>27</v>
      </c>
      <c r="E177" s="28" t="s">
        <v>28</v>
      </c>
      <c r="F177" s="27" t="s">
        <v>29</v>
      </c>
      <c r="G177" s="27" t="s">
        <v>30</v>
      </c>
      <c r="H177" s="11">
        <v>246</v>
      </c>
    </row>
    <row r="178" spans="1:10" s="16" customFormat="1" ht="20.100000000000001" customHeight="1" x14ac:dyDescent="0.45">
      <c r="A178" s="25">
        <v>43054</v>
      </c>
      <c r="B178" s="26">
        <v>0.34974537037037035</v>
      </c>
      <c r="C178" s="26">
        <v>0.34980324074074076</v>
      </c>
      <c r="D178" s="27" t="s">
        <v>27</v>
      </c>
      <c r="E178" s="28" t="s">
        <v>28</v>
      </c>
      <c r="F178" s="27" t="s">
        <v>29</v>
      </c>
      <c r="G178" s="27" t="s">
        <v>30</v>
      </c>
      <c r="H178" s="11">
        <v>246</v>
      </c>
      <c r="I178" s="11"/>
      <c r="J178" s="11"/>
    </row>
    <row r="179" spans="1:10" ht="20.100000000000001" customHeight="1" x14ac:dyDescent="0.45">
      <c r="A179" s="25">
        <v>43054</v>
      </c>
      <c r="B179" s="26">
        <v>0.49182870370370368</v>
      </c>
      <c r="C179" s="26">
        <v>0.4918865740740741</v>
      </c>
      <c r="D179" s="27" t="s">
        <v>27</v>
      </c>
      <c r="E179" s="28" t="s">
        <v>28</v>
      </c>
      <c r="F179" s="27" t="s">
        <v>29</v>
      </c>
      <c r="G179" s="27" t="s">
        <v>30</v>
      </c>
      <c r="H179" s="11">
        <v>246</v>
      </c>
    </row>
    <row r="180" spans="1:10" s="6" customFormat="1" ht="20.100000000000001" customHeight="1" x14ac:dyDescent="0.45">
      <c r="A180" s="29">
        <v>43055</v>
      </c>
      <c r="B180" s="30">
        <v>0.35695601851851855</v>
      </c>
      <c r="C180" s="30">
        <v>0.35701388888888891</v>
      </c>
      <c r="D180" s="31" t="s">
        <v>27</v>
      </c>
      <c r="E180" s="32" t="s">
        <v>28</v>
      </c>
      <c r="F180" s="31" t="s">
        <v>29</v>
      </c>
      <c r="G180" s="31" t="s">
        <v>30</v>
      </c>
      <c r="H180" s="16">
        <v>246</v>
      </c>
      <c r="I180" s="16"/>
      <c r="J180" s="16"/>
    </row>
    <row r="181" spans="1:10" s="6" customFormat="1" ht="20.100000000000001" customHeight="1" x14ac:dyDescent="0.45">
      <c r="A181" s="29">
        <v>43055</v>
      </c>
      <c r="B181" s="30">
        <v>0.37807870370370367</v>
      </c>
      <c r="C181" s="30">
        <v>0.37813657407407408</v>
      </c>
      <c r="D181" s="31" t="s">
        <v>27</v>
      </c>
      <c r="E181" s="32" t="s">
        <v>28</v>
      </c>
      <c r="F181" s="31" t="s">
        <v>29</v>
      </c>
      <c r="G181" s="31" t="s">
        <v>30</v>
      </c>
      <c r="H181" s="16">
        <v>246</v>
      </c>
      <c r="I181" s="16"/>
      <c r="J181" s="16"/>
    </row>
    <row r="182" spans="1:10" ht="20.100000000000001" customHeight="1" x14ac:dyDescent="0.45">
      <c r="A182" s="29">
        <v>43055</v>
      </c>
      <c r="B182" s="30">
        <v>0.49813657407407402</v>
      </c>
      <c r="C182" s="30">
        <v>0.49819444444444444</v>
      </c>
      <c r="D182" s="31" t="s">
        <v>27</v>
      </c>
      <c r="E182" s="32" t="s">
        <v>28</v>
      </c>
      <c r="F182" s="31" t="s">
        <v>29</v>
      </c>
      <c r="G182" s="31" t="s">
        <v>30</v>
      </c>
      <c r="H182" s="16">
        <v>246</v>
      </c>
      <c r="I182" s="16"/>
      <c r="J182" s="16"/>
    </row>
    <row r="183" spans="1:10" ht="20.100000000000001" customHeight="1" x14ac:dyDescent="0.45">
      <c r="A183" s="29">
        <v>43055</v>
      </c>
      <c r="B183" s="30">
        <v>0.5776041666666667</v>
      </c>
      <c r="C183" s="30">
        <v>0.57767361111111104</v>
      </c>
      <c r="D183" s="31" t="s">
        <v>27</v>
      </c>
      <c r="E183" s="32" t="s">
        <v>28</v>
      </c>
      <c r="F183" s="31" t="s">
        <v>29</v>
      </c>
      <c r="G183" s="31" t="s">
        <v>30</v>
      </c>
      <c r="H183" s="16">
        <v>246</v>
      </c>
      <c r="I183" s="16"/>
      <c r="J183" s="16"/>
    </row>
    <row r="184" spans="1:10" s="16" customFormat="1" ht="20.100000000000001" customHeight="1" x14ac:dyDescent="0.45">
      <c r="A184" s="25">
        <v>43056</v>
      </c>
      <c r="B184" s="26">
        <v>0.37375000000000003</v>
      </c>
      <c r="C184" s="26">
        <v>0.37380787037037039</v>
      </c>
      <c r="D184" s="27" t="s">
        <v>27</v>
      </c>
      <c r="E184" s="28" t="s">
        <v>28</v>
      </c>
      <c r="F184" s="27" t="s">
        <v>29</v>
      </c>
      <c r="G184" s="27" t="s">
        <v>30</v>
      </c>
      <c r="H184" s="11">
        <v>246</v>
      </c>
      <c r="I184" s="11"/>
      <c r="J184" s="11"/>
    </row>
    <row r="185" spans="1:10" s="16" customFormat="1" ht="20.100000000000001" customHeight="1" x14ac:dyDescent="0.45">
      <c r="A185" s="25">
        <v>43056</v>
      </c>
      <c r="B185" s="26">
        <v>0.43512731481481487</v>
      </c>
      <c r="C185" s="26">
        <v>0.43519675925925921</v>
      </c>
      <c r="D185" s="27" t="s">
        <v>27</v>
      </c>
      <c r="E185" s="28" t="s">
        <v>28</v>
      </c>
      <c r="F185" s="27" t="s">
        <v>29</v>
      </c>
      <c r="G185" s="27" t="s">
        <v>30</v>
      </c>
      <c r="H185" s="11">
        <v>246</v>
      </c>
      <c r="I185" s="11"/>
      <c r="J185" s="11"/>
    </row>
    <row r="186" spans="1:10" s="16" customFormat="1" ht="20.100000000000001" customHeight="1" x14ac:dyDescent="0.45">
      <c r="A186" s="25">
        <v>43056</v>
      </c>
      <c r="B186" s="26">
        <v>0.52714120370370365</v>
      </c>
      <c r="C186" s="26">
        <v>0.52719907407407407</v>
      </c>
      <c r="D186" s="27" t="s">
        <v>27</v>
      </c>
      <c r="E186" s="28" t="s">
        <v>28</v>
      </c>
      <c r="F186" s="27" t="s">
        <v>29</v>
      </c>
      <c r="G186" s="27" t="s">
        <v>30</v>
      </c>
      <c r="H186" s="11">
        <v>246</v>
      </c>
      <c r="I186" s="11"/>
      <c r="J186" s="11"/>
    </row>
    <row r="187" spans="1:10" s="16" customFormat="1" ht="20.100000000000001" customHeight="1" x14ac:dyDescent="0.45">
      <c r="A187" s="25">
        <v>43059</v>
      </c>
      <c r="B187" s="26">
        <v>0.35968749999999999</v>
      </c>
      <c r="C187" s="26">
        <v>0.35973379629629632</v>
      </c>
      <c r="D187" s="27" t="s">
        <v>27</v>
      </c>
      <c r="E187" s="28" t="s">
        <v>28</v>
      </c>
      <c r="F187" s="27" t="s">
        <v>29</v>
      </c>
      <c r="G187" s="27" t="s">
        <v>30</v>
      </c>
      <c r="H187" s="11">
        <v>246</v>
      </c>
      <c r="I187" s="11"/>
      <c r="J187" s="11"/>
    </row>
    <row r="188" spans="1:10" s="16" customFormat="1" ht="20.100000000000001" customHeight="1" x14ac:dyDescent="0.45">
      <c r="A188" s="25">
        <v>43059</v>
      </c>
      <c r="B188" s="26">
        <v>0.44078703703703703</v>
      </c>
      <c r="C188" s="26">
        <v>0.44084490740740739</v>
      </c>
      <c r="D188" s="27" t="s">
        <v>27</v>
      </c>
      <c r="E188" s="28" t="s">
        <v>28</v>
      </c>
      <c r="F188" s="27" t="s">
        <v>29</v>
      </c>
      <c r="G188" s="27" t="s">
        <v>30</v>
      </c>
      <c r="H188" s="11">
        <v>246</v>
      </c>
      <c r="I188" s="11"/>
      <c r="J188" s="11"/>
    </row>
    <row r="189" spans="1:10" s="16" customFormat="1" ht="20.100000000000001" customHeight="1" x14ac:dyDescent="0.45">
      <c r="A189" s="25">
        <v>43059</v>
      </c>
      <c r="B189" s="26">
        <v>0.49997685185185187</v>
      </c>
      <c r="C189" s="26">
        <v>0.50004629629629627</v>
      </c>
      <c r="D189" s="27" t="s">
        <v>27</v>
      </c>
      <c r="E189" s="28" t="s">
        <v>28</v>
      </c>
      <c r="F189" s="27" t="s">
        <v>29</v>
      </c>
      <c r="G189" s="27" t="s">
        <v>30</v>
      </c>
      <c r="H189" s="11">
        <v>246</v>
      </c>
      <c r="I189" s="11"/>
      <c r="J189" s="11"/>
    </row>
    <row r="190" spans="1:10" s="16" customFormat="1" ht="20.100000000000001" customHeight="1" x14ac:dyDescent="0.45">
      <c r="A190" s="25">
        <v>43059</v>
      </c>
      <c r="B190" s="26">
        <v>0.51974537037037039</v>
      </c>
      <c r="C190" s="26">
        <v>0.5198032407407408</v>
      </c>
      <c r="D190" s="27" t="s">
        <v>27</v>
      </c>
      <c r="E190" s="28" t="s">
        <v>28</v>
      </c>
      <c r="F190" s="27" t="s">
        <v>29</v>
      </c>
      <c r="G190" s="27" t="s">
        <v>30</v>
      </c>
      <c r="H190" s="11">
        <v>246</v>
      </c>
      <c r="I190" s="11"/>
      <c r="J190" s="11"/>
    </row>
    <row r="191" spans="1:10" s="16" customFormat="1" ht="20.100000000000001" customHeight="1" x14ac:dyDescent="0.45">
      <c r="A191" s="25">
        <v>43059</v>
      </c>
      <c r="B191" s="26">
        <v>0.5329976851851852</v>
      </c>
      <c r="C191" s="26">
        <v>0.5330555555555555</v>
      </c>
      <c r="D191" s="27" t="s">
        <v>27</v>
      </c>
      <c r="E191" s="28" t="s">
        <v>28</v>
      </c>
      <c r="F191" s="27" t="s">
        <v>29</v>
      </c>
      <c r="G191" s="27" t="s">
        <v>30</v>
      </c>
      <c r="H191" s="11">
        <v>246</v>
      </c>
      <c r="I191" s="11"/>
      <c r="J191" s="11"/>
    </row>
    <row r="192" spans="1:10" ht="20.100000000000001" customHeight="1" x14ac:dyDescent="0.45">
      <c r="A192" s="25">
        <v>43059</v>
      </c>
      <c r="B192" s="26">
        <v>0.594212962962963</v>
      </c>
      <c r="C192" s="26">
        <v>0.5942708333333333</v>
      </c>
      <c r="D192" s="27" t="s">
        <v>27</v>
      </c>
      <c r="E192" s="28" t="s">
        <v>28</v>
      </c>
      <c r="F192" s="27" t="s">
        <v>29</v>
      </c>
      <c r="G192" s="27" t="s">
        <v>30</v>
      </c>
      <c r="H192" s="11">
        <v>246</v>
      </c>
    </row>
    <row r="193" spans="1:10" ht="20.100000000000001" customHeight="1" x14ac:dyDescent="0.45">
      <c r="A193" s="25">
        <v>43059</v>
      </c>
      <c r="B193" s="26">
        <v>0.6497222222222222</v>
      </c>
      <c r="C193" s="26">
        <v>0.64978009259259262</v>
      </c>
      <c r="D193" s="27" t="s">
        <v>27</v>
      </c>
      <c r="E193" s="28" t="s">
        <v>28</v>
      </c>
      <c r="F193" s="27" t="s">
        <v>29</v>
      </c>
      <c r="G193" s="27" t="s">
        <v>30</v>
      </c>
      <c r="H193" s="11">
        <v>246</v>
      </c>
    </row>
    <row r="194" spans="1:10" ht="20.100000000000001" customHeight="1" x14ac:dyDescent="0.45">
      <c r="A194" s="25">
        <v>43059</v>
      </c>
      <c r="B194" s="26">
        <v>0.66006944444444449</v>
      </c>
      <c r="C194" s="26">
        <v>0.66012731481481479</v>
      </c>
      <c r="D194" s="27" t="s">
        <v>27</v>
      </c>
      <c r="E194" s="28" t="s">
        <v>28</v>
      </c>
      <c r="F194" s="27" t="s">
        <v>29</v>
      </c>
      <c r="G194" s="27" t="s">
        <v>30</v>
      </c>
      <c r="H194" s="11">
        <v>246</v>
      </c>
    </row>
    <row r="195" spans="1:10" ht="20.100000000000001" customHeight="1" x14ac:dyDescent="0.45">
      <c r="A195" s="25">
        <v>43059</v>
      </c>
      <c r="B195" s="26">
        <v>0.70856481481481481</v>
      </c>
      <c r="C195" s="26">
        <v>0.70862268518518512</v>
      </c>
      <c r="D195" s="27" t="s">
        <v>27</v>
      </c>
      <c r="E195" s="28" t="s">
        <v>28</v>
      </c>
      <c r="F195" s="27" t="s">
        <v>29</v>
      </c>
      <c r="G195" s="27" t="s">
        <v>30</v>
      </c>
      <c r="H195" s="11">
        <v>246</v>
      </c>
    </row>
    <row r="196" spans="1:10" ht="20.100000000000001" customHeight="1" x14ac:dyDescent="0.45">
      <c r="A196" s="29">
        <v>43069</v>
      </c>
      <c r="B196" s="30">
        <v>0.50015046296296295</v>
      </c>
      <c r="C196" s="30">
        <v>0.50020833333333337</v>
      </c>
      <c r="D196" s="31" t="s">
        <v>37</v>
      </c>
      <c r="E196" s="32" t="s">
        <v>28</v>
      </c>
      <c r="F196" s="31" t="s">
        <v>29</v>
      </c>
      <c r="G196" s="31" t="s">
        <v>30</v>
      </c>
      <c r="H196" s="16">
        <v>247</v>
      </c>
      <c r="I196" s="16"/>
      <c r="J196" s="16"/>
    </row>
    <row r="197" spans="1:10" s="16" customFormat="1" ht="20.100000000000001" customHeight="1" x14ac:dyDescent="0.45">
      <c r="A197" s="29">
        <v>43069</v>
      </c>
      <c r="B197" s="30">
        <v>0.51168981481481479</v>
      </c>
      <c r="C197" s="30">
        <v>0.51174768518518521</v>
      </c>
      <c r="D197" s="31" t="s">
        <v>37</v>
      </c>
      <c r="E197" s="32" t="s">
        <v>28</v>
      </c>
      <c r="F197" s="31" t="s">
        <v>29</v>
      </c>
      <c r="G197" s="31" t="s">
        <v>30</v>
      </c>
      <c r="H197" s="16">
        <v>247</v>
      </c>
    </row>
    <row r="198" spans="1:10" s="16" customFormat="1" ht="20.100000000000001" customHeight="1" x14ac:dyDescent="0.45">
      <c r="A198" s="29">
        <v>43069</v>
      </c>
      <c r="B198" s="30">
        <v>0.63149305555555557</v>
      </c>
      <c r="C198" s="30">
        <v>0.63155092592592588</v>
      </c>
      <c r="D198" s="31" t="s">
        <v>27</v>
      </c>
      <c r="E198" s="32" t="s">
        <v>28</v>
      </c>
      <c r="F198" s="31" t="s">
        <v>29</v>
      </c>
      <c r="G198" s="31" t="s">
        <v>30</v>
      </c>
      <c r="H198" s="16">
        <v>247</v>
      </c>
    </row>
    <row r="199" spans="1:10" s="16" customFormat="1" ht="20.100000000000001" customHeight="1" x14ac:dyDescent="0.45">
      <c r="A199" s="29">
        <v>43069</v>
      </c>
      <c r="B199" s="30">
        <v>0.64086805555555559</v>
      </c>
      <c r="C199" s="30">
        <v>0.6409259259259259</v>
      </c>
      <c r="D199" s="31" t="s">
        <v>37</v>
      </c>
      <c r="E199" s="32" t="s">
        <v>28</v>
      </c>
      <c r="F199" s="31" t="s">
        <v>29</v>
      </c>
      <c r="G199" s="31" t="s">
        <v>30</v>
      </c>
      <c r="H199" s="16">
        <v>247</v>
      </c>
    </row>
    <row r="200" spans="1:10" s="16" customFormat="1" ht="20.100000000000001" customHeight="1" x14ac:dyDescent="0.45">
      <c r="A200" s="25">
        <v>43075</v>
      </c>
      <c r="B200" s="26">
        <v>0.39432870370370371</v>
      </c>
      <c r="C200" s="26">
        <v>0.39438657407407413</v>
      </c>
      <c r="D200" s="27" t="s">
        <v>27</v>
      </c>
      <c r="E200" s="28" t="s">
        <v>28</v>
      </c>
      <c r="F200" s="27" t="s">
        <v>29</v>
      </c>
      <c r="G200" s="27" t="s">
        <v>30</v>
      </c>
      <c r="H200" s="11">
        <v>247</v>
      </c>
      <c r="I200" s="11"/>
      <c r="J200" s="11"/>
    </row>
    <row r="201" spans="1:10" s="16" customFormat="1" ht="20.100000000000001" customHeight="1" x14ac:dyDescent="0.45">
      <c r="A201" s="25">
        <v>43075</v>
      </c>
      <c r="B201" s="26">
        <v>0.44793981481481482</v>
      </c>
      <c r="C201" s="26">
        <v>0.44799768518518518</v>
      </c>
      <c r="D201" s="27" t="s">
        <v>27</v>
      </c>
      <c r="E201" s="28" t="s">
        <v>28</v>
      </c>
      <c r="F201" s="27" t="s">
        <v>29</v>
      </c>
      <c r="G201" s="27" t="s">
        <v>30</v>
      </c>
      <c r="H201" s="11">
        <v>247</v>
      </c>
      <c r="I201" s="11"/>
      <c r="J201" s="11"/>
    </row>
    <row r="202" spans="1:10" s="16" customFormat="1" ht="20.100000000000001" customHeight="1" x14ac:dyDescent="0.45">
      <c r="A202" s="29">
        <v>43076</v>
      </c>
      <c r="B202" s="30">
        <v>0.3629398148148148</v>
      </c>
      <c r="C202" s="30">
        <v>0.36299768518518521</v>
      </c>
      <c r="D202" s="31" t="s">
        <v>27</v>
      </c>
      <c r="E202" s="32" t="s">
        <v>28</v>
      </c>
      <c r="F202" s="31" t="s">
        <v>29</v>
      </c>
      <c r="G202" s="31" t="s">
        <v>30</v>
      </c>
      <c r="H202" s="16">
        <v>247</v>
      </c>
    </row>
    <row r="203" spans="1:10" s="16" customFormat="1" ht="20.100000000000001" customHeight="1" x14ac:dyDescent="0.45">
      <c r="A203" s="29">
        <v>43076</v>
      </c>
      <c r="B203" s="30">
        <v>0.4904513888888889</v>
      </c>
      <c r="C203" s="30">
        <v>0.49050925925925926</v>
      </c>
      <c r="D203" s="31" t="s">
        <v>27</v>
      </c>
      <c r="E203" s="32" t="s">
        <v>28</v>
      </c>
      <c r="F203" s="31" t="s">
        <v>29</v>
      </c>
      <c r="G203" s="31" t="s">
        <v>30</v>
      </c>
      <c r="H203" s="16">
        <v>247</v>
      </c>
    </row>
    <row r="204" spans="1:10" s="16" customFormat="1" ht="20.100000000000001" customHeight="1" x14ac:dyDescent="0.45">
      <c r="A204" s="25">
        <v>43077</v>
      </c>
      <c r="B204" s="26">
        <v>0.38646990740740739</v>
      </c>
      <c r="C204" s="26">
        <v>0.38651620370370371</v>
      </c>
      <c r="D204" s="27" t="s">
        <v>27</v>
      </c>
      <c r="E204" s="28" t="s">
        <v>28</v>
      </c>
      <c r="F204" s="27" t="s">
        <v>29</v>
      </c>
      <c r="G204" s="27" t="s">
        <v>30</v>
      </c>
      <c r="H204" s="11">
        <v>247</v>
      </c>
      <c r="I204" s="11"/>
      <c r="J204" s="11"/>
    </row>
    <row r="205" spans="1:10" s="16" customFormat="1" ht="20.100000000000001" customHeight="1" x14ac:dyDescent="0.45">
      <c r="A205" s="25">
        <v>43077</v>
      </c>
      <c r="B205" s="26">
        <v>0.50739583333333338</v>
      </c>
      <c r="C205" s="26">
        <v>0.50745370370370368</v>
      </c>
      <c r="D205" s="27" t="s">
        <v>27</v>
      </c>
      <c r="E205" s="28" t="s">
        <v>28</v>
      </c>
      <c r="F205" s="27" t="s">
        <v>29</v>
      </c>
      <c r="G205" s="27" t="s">
        <v>30</v>
      </c>
      <c r="H205" s="11">
        <v>247</v>
      </c>
      <c r="I205" s="11"/>
      <c r="J205" s="11"/>
    </row>
    <row r="206" spans="1:10" ht="20.100000000000001" customHeight="1" x14ac:dyDescent="0.45">
      <c r="A206" s="25">
        <v>43077</v>
      </c>
      <c r="B206" s="26">
        <v>0.52746527777777774</v>
      </c>
      <c r="C206" s="26">
        <v>0.52752314814814816</v>
      </c>
      <c r="D206" s="27" t="s">
        <v>27</v>
      </c>
      <c r="E206" s="28" t="s">
        <v>28</v>
      </c>
      <c r="F206" s="27" t="s">
        <v>29</v>
      </c>
      <c r="G206" s="27" t="s">
        <v>30</v>
      </c>
      <c r="H206" s="11">
        <v>247</v>
      </c>
    </row>
    <row r="207" spans="1:10" s="6" customFormat="1" ht="20.100000000000001" customHeight="1" x14ac:dyDescent="0.45">
      <c r="A207" s="29">
        <v>43083</v>
      </c>
      <c r="B207" s="30">
        <v>0.38837962962962963</v>
      </c>
      <c r="C207" s="30">
        <v>0.38843749999999999</v>
      </c>
      <c r="D207" s="31" t="s">
        <v>27</v>
      </c>
      <c r="E207" s="32" t="s">
        <v>28</v>
      </c>
      <c r="F207" s="31" t="s">
        <v>29</v>
      </c>
      <c r="G207" s="31" t="s">
        <v>30</v>
      </c>
      <c r="H207" s="16">
        <v>248</v>
      </c>
      <c r="I207" s="16" t="s">
        <v>60</v>
      </c>
      <c r="J207" s="16"/>
    </row>
    <row r="208" spans="1:10" s="6" customFormat="1" ht="20.100000000000001" customHeight="1" x14ac:dyDescent="0.45">
      <c r="A208" s="29">
        <v>43083</v>
      </c>
      <c r="B208" s="30">
        <v>0.40622685185185187</v>
      </c>
      <c r="C208" s="30">
        <v>0.40628472222222217</v>
      </c>
      <c r="D208" s="31" t="s">
        <v>27</v>
      </c>
      <c r="E208" s="32" t="s">
        <v>28</v>
      </c>
      <c r="F208" s="31" t="s">
        <v>29</v>
      </c>
      <c r="G208" s="31" t="s">
        <v>30</v>
      </c>
      <c r="H208" s="16">
        <v>248</v>
      </c>
      <c r="I208" s="16" t="s">
        <v>60</v>
      </c>
      <c r="J208" s="16"/>
    </row>
    <row r="209" spans="1:10" ht="20.100000000000001" customHeight="1" x14ac:dyDescent="0.45">
      <c r="A209" s="25">
        <v>43084</v>
      </c>
      <c r="B209" s="26">
        <v>0.36614583333333334</v>
      </c>
      <c r="C209" s="26">
        <v>0.36620370370370375</v>
      </c>
      <c r="D209" s="27" t="s">
        <v>27</v>
      </c>
      <c r="E209" s="28" t="s">
        <v>28</v>
      </c>
      <c r="F209" s="27" t="s">
        <v>29</v>
      </c>
      <c r="G209" s="27" t="s">
        <v>30</v>
      </c>
      <c r="H209" s="11">
        <v>248</v>
      </c>
      <c r="I209" s="11" t="s">
        <v>60</v>
      </c>
    </row>
    <row r="210" spans="1:10" ht="20.100000000000001" customHeight="1" x14ac:dyDescent="0.45">
      <c r="A210" s="25">
        <v>43084</v>
      </c>
      <c r="B210" s="26">
        <v>0.50060185185185191</v>
      </c>
      <c r="C210" s="26">
        <v>0.50065972222222221</v>
      </c>
      <c r="D210" s="27" t="s">
        <v>27</v>
      </c>
      <c r="E210" s="28" t="s">
        <v>28</v>
      </c>
      <c r="F210" s="27" t="s">
        <v>29</v>
      </c>
      <c r="G210" s="27" t="s">
        <v>30</v>
      </c>
      <c r="H210" s="11">
        <v>248</v>
      </c>
      <c r="I210" s="11" t="s">
        <v>60</v>
      </c>
    </row>
    <row r="211" spans="1:10" ht="20.100000000000001" customHeight="1" x14ac:dyDescent="0.45">
      <c r="A211" s="25">
        <v>43084</v>
      </c>
      <c r="B211" s="26">
        <v>0.50107638888888884</v>
      </c>
      <c r="C211" s="26">
        <v>0.50113425925925925</v>
      </c>
      <c r="D211" s="27" t="s">
        <v>27</v>
      </c>
      <c r="E211" s="28" t="s">
        <v>28</v>
      </c>
      <c r="F211" s="27" t="s">
        <v>29</v>
      </c>
      <c r="G211" s="27" t="s">
        <v>30</v>
      </c>
      <c r="H211" s="11">
        <v>248</v>
      </c>
      <c r="I211" s="11" t="s">
        <v>60</v>
      </c>
    </row>
    <row r="212" spans="1:10" ht="20.100000000000001" customHeight="1" x14ac:dyDescent="0.45">
      <c r="A212" s="25">
        <v>43087</v>
      </c>
      <c r="B212" s="26">
        <v>0.3659722222222222</v>
      </c>
      <c r="C212" s="26">
        <v>0.36603009259259256</v>
      </c>
      <c r="D212" s="27" t="s">
        <v>27</v>
      </c>
      <c r="E212" s="28" t="s">
        <v>28</v>
      </c>
      <c r="F212" s="27" t="s">
        <v>29</v>
      </c>
      <c r="G212" s="27" t="s">
        <v>30</v>
      </c>
      <c r="H212" s="11">
        <v>248</v>
      </c>
      <c r="I212" s="11" t="s">
        <v>60</v>
      </c>
    </row>
    <row r="213" spans="1:10" ht="20.100000000000001" customHeight="1" x14ac:dyDescent="0.45">
      <c r="A213" s="25">
        <v>43087</v>
      </c>
      <c r="B213" s="26">
        <v>0.50901620370370371</v>
      </c>
      <c r="C213" s="26">
        <v>0.50906249999999997</v>
      </c>
      <c r="D213" s="27" t="s">
        <v>27</v>
      </c>
      <c r="E213" s="28" t="s">
        <v>28</v>
      </c>
      <c r="F213" s="27" t="s">
        <v>29</v>
      </c>
      <c r="G213" s="27" t="s">
        <v>30</v>
      </c>
      <c r="H213" s="11">
        <v>248</v>
      </c>
      <c r="I213" s="11" t="s">
        <v>60</v>
      </c>
    </row>
    <row r="214" spans="1:10" ht="20.100000000000001" customHeight="1" x14ac:dyDescent="0.45">
      <c r="A214" s="29">
        <v>43088</v>
      </c>
      <c r="B214" s="30">
        <v>0.34694444444444444</v>
      </c>
      <c r="C214" s="30">
        <v>0.34699074074074071</v>
      </c>
      <c r="D214" s="31" t="s">
        <v>27</v>
      </c>
      <c r="E214" s="32" t="s">
        <v>28</v>
      </c>
      <c r="F214" s="31" t="s">
        <v>29</v>
      </c>
      <c r="G214" s="31" t="s">
        <v>30</v>
      </c>
      <c r="H214" s="16">
        <v>248</v>
      </c>
      <c r="I214" s="16" t="s">
        <v>60</v>
      </c>
      <c r="J214" s="16"/>
    </row>
    <row r="215" spans="1:10" ht="20.100000000000001" customHeight="1" x14ac:dyDescent="0.45">
      <c r="A215" s="29">
        <v>43088</v>
      </c>
      <c r="B215" s="30">
        <v>0.36986111111111114</v>
      </c>
      <c r="C215" s="30">
        <v>0.36990740740740741</v>
      </c>
      <c r="D215" s="31" t="s">
        <v>27</v>
      </c>
      <c r="E215" s="32" t="s">
        <v>28</v>
      </c>
      <c r="F215" s="31" t="s">
        <v>29</v>
      </c>
      <c r="G215" s="31" t="s">
        <v>30</v>
      </c>
      <c r="H215" s="16">
        <v>248</v>
      </c>
      <c r="I215" s="16" t="s">
        <v>60</v>
      </c>
      <c r="J215" s="16"/>
    </row>
    <row r="216" spans="1:10" s="16" customFormat="1" ht="20.100000000000001" customHeight="1" x14ac:dyDescent="0.45">
      <c r="A216" s="29">
        <v>43088</v>
      </c>
      <c r="B216" s="30">
        <v>0.50623842592592594</v>
      </c>
      <c r="C216" s="30">
        <v>0.50629629629629636</v>
      </c>
      <c r="D216" s="31" t="s">
        <v>27</v>
      </c>
      <c r="E216" s="32" t="s">
        <v>28</v>
      </c>
      <c r="F216" s="31" t="s">
        <v>29</v>
      </c>
      <c r="G216" s="31" t="s">
        <v>30</v>
      </c>
      <c r="H216" s="16">
        <v>248</v>
      </c>
      <c r="I216" s="16" t="s">
        <v>60</v>
      </c>
    </row>
    <row r="217" spans="1:10" s="16" customFormat="1" ht="20.100000000000001" customHeight="1" x14ac:dyDescent="0.45">
      <c r="A217" s="29">
        <v>43104</v>
      </c>
      <c r="B217" s="30">
        <v>0.33789351851851851</v>
      </c>
      <c r="C217" s="30">
        <v>0.33792824074074074</v>
      </c>
      <c r="D217" s="31" t="s">
        <v>27</v>
      </c>
      <c r="E217" s="32" t="s">
        <v>28</v>
      </c>
      <c r="F217" s="31" t="s">
        <v>29</v>
      </c>
      <c r="G217" s="31"/>
      <c r="H217" s="16">
        <v>248</v>
      </c>
    </row>
    <row r="218" spans="1:10" s="16" customFormat="1" ht="20.100000000000001" customHeight="1" x14ac:dyDescent="0.45">
      <c r="A218" s="29">
        <v>43109</v>
      </c>
      <c r="B218" s="30">
        <v>0.34481481481481485</v>
      </c>
      <c r="C218" s="30">
        <v>0.34484953703703702</v>
      </c>
      <c r="D218" s="31" t="s">
        <v>27</v>
      </c>
      <c r="E218" s="32" t="s">
        <v>28</v>
      </c>
      <c r="F218" s="31" t="s">
        <v>29</v>
      </c>
      <c r="G218" s="31"/>
      <c r="H218" s="16">
        <v>249</v>
      </c>
    </row>
    <row r="219" spans="1:10" s="16" customFormat="1" ht="20.100000000000001" customHeight="1" x14ac:dyDescent="0.45">
      <c r="A219" s="29">
        <v>43109</v>
      </c>
      <c r="B219" s="30">
        <v>0.39116898148148144</v>
      </c>
      <c r="C219" s="30">
        <v>0.39119212962962963</v>
      </c>
      <c r="D219" s="31" t="s">
        <v>27</v>
      </c>
      <c r="E219" s="32" t="s">
        <v>28</v>
      </c>
      <c r="F219" s="31" t="s">
        <v>29</v>
      </c>
      <c r="G219" s="31"/>
      <c r="H219" s="16">
        <v>249</v>
      </c>
    </row>
    <row r="220" spans="1:10" s="16" customFormat="1" ht="20.100000000000001" customHeight="1" x14ac:dyDescent="0.45">
      <c r="A220" s="25">
        <v>43110</v>
      </c>
      <c r="B220" s="26">
        <v>0.32803240740740741</v>
      </c>
      <c r="C220" s="26">
        <v>0.32806712962962964</v>
      </c>
      <c r="D220" s="27" t="s">
        <v>27</v>
      </c>
      <c r="E220" s="28" t="s">
        <v>28</v>
      </c>
      <c r="F220" s="27" t="s">
        <v>29</v>
      </c>
      <c r="G220" s="27"/>
      <c r="H220" s="11">
        <v>249</v>
      </c>
      <c r="I220" s="11"/>
      <c r="J220" s="11"/>
    </row>
    <row r="221" spans="1:10" s="16" customFormat="1" ht="20.100000000000001" customHeight="1" x14ac:dyDescent="0.45">
      <c r="A221" s="29">
        <v>43111</v>
      </c>
      <c r="B221" s="30">
        <v>0.36390046296296297</v>
      </c>
      <c r="C221" s="30">
        <v>0.3639236111111111</v>
      </c>
      <c r="D221" s="31" t="s">
        <v>27</v>
      </c>
      <c r="E221" s="32" t="s">
        <v>28</v>
      </c>
      <c r="F221" s="31" t="s">
        <v>29</v>
      </c>
      <c r="G221" s="31"/>
      <c r="H221" s="16">
        <v>249</v>
      </c>
    </row>
    <row r="222" spans="1:10" s="16" customFormat="1" ht="20.100000000000001" customHeight="1" x14ac:dyDescent="0.45">
      <c r="A222" s="29">
        <v>43111</v>
      </c>
      <c r="B222" s="30">
        <v>0.59505787037037039</v>
      </c>
      <c r="C222" s="30">
        <v>0.59508101851851858</v>
      </c>
      <c r="D222" s="31" t="s">
        <v>27</v>
      </c>
      <c r="E222" s="32" t="s">
        <v>28</v>
      </c>
      <c r="F222" s="31" t="s">
        <v>29</v>
      </c>
      <c r="G222" s="31"/>
      <c r="H222" s="16">
        <v>249</v>
      </c>
    </row>
    <row r="223" spans="1:10" s="16" customFormat="1" ht="20.100000000000001" customHeight="1" x14ac:dyDescent="0.45">
      <c r="A223" s="25">
        <v>43129</v>
      </c>
      <c r="B223" s="26">
        <v>0.3463310185185185</v>
      </c>
      <c r="C223" s="26">
        <v>0.34636574074074072</v>
      </c>
      <c r="D223" s="27" t="s">
        <v>27</v>
      </c>
      <c r="E223" s="28" t="s">
        <v>28</v>
      </c>
      <c r="F223" s="27" t="s">
        <v>29</v>
      </c>
      <c r="G223" s="27"/>
      <c r="H223" s="11">
        <v>250</v>
      </c>
      <c r="I223" s="11"/>
      <c r="J223" s="11"/>
    </row>
    <row r="224" spans="1:10" s="16" customFormat="1" ht="20.100000000000001" customHeight="1" x14ac:dyDescent="0.45">
      <c r="A224" s="25">
        <v>43129</v>
      </c>
      <c r="B224" s="26">
        <v>0.50348379629629625</v>
      </c>
      <c r="C224" s="26">
        <v>0.5034953703703704</v>
      </c>
      <c r="D224" s="27" t="s">
        <v>27</v>
      </c>
      <c r="E224" s="28" t="s">
        <v>28</v>
      </c>
      <c r="F224" s="27" t="s">
        <v>29</v>
      </c>
      <c r="G224" s="27"/>
      <c r="H224" s="11">
        <v>250</v>
      </c>
      <c r="I224" s="11"/>
      <c r="J224" s="11"/>
    </row>
    <row r="225" spans="1:10" s="16" customFormat="1" ht="20.100000000000001" customHeight="1" x14ac:dyDescent="0.45">
      <c r="A225" s="25">
        <v>43129</v>
      </c>
      <c r="B225" s="26">
        <v>0.64208333333333334</v>
      </c>
      <c r="C225" s="26">
        <v>0.64215277777777779</v>
      </c>
      <c r="D225" s="27" t="s">
        <v>27</v>
      </c>
      <c r="E225" s="28" t="s">
        <v>28</v>
      </c>
      <c r="F225" s="27" t="s">
        <v>29</v>
      </c>
      <c r="G225" s="27" t="s">
        <v>30</v>
      </c>
      <c r="H225" s="11">
        <v>250</v>
      </c>
      <c r="I225" s="11"/>
      <c r="J225" s="11"/>
    </row>
    <row r="226" spans="1:10" ht="20.100000000000001" customHeight="1" x14ac:dyDescent="0.45">
      <c r="A226" s="25">
        <v>43129</v>
      </c>
      <c r="B226" s="26">
        <v>0.69697916666666659</v>
      </c>
      <c r="C226" s="26">
        <v>0.69702546296296297</v>
      </c>
      <c r="D226" s="27" t="s">
        <v>27</v>
      </c>
      <c r="E226" s="28" t="s">
        <v>28</v>
      </c>
      <c r="F226" s="27" t="s">
        <v>29</v>
      </c>
      <c r="G226" s="27" t="s">
        <v>30</v>
      </c>
      <c r="H226" s="11">
        <v>250</v>
      </c>
    </row>
    <row r="227" spans="1:10" ht="20.100000000000001" customHeight="1" x14ac:dyDescent="0.45">
      <c r="A227" s="25">
        <v>43129</v>
      </c>
      <c r="B227" s="26">
        <v>0.76013888888888881</v>
      </c>
      <c r="C227" s="26">
        <v>0.76019675925925922</v>
      </c>
      <c r="D227" s="27" t="s">
        <v>27</v>
      </c>
      <c r="E227" s="28" t="s">
        <v>28</v>
      </c>
      <c r="F227" s="27" t="s">
        <v>29</v>
      </c>
      <c r="G227" s="27" t="s">
        <v>30</v>
      </c>
      <c r="H227" s="11">
        <v>250</v>
      </c>
    </row>
    <row r="228" spans="1:10" ht="20.100000000000001" customHeight="1" x14ac:dyDescent="0.45">
      <c r="A228" s="29">
        <v>43130</v>
      </c>
      <c r="B228" s="30">
        <v>0.35094907407407411</v>
      </c>
      <c r="C228" s="30">
        <v>0.35100694444444441</v>
      </c>
      <c r="D228" s="31" t="s">
        <v>27</v>
      </c>
      <c r="E228" s="32" t="s">
        <v>28</v>
      </c>
      <c r="F228" s="31" t="s">
        <v>29</v>
      </c>
      <c r="G228" s="31" t="s">
        <v>30</v>
      </c>
      <c r="H228" s="16">
        <v>250</v>
      </c>
      <c r="I228" s="16"/>
      <c r="J228" s="16"/>
    </row>
    <row r="229" spans="1:10" ht="20.100000000000001" customHeight="1" x14ac:dyDescent="0.45">
      <c r="A229" s="25">
        <v>43131</v>
      </c>
      <c r="B229" s="26">
        <v>0.44420138888888888</v>
      </c>
      <c r="C229" s="26">
        <v>0.44424768518518515</v>
      </c>
      <c r="D229" s="27" t="s">
        <v>27</v>
      </c>
      <c r="E229" s="28" t="s">
        <v>28</v>
      </c>
      <c r="F229" s="27" t="s">
        <v>29</v>
      </c>
      <c r="G229" s="27" t="s">
        <v>30</v>
      </c>
      <c r="H229" s="11">
        <v>250</v>
      </c>
    </row>
    <row r="230" spans="1:10" ht="20.100000000000001" customHeight="1" x14ac:dyDescent="0.45">
      <c r="A230" s="29">
        <v>43132</v>
      </c>
      <c r="B230" s="30">
        <v>0.36087962962962966</v>
      </c>
      <c r="C230" s="30">
        <v>0.36092592592592593</v>
      </c>
      <c r="D230" s="31" t="s">
        <v>27</v>
      </c>
      <c r="E230" s="32" t="s">
        <v>28</v>
      </c>
      <c r="F230" s="31" t="s">
        <v>29</v>
      </c>
      <c r="G230" s="31" t="s">
        <v>30</v>
      </c>
      <c r="H230" s="16">
        <v>250</v>
      </c>
      <c r="I230" s="16"/>
      <c r="J230" s="16"/>
    </row>
    <row r="231" spans="1:10" ht="20.100000000000001" customHeight="1" x14ac:dyDescent="0.45">
      <c r="A231" s="29">
        <v>43132</v>
      </c>
      <c r="B231" s="30">
        <v>0.49844907407407407</v>
      </c>
      <c r="C231" s="30">
        <v>0.49850694444444449</v>
      </c>
      <c r="D231" s="31" t="s">
        <v>27</v>
      </c>
      <c r="E231" s="32" t="s">
        <v>28</v>
      </c>
      <c r="F231" s="31" t="s">
        <v>29</v>
      </c>
      <c r="G231" s="31" t="s">
        <v>30</v>
      </c>
      <c r="H231" s="16">
        <v>250</v>
      </c>
      <c r="I231" s="16"/>
      <c r="J231" s="16"/>
    </row>
    <row r="232" spans="1:10" ht="20.100000000000001" customHeight="1" x14ac:dyDescent="0.45">
      <c r="A232" s="29">
        <v>43132</v>
      </c>
      <c r="B232" s="30">
        <v>0.56575231481481481</v>
      </c>
      <c r="C232" s="30">
        <v>0.56581018518518522</v>
      </c>
      <c r="D232" s="31" t="s">
        <v>27</v>
      </c>
      <c r="E232" s="32" t="s">
        <v>28</v>
      </c>
      <c r="F232" s="31" t="s">
        <v>29</v>
      </c>
      <c r="G232" s="31" t="s">
        <v>30</v>
      </c>
      <c r="H232" s="16">
        <v>250</v>
      </c>
      <c r="I232" s="16"/>
      <c r="J232" s="16"/>
    </row>
    <row r="233" spans="1:10" ht="20.100000000000001" customHeight="1" x14ac:dyDescent="0.45">
      <c r="A233" s="25">
        <v>43136</v>
      </c>
      <c r="B233" s="26">
        <v>0.32861111111111113</v>
      </c>
      <c r="C233" s="26">
        <v>0.32868055555555559</v>
      </c>
      <c r="D233" s="27" t="s">
        <v>27</v>
      </c>
      <c r="E233" s="28" t="s">
        <v>28</v>
      </c>
      <c r="F233" s="27" t="s">
        <v>29</v>
      </c>
      <c r="G233" s="27" t="s">
        <v>30</v>
      </c>
      <c r="H233" s="11">
        <v>250</v>
      </c>
    </row>
    <row r="234" spans="1:10" ht="20.100000000000001" customHeight="1" x14ac:dyDescent="0.45">
      <c r="A234" s="25">
        <v>43136</v>
      </c>
      <c r="B234" s="26">
        <v>0.5075115740740741</v>
      </c>
      <c r="C234" s="26">
        <v>0.50756944444444441</v>
      </c>
      <c r="D234" s="27" t="s">
        <v>27</v>
      </c>
      <c r="E234" s="28" t="s">
        <v>28</v>
      </c>
      <c r="F234" s="27" t="s">
        <v>29</v>
      </c>
      <c r="G234" s="27" t="s">
        <v>30</v>
      </c>
      <c r="H234" s="11">
        <v>250</v>
      </c>
    </row>
    <row r="235" spans="1:10" ht="20.100000000000001" customHeight="1" x14ac:dyDescent="0.45">
      <c r="A235" s="25">
        <v>43136</v>
      </c>
      <c r="B235" s="26">
        <v>0.54123842592592586</v>
      </c>
      <c r="C235" s="26">
        <v>0.54129629629629628</v>
      </c>
      <c r="D235" s="27" t="s">
        <v>27</v>
      </c>
      <c r="E235" s="28" t="s">
        <v>28</v>
      </c>
      <c r="F235" s="27" t="s">
        <v>29</v>
      </c>
      <c r="G235" s="27" t="s">
        <v>30</v>
      </c>
      <c r="H235" s="11">
        <v>250</v>
      </c>
    </row>
    <row r="236" spans="1:10" ht="20.100000000000001" customHeight="1" x14ac:dyDescent="0.45">
      <c r="A236" s="25">
        <v>43136</v>
      </c>
      <c r="B236" s="26">
        <v>0.70475694444444448</v>
      </c>
      <c r="C236" s="26">
        <v>0.70480324074074074</v>
      </c>
      <c r="D236" s="27" t="s">
        <v>27</v>
      </c>
      <c r="E236" s="28" t="s">
        <v>28</v>
      </c>
      <c r="F236" s="27" t="s">
        <v>29</v>
      </c>
      <c r="G236" s="27" t="s">
        <v>30</v>
      </c>
      <c r="H236" s="11">
        <v>250</v>
      </c>
    </row>
    <row r="237" spans="1:10" ht="20.100000000000001" customHeight="1" x14ac:dyDescent="0.45">
      <c r="A237" s="25">
        <v>43138</v>
      </c>
      <c r="B237" s="26">
        <v>0.37534722222222222</v>
      </c>
      <c r="C237" s="26">
        <v>0.37540509259259264</v>
      </c>
      <c r="D237" s="27" t="s">
        <v>27</v>
      </c>
      <c r="E237" s="28" t="s">
        <v>28</v>
      </c>
      <c r="F237" s="27" t="s">
        <v>29</v>
      </c>
      <c r="G237" s="27" t="s">
        <v>30</v>
      </c>
      <c r="H237" s="11">
        <v>250</v>
      </c>
    </row>
    <row r="238" spans="1:10" ht="20.100000000000001" customHeight="1" x14ac:dyDescent="0.45">
      <c r="A238" s="25">
        <v>43138</v>
      </c>
      <c r="B238" s="26">
        <v>0.49304398148148149</v>
      </c>
      <c r="C238" s="26">
        <v>0.4931018518518519</v>
      </c>
      <c r="D238" s="27" t="s">
        <v>27</v>
      </c>
      <c r="E238" s="28" t="s">
        <v>28</v>
      </c>
      <c r="F238" s="27" t="s">
        <v>29</v>
      </c>
      <c r="G238" s="27" t="s">
        <v>30</v>
      </c>
      <c r="H238" s="11">
        <v>250</v>
      </c>
    </row>
    <row r="239" spans="1:10" ht="20.100000000000001" customHeight="1" x14ac:dyDescent="0.45">
      <c r="A239" s="29">
        <v>43139</v>
      </c>
      <c r="B239" s="30">
        <v>0.34005787037037033</v>
      </c>
      <c r="C239" s="30">
        <v>0.34011574074074075</v>
      </c>
      <c r="D239" s="31" t="s">
        <v>27</v>
      </c>
      <c r="E239" s="32" t="s">
        <v>28</v>
      </c>
      <c r="F239" s="31" t="s">
        <v>29</v>
      </c>
      <c r="G239" s="31" t="s">
        <v>30</v>
      </c>
      <c r="H239" s="16">
        <v>250</v>
      </c>
      <c r="I239" s="16"/>
      <c r="J239" s="16"/>
    </row>
    <row r="240" spans="1:10" s="16" customFormat="1" ht="20.100000000000001" customHeight="1" x14ac:dyDescent="0.45">
      <c r="A240" s="29">
        <v>43139</v>
      </c>
      <c r="B240" s="30">
        <v>0.40940972222222222</v>
      </c>
      <c r="C240" s="30">
        <v>0.40946759259259258</v>
      </c>
      <c r="D240" s="31" t="s">
        <v>27</v>
      </c>
      <c r="E240" s="32" t="s">
        <v>28</v>
      </c>
      <c r="F240" s="31" t="s">
        <v>29</v>
      </c>
      <c r="G240" s="31" t="s">
        <v>30</v>
      </c>
      <c r="H240" s="16">
        <v>250</v>
      </c>
    </row>
    <row r="241" spans="1:10" ht="20.100000000000001" customHeight="1" x14ac:dyDescent="0.45">
      <c r="A241" s="29">
        <v>43139</v>
      </c>
      <c r="B241" s="30">
        <v>0.43364583333333334</v>
      </c>
      <c r="C241" s="30">
        <v>0.4337037037037037</v>
      </c>
      <c r="D241" s="31" t="s">
        <v>27</v>
      </c>
      <c r="E241" s="32" t="s">
        <v>28</v>
      </c>
      <c r="F241" s="31" t="s">
        <v>29</v>
      </c>
      <c r="G241" s="31" t="s">
        <v>30</v>
      </c>
      <c r="H241" s="16">
        <v>250</v>
      </c>
      <c r="I241" s="16"/>
      <c r="J241" s="16"/>
    </row>
    <row r="242" spans="1:10" s="6" customFormat="1" ht="20.100000000000001" customHeight="1" x14ac:dyDescent="0.45">
      <c r="A242" s="29">
        <v>43139</v>
      </c>
      <c r="B242" s="30">
        <v>0.5805555555555556</v>
      </c>
      <c r="C242" s="30">
        <v>0.58060185185185187</v>
      </c>
      <c r="D242" s="31" t="s">
        <v>27</v>
      </c>
      <c r="E242" s="32" t="s">
        <v>28</v>
      </c>
      <c r="F242" s="31" t="s">
        <v>29</v>
      </c>
      <c r="G242" s="31" t="s">
        <v>30</v>
      </c>
      <c r="H242" s="16">
        <v>250</v>
      </c>
      <c r="I242" s="16"/>
      <c r="J242" s="16"/>
    </row>
    <row r="243" spans="1:10" s="6" customFormat="1" ht="20.100000000000001" customHeight="1" x14ac:dyDescent="0.45">
      <c r="A243" s="25">
        <v>43140</v>
      </c>
      <c r="B243" s="26">
        <v>0.34637731481481482</v>
      </c>
      <c r="C243" s="26">
        <v>0.34643518518518518</v>
      </c>
      <c r="D243" s="27" t="s">
        <v>27</v>
      </c>
      <c r="E243" s="28" t="s">
        <v>28</v>
      </c>
      <c r="F243" s="27" t="s">
        <v>29</v>
      </c>
      <c r="G243" s="27" t="s">
        <v>30</v>
      </c>
      <c r="H243" s="11">
        <v>251</v>
      </c>
      <c r="I243" s="11"/>
      <c r="J243" s="11"/>
    </row>
    <row r="244" spans="1:10" ht="20.100000000000001" customHeight="1" x14ac:dyDescent="0.45">
      <c r="A244" s="29">
        <v>43146</v>
      </c>
      <c r="B244" s="30">
        <v>0.40166666666666667</v>
      </c>
      <c r="C244" s="30">
        <v>0.40172453703703703</v>
      </c>
      <c r="D244" s="31" t="s">
        <v>27</v>
      </c>
      <c r="E244" s="32" t="s">
        <v>28</v>
      </c>
      <c r="F244" s="31" t="s">
        <v>29</v>
      </c>
      <c r="G244" s="31" t="s">
        <v>30</v>
      </c>
      <c r="H244" s="16">
        <v>251</v>
      </c>
      <c r="I244" s="16"/>
      <c r="J244" s="16"/>
    </row>
    <row r="245" spans="1:10" ht="20.100000000000001" customHeight="1" x14ac:dyDescent="0.45">
      <c r="A245" s="29">
        <v>43146</v>
      </c>
      <c r="B245" s="30">
        <v>0.56159722222222219</v>
      </c>
      <c r="C245" s="30">
        <v>0.56165509259259261</v>
      </c>
      <c r="D245" s="31" t="s">
        <v>27</v>
      </c>
      <c r="E245" s="32" t="s">
        <v>28</v>
      </c>
      <c r="F245" s="31" t="s">
        <v>29</v>
      </c>
      <c r="G245" s="31" t="s">
        <v>30</v>
      </c>
      <c r="H245" s="16">
        <v>251</v>
      </c>
      <c r="I245" s="16"/>
      <c r="J245" s="16"/>
    </row>
    <row r="246" spans="1:10" ht="20.100000000000001" customHeight="1" x14ac:dyDescent="0.45">
      <c r="A246" s="29">
        <v>43146</v>
      </c>
      <c r="B246" s="30">
        <v>0.56666666666666665</v>
      </c>
      <c r="C246" s="30">
        <v>0.56672453703703707</v>
      </c>
      <c r="D246" s="31" t="s">
        <v>27</v>
      </c>
      <c r="E246" s="32" t="s">
        <v>28</v>
      </c>
      <c r="F246" s="31" t="s">
        <v>29</v>
      </c>
      <c r="G246" s="31" t="s">
        <v>30</v>
      </c>
      <c r="H246" s="16">
        <v>251</v>
      </c>
      <c r="I246" s="16"/>
      <c r="J246" s="16"/>
    </row>
    <row r="247" spans="1:10" ht="20.100000000000001" customHeight="1" x14ac:dyDescent="0.45">
      <c r="A247" s="29">
        <v>43146</v>
      </c>
      <c r="B247" s="30">
        <v>0.70120370370370377</v>
      </c>
      <c r="C247" s="30">
        <v>0.70124999999999993</v>
      </c>
      <c r="D247" s="31" t="s">
        <v>27</v>
      </c>
      <c r="E247" s="32" t="s">
        <v>28</v>
      </c>
      <c r="F247" s="31" t="s">
        <v>29</v>
      </c>
      <c r="G247" s="31" t="s">
        <v>30</v>
      </c>
      <c r="H247" s="16">
        <v>251</v>
      </c>
      <c r="I247" s="16" t="s">
        <v>64</v>
      </c>
      <c r="J247" s="16"/>
    </row>
    <row r="248" spans="1:10" ht="20.100000000000001" customHeight="1" x14ac:dyDescent="0.45">
      <c r="A248" s="29">
        <v>42971</v>
      </c>
      <c r="B248" s="30">
        <v>0.7122222222222222</v>
      </c>
      <c r="C248" s="30">
        <v>0.71228009259259262</v>
      </c>
      <c r="D248" s="31" t="s">
        <v>27</v>
      </c>
      <c r="E248" s="32" t="s">
        <v>42</v>
      </c>
      <c r="F248" s="31" t="s">
        <v>29</v>
      </c>
      <c r="G248" s="31" t="s">
        <v>30</v>
      </c>
      <c r="H248" s="16">
        <v>241</v>
      </c>
      <c r="I248" s="16"/>
      <c r="J248" s="16"/>
    </row>
    <row r="249" spans="1:10" ht="20.100000000000001" customHeight="1" x14ac:dyDescent="0.45">
      <c r="A249" s="25">
        <v>43005</v>
      </c>
      <c r="B249" s="26">
        <v>0.53744212962962956</v>
      </c>
      <c r="C249" s="26">
        <v>0.53749999999999998</v>
      </c>
      <c r="D249" s="27" t="s">
        <v>37</v>
      </c>
      <c r="E249" s="28" t="s">
        <v>42</v>
      </c>
      <c r="F249" s="27" t="s">
        <v>29</v>
      </c>
      <c r="G249" s="27" t="s">
        <v>30</v>
      </c>
      <c r="H249" s="11">
        <v>243</v>
      </c>
    </row>
    <row r="250" spans="1:10" ht="20.100000000000001" customHeight="1" x14ac:dyDescent="0.45">
      <c r="A250" s="25">
        <v>43040</v>
      </c>
      <c r="B250" s="26">
        <v>0.36622685185185189</v>
      </c>
      <c r="C250" s="26">
        <v>0.36628472222222225</v>
      </c>
      <c r="D250" s="27" t="s">
        <v>27</v>
      </c>
      <c r="E250" s="28" t="s">
        <v>42</v>
      </c>
      <c r="F250" s="27" t="s">
        <v>29</v>
      </c>
      <c r="G250" s="27" t="s">
        <v>30</v>
      </c>
      <c r="H250" s="11">
        <v>245</v>
      </c>
    </row>
    <row r="251" spans="1:10" ht="20.100000000000001" customHeight="1" x14ac:dyDescent="0.45">
      <c r="A251" s="25">
        <v>43040</v>
      </c>
      <c r="B251" s="26">
        <v>0.49962962962962965</v>
      </c>
      <c r="C251" s="26">
        <v>0.49968750000000001</v>
      </c>
      <c r="D251" s="27" t="s">
        <v>27</v>
      </c>
      <c r="E251" s="28" t="s">
        <v>42</v>
      </c>
      <c r="F251" s="27" t="s">
        <v>29</v>
      </c>
      <c r="G251" s="27" t="s">
        <v>30</v>
      </c>
      <c r="H251" s="11">
        <v>245</v>
      </c>
    </row>
    <row r="252" spans="1:10" ht="20.100000000000001" customHeight="1" x14ac:dyDescent="0.45">
      <c r="A252" s="29">
        <v>43067</v>
      </c>
      <c r="B252" s="30">
        <v>0.35171296296296295</v>
      </c>
      <c r="C252" s="30">
        <v>0.35177083333333337</v>
      </c>
      <c r="D252" s="31" t="s">
        <v>27</v>
      </c>
      <c r="E252" s="32" t="s">
        <v>42</v>
      </c>
      <c r="F252" s="31" t="s">
        <v>29</v>
      </c>
      <c r="G252" s="31" t="s">
        <v>30</v>
      </c>
      <c r="H252" s="16">
        <v>247</v>
      </c>
      <c r="I252" s="16"/>
      <c r="J252" s="16"/>
    </row>
    <row r="253" spans="1:10" s="16" customFormat="1" ht="20.100000000000001" customHeight="1" x14ac:dyDescent="0.45">
      <c r="A253" s="29">
        <v>43067</v>
      </c>
      <c r="B253" s="30">
        <v>0.49282407407407408</v>
      </c>
      <c r="C253" s="30">
        <v>0.4928819444444445</v>
      </c>
      <c r="D253" s="31" t="s">
        <v>27</v>
      </c>
      <c r="E253" s="32" t="s">
        <v>42</v>
      </c>
      <c r="F253" s="31" t="s">
        <v>29</v>
      </c>
      <c r="G253" s="31" t="s">
        <v>30</v>
      </c>
      <c r="H253" s="16">
        <v>247</v>
      </c>
    </row>
    <row r="254" spans="1:10" s="16" customFormat="1" ht="20.100000000000001" customHeight="1" x14ac:dyDescent="0.45">
      <c r="A254" s="29">
        <v>43067</v>
      </c>
      <c r="B254" s="30">
        <v>0.62240740740740741</v>
      </c>
      <c r="C254" s="30">
        <v>0.62246527777777783</v>
      </c>
      <c r="D254" s="31" t="s">
        <v>27</v>
      </c>
      <c r="E254" s="32" t="s">
        <v>42</v>
      </c>
      <c r="F254" s="31" t="s">
        <v>29</v>
      </c>
      <c r="G254" s="31" t="s">
        <v>30</v>
      </c>
      <c r="H254" s="16">
        <v>247</v>
      </c>
    </row>
    <row r="255" spans="1:10" s="16" customFormat="1" ht="20.100000000000001" customHeight="1" x14ac:dyDescent="0.45">
      <c r="A255" s="25">
        <v>43068</v>
      </c>
      <c r="B255" s="26">
        <v>0.35910879629629627</v>
      </c>
      <c r="C255" s="26">
        <v>0.35916666666666663</v>
      </c>
      <c r="D255" s="27" t="s">
        <v>27</v>
      </c>
      <c r="E255" s="28" t="s">
        <v>42</v>
      </c>
      <c r="F255" s="27" t="s">
        <v>29</v>
      </c>
      <c r="G255" s="27" t="s">
        <v>30</v>
      </c>
      <c r="H255" s="11">
        <v>247</v>
      </c>
      <c r="I255" s="11"/>
      <c r="J255" s="11"/>
    </row>
    <row r="256" spans="1:10" s="16" customFormat="1" ht="20.100000000000001" customHeight="1" x14ac:dyDescent="0.45">
      <c r="A256" s="25">
        <v>43068</v>
      </c>
      <c r="B256" s="26">
        <v>0.49204861111111109</v>
      </c>
      <c r="C256" s="26">
        <v>0.49210648148148151</v>
      </c>
      <c r="D256" s="27" t="s">
        <v>27</v>
      </c>
      <c r="E256" s="28" t="s">
        <v>42</v>
      </c>
      <c r="F256" s="27" t="s">
        <v>29</v>
      </c>
      <c r="G256" s="27" t="s">
        <v>30</v>
      </c>
      <c r="H256" s="11">
        <v>247</v>
      </c>
      <c r="I256" s="11"/>
      <c r="J256" s="11"/>
    </row>
    <row r="257" spans="1:10" ht="20.100000000000001" customHeight="1" x14ac:dyDescent="0.45">
      <c r="A257" s="29">
        <v>43069</v>
      </c>
      <c r="B257" s="30">
        <v>0.3411689814814815</v>
      </c>
      <c r="C257" s="30">
        <v>0.34122685185185181</v>
      </c>
      <c r="D257" s="31" t="s">
        <v>27</v>
      </c>
      <c r="E257" s="32" t="s">
        <v>42</v>
      </c>
      <c r="F257" s="31" t="s">
        <v>29</v>
      </c>
      <c r="G257" s="31" t="s">
        <v>30</v>
      </c>
      <c r="H257" s="16">
        <v>247</v>
      </c>
      <c r="I257" s="16"/>
      <c r="J257" s="16"/>
    </row>
    <row r="258" spans="1:10" ht="20.100000000000001" customHeight="1" x14ac:dyDescent="0.45">
      <c r="A258" s="29">
        <v>43130</v>
      </c>
      <c r="B258" s="30">
        <v>0.35843749999999996</v>
      </c>
      <c r="C258" s="30">
        <v>0.35849537037037038</v>
      </c>
      <c r="D258" s="31" t="s">
        <v>27</v>
      </c>
      <c r="E258" s="32" t="s">
        <v>42</v>
      </c>
      <c r="F258" s="31" t="s">
        <v>29</v>
      </c>
      <c r="G258" s="31" t="s">
        <v>30</v>
      </c>
      <c r="H258" s="16">
        <v>250</v>
      </c>
      <c r="I258" s="16"/>
      <c r="J258" s="16"/>
    </row>
    <row r="259" spans="1:10" ht="20.100000000000001" customHeight="1" x14ac:dyDescent="0.45">
      <c r="A259" s="29">
        <v>43130</v>
      </c>
      <c r="B259" s="30">
        <v>0.48619212962962965</v>
      </c>
      <c r="C259" s="30">
        <v>0.48625000000000002</v>
      </c>
      <c r="D259" s="31" t="s">
        <v>27</v>
      </c>
      <c r="E259" s="32" t="s">
        <v>42</v>
      </c>
      <c r="F259" s="31" t="s">
        <v>29</v>
      </c>
      <c r="G259" s="31" t="s">
        <v>30</v>
      </c>
      <c r="H259" s="16">
        <v>250</v>
      </c>
      <c r="I259" s="16"/>
      <c r="J259" s="16"/>
    </row>
    <row r="260" spans="1:10" ht="20.100000000000001" customHeight="1" x14ac:dyDescent="0.45">
      <c r="A260" s="25">
        <v>43131</v>
      </c>
      <c r="B260" s="26">
        <v>0.33021990740740742</v>
      </c>
      <c r="C260" s="26">
        <v>0.33027777777777778</v>
      </c>
      <c r="D260" s="27" t="s">
        <v>27</v>
      </c>
      <c r="E260" s="28" t="s">
        <v>42</v>
      </c>
      <c r="F260" s="27" t="s">
        <v>29</v>
      </c>
      <c r="G260" s="27" t="s">
        <v>30</v>
      </c>
      <c r="H260" s="11">
        <v>250</v>
      </c>
    </row>
    <row r="261" spans="1:10" ht="20.100000000000001" customHeight="1" x14ac:dyDescent="0.45">
      <c r="A261" s="25">
        <v>43131</v>
      </c>
      <c r="B261" s="26">
        <v>0.50609953703703703</v>
      </c>
      <c r="C261" s="26">
        <v>0.50615740740740744</v>
      </c>
      <c r="D261" s="27" t="s">
        <v>27</v>
      </c>
      <c r="E261" s="28" t="s">
        <v>42</v>
      </c>
      <c r="F261" s="27" t="s">
        <v>29</v>
      </c>
      <c r="G261" s="27" t="s">
        <v>30</v>
      </c>
      <c r="H261" s="11">
        <v>250</v>
      </c>
    </row>
    <row r="262" spans="1:10" s="16" customFormat="1" ht="20.100000000000001" customHeight="1" x14ac:dyDescent="0.45">
      <c r="A262" s="25">
        <v>43131</v>
      </c>
      <c r="B262" s="26">
        <v>0.52309027777777783</v>
      </c>
      <c r="C262" s="26">
        <v>0.52314814814814814</v>
      </c>
      <c r="D262" s="27" t="s">
        <v>27</v>
      </c>
      <c r="E262" s="28" t="s">
        <v>42</v>
      </c>
      <c r="F262" s="27" t="s">
        <v>29</v>
      </c>
      <c r="G262" s="27" t="s">
        <v>30</v>
      </c>
      <c r="H262" s="11">
        <v>250</v>
      </c>
      <c r="I262" s="11"/>
      <c r="J262" s="11"/>
    </row>
    <row r="263" spans="1:10" s="16" customFormat="1" ht="20.100000000000001" customHeight="1" x14ac:dyDescent="0.45">
      <c r="A263" s="25">
        <v>43131</v>
      </c>
      <c r="B263" s="26">
        <v>0.54195601851851849</v>
      </c>
      <c r="C263" s="26">
        <v>0.54201388888888891</v>
      </c>
      <c r="D263" s="27" t="s">
        <v>27</v>
      </c>
      <c r="E263" s="28" t="s">
        <v>42</v>
      </c>
      <c r="F263" s="27" t="s">
        <v>29</v>
      </c>
      <c r="G263" s="27" t="s">
        <v>30</v>
      </c>
      <c r="H263" s="11">
        <v>250</v>
      </c>
      <c r="I263" s="11"/>
      <c r="J263" s="11"/>
    </row>
    <row r="264" spans="1:10" s="16" customFormat="1" ht="20.100000000000001" customHeight="1" x14ac:dyDescent="0.45">
      <c r="A264" s="25">
        <v>43131</v>
      </c>
      <c r="B264" s="26">
        <v>0.7324652777777777</v>
      </c>
      <c r="C264" s="26">
        <v>0.73252314814814812</v>
      </c>
      <c r="D264" s="27" t="s">
        <v>27</v>
      </c>
      <c r="E264" s="28" t="s">
        <v>42</v>
      </c>
      <c r="F264" s="27" t="s">
        <v>29</v>
      </c>
      <c r="G264" s="27" t="s">
        <v>30</v>
      </c>
      <c r="H264" s="11">
        <v>250</v>
      </c>
      <c r="I264" s="11"/>
      <c r="J264" s="11"/>
    </row>
    <row r="265" spans="1:10" ht="20.100000000000001" customHeight="1" x14ac:dyDescent="0.45">
      <c r="A265" s="29">
        <v>43132</v>
      </c>
      <c r="B265" s="30">
        <v>0.45954861111111112</v>
      </c>
      <c r="C265" s="30">
        <v>0.45960648148148148</v>
      </c>
      <c r="D265" s="31" t="s">
        <v>27</v>
      </c>
      <c r="E265" s="32" t="s">
        <v>42</v>
      </c>
      <c r="F265" s="31" t="s">
        <v>29</v>
      </c>
      <c r="G265" s="31" t="s">
        <v>30</v>
      </c>
      <c r="H265" s="16">
        <v>250</v>
      </c>
      <c r="I265" s="16"/>
      <c r="J265" s="16"/>
    </row>
    <row r="266" spans="1:10" ht="20.100000000000001" customHeight="1" x14ac:dyDescent="0.45">
      <c r="A266" s="29">
        <v>42934</v>
      </c>
      <c r="B266" s="30">
        <v>0.3399652777777778</v>
      </c>
      <c r="C266" s="30">
        <v>0.34002314814814816</v>
      </c>
      <c r="D266" s="31" t="s">
        <v>27</v>
      </c>
      <c r="E266" s="32" t="s">
        <v>32</v>
      </c>
      <c r="F266" s="31" t="s">
        <v>29</v>
      </c>
      <c r="G266" s="31" t="s">
        <v>30</v>
      </c>
      <c r="H266" s="16">
        <v>239</v>
      </c>
      <c r="I266" s="16"/>
      <c r="J266" s="16"/>
    </row>
    <row r="267" spans="1:10" ht="20.100000000000001" customHeight="1" x14ac:dyDescent="0.45">
      <c r="A267" s="29">
        <v>42934</v>
      </c>
      <c r="B267" s="30">
        <v>0.50214120370370374</v>
      </c>
      <c r="C267" s="30">
        <v>0.50219907407407405</v>
      </c>
      <c r="D267" s="31" t="s">
        <v>27</v>
      </c>
      <c r="E267" s="32" t="s">
        <v>32</v>
      </c>
      <c r="F267" s="31" t="s">
        <v>29</v>
      </c>
      <c r="G267" s="31" t="s">
        <v>30</v>
      </c>
      <c r="H267" s="16">
        <v>239</v>
      </c>
      <c r="I267" s="16"/>
      <c r="J267" s="16"/>
    </row>
    <row r="268" spans="1:10" ht="20.100000000000001" customHeight="1" x14ac:dyDescent="0.45">
      <c r="A268" s="29">
        <v>42934</v>
      </c>
      <c r="B268" s="30">
        <v>0.58961805555555558</v>
      </c>
      <c r="C268" s="30">
        <v>0.58967592592592599</v>
      </c>
      <c r="D268" s="31" t="s">
        <v>27</v>
      </c>
      <c r="E268" s="32" t="s">
        <v>32</v>
      </c>
      <c r="F268" s="31" t="s">
        <v>29</v>
      </c>
      <c r="G268" s="31" t="s">
        <v>30</v>
      </c>
      <c r="H268" s="16">
        <v>239</v>
      </c>
      <c r="I268" s="16"/>
      <c r="J268" s="16"/>
    </row>
    <row r="269" spans="1:10" s="6" customFormat="1" ht="20.100000000000001" customHeight="1" x14ac:dyDescent="0.45">
      <c r="A269" s="25">
        <v>42935</v>
      </c>
      <c r="B269" s="26">
        <v>0.34418981481481481</v>
      </c>
      <c r="C269" s="26">
        <v>0.34425925925925926</v>
      </c>
      <c r="D269" s="27" t="s">
        <v>27</v>
      </c>
      <c r="E269" s="28" t="s">
        <v>32</v>
      </c>
      <c r="F269" s="27" t="s">
        <v>29</v>
      </c>
      <c r="G269" s="27" t="s">
        <v>30</v>
      </c>
      <c r="H269" s="11">
        <v>239</v>
      </c>
      <c r="I269" s="11"/>
      <c r="J269" s="11"/>
    </row>
    <row r="270" spans="1:10" s="6" customFormat="1" ht="20.100000000000001" customHeight="1" x14ac:dyDescent="0.45">
      <c r="A270" s="25">
        <v>42937</v>
      </c>
      <c r="B270" s="26">
        <v>0.36090277777777779</v>
      </c>
      <c r="C270" s="26">
        <v>0.36096064814814816</v>
      </c>
      <c r="D270" s="27" t="s">
        <v>27</v>
      </c>
      <c r="E270" s="28" t="s">
        <v>32</v>
      </c>
      <c r="F270" s="27" t="s">
        <v>29</v>
      </c>
      <c r="G270" s="27" t="s">
        <v>30</v>
      </c>
      <c r="H270" s="11">
        <v>239</v>
      </c>
      <c r="I270" s="11"/>
      <c r="J270" s="11"/>
    </row>
    <row r="271" spans="1:10" ht="20.100000000000001" customHeight="1" x14ac:dyDescent="0.45">
      <c r="A271" s="25">
        <v>42940</v>
      </c>
      <c r="B271" s="26">
        <v>0.3411689814814815</v>
      </c>
      <c r="C271" s="26">
        <v>0.34122685185185181</v>
      </c>
      <c r="D271" s="27" t="s">
        <v>27</v>
      </c>
      <c r="E271" s="28" t="s">
        <v>32</v>
      </c>
      <c r="F271" s="27" t="s">
        <v>29</v>
      </c>
      <c r="G271" s="27" t="s">
        <v>30</v>
      </c>
      <c r="H271" s="11">
        <v>239</v>
      </c>
    </row>
    <row r="272" spans="1:10" ht="20.100000000000001" customHeight="1" x14ac:dyDescent="0.45">
      <c r="A272" s="25">
        <v>42942</v>
      </c>
      <c r="B272" s="26">
        <v>0.34844907407407405</v>
      </c>
      <c r="C272" s="26">
        <v>0.34850694444444441</v>
      </c>
      <c r="D272" s="27" t="s">
        <v>27</v>
      </c>
      <c r="E272" s="28" t="s">
        <v>32</v>
      </c>
      <c r="F272" s="27" t="s">
        <v>29</v>
      </c>
      <c r="G272" s="27" t="s">
        <v>30</v>
      </c>
      <c r="H272" s="11">
        <v>239</v>
      </c>
    </row>
    <row r="273" spans="1:10" ht="20.100000000000001" customHeight="1" x14ac:dyDescent="0.45">
      <c r="A273" s="29">
        <v>42943</v>
      </c>
      <c r="B273" s="30">
        <v>0.36150462962962965</v>
      </c>
      <c r="C273" s="30">
        <v>0.36156250000000001</v>
      </c>
      <c r="D273" s="31" t="s">
        <v>27</v>
      </c>
      <c r="E273" s="32" t="s">
        <v>32</v>
      </c>
      <c r="F273" s="31" t="s">
        <v>29</v>
      </c>
      <c r="G273" s="31" t="s">
        <v>30</v>
      </c>
      <c r="H273" s="16">
        <v>239</v>
      </c>
      <c r="I273" s="16"/>
      <c r="J273" s="16"/>
    </row>
    <row r="274" spans="1:10" ht="20.100000000000001" customHeight="1" x14ac:dyDescent="0.45">
      <c r="A274" s="29">
        <v>42943</v>
      </c>
      <c r="B274" s="30">
        <v>0.59996527777777775</v>
      </c>
      <c r="C274" s="30">
        <v>0.60003472222222221</v>
      </c>
      <c r="D274" s="31" t="s">
        <v>27</v>
      </c>
      <c r="E274" s="32" t="s">
        <v>32</v>
      </c>
      <c r="F274" s="31" t="s">
        <v>29</v>
      </c>
      <c r="G274" s="31" t="s">
        <v>30</v>
      </c>
      <c r="H274" s="16">
        <v>239</v>
      </c>
      <c r="I274" s="16"/>
      <c r="J274" s="16"/>
    </row>
    <row r="275" spans="1:10" ht="20.100000000000001" customHeight="1" x14ac:dyDescent="0.45">
      <c r="A275" s="25">
        <v>42944</v>
      </c>
      <c r="B275" s="26">
        <v>0.3621180555555556</v>
      </c>
      <c r="C275" s="26">
        <v>0.3621759259259259</v>
      </c>
      <c r="D275" s="27" t="s">
        <v>27</v>
      </c>
      <c r="E275" s="28" t="s">
        <v>32</v>
      </c>
      <c r="F275" s="27" t="s">
        <v>29</v>
      </c>
      <c r="G275" s="27" t="s">
        <v>30</v>
      </c>
      <c r="H275" s="11">
        <v>239</v>
      </c>
    </row>
    <row r="276" spans="1:10" ht="20.100000000000001" customHeight="1" x14ac:dyDescent="0.45">
      <c r="A276" s="29">
        <v>42948</v>
      </c>
      <c r="B276" s="30">
        <v>0.32769675925925928</v>
      </c>
      <c r="C276" s="30">
        <v>0.32774305555555555</v>
      </c>
      <c r="D276" s="31" t="s">
        <v>27</v>
      </c>
      <c r="E276" s="32" t="s">
        <v>32</v>
      </c>
      <c r="F276" s="31" t="s">
        <v>29</v>
      </c>
      <c r="G276" s="31" t="s">
        <v>30</v>
      </c>
      <c r="H276" s="16">
        <v>240</v>
      </c>
      <c r="I276" s="16" t="s">
        <v>36</v>
      </c>
      <c r="J276" s="16"/>
    </row>
    <row r="277" spans="1:10" ht="20.100000000000001" customHeight="1" x14ac:dyDescent="0.45">
      <c r="A277" s="25">
        <v>42949</v>
      </c>
      <c r="B277" s="26">
        <v>0.36906250000000002</v>
      </c>
      <c r="C277" s="26">
        <v>0.36912037037037032</v>
      </c>
      <c r="D277" s="27" t="s">
        <v>27</v>
      </c>
      <c r="E277" s="28" t="s">
        <v>32</v>
      </c>
      <c r="F277" s="27" t="s">
        <v>29</v>
      </c>
      <c r="G277" s="27" t="s">
        <v>30</v>
      </c>
      <c r="H277" s="11">
        <v>240</v>
      </c>
    </row>
    <row r="278" spans="1:10" ht="20.100000000000001" customHeight="1" x14ac:dyDescent="0.45">
      <c r="A278" s="29">
        <v>42950</v>
      </c>
      <c r="B278" s="30">
        <v>0.36238425925925927</v>
      </c>
      <c r="C278" s="30">
        <v>0.36244212962962963</v>
      </c>
      <c r="D278" s="31" t="s">
        <v>27</v>
      </c>
      <c r="E278" s="32" t="s">
        <v>32</v>
      </c>
      <c r="F278" s="31" t="s">
        <v>29</v>
      </c>
      <c r="G278" s="31" t="s">
        <v>30</v>
      </c>
      <c r="H278" s="16">
        <v>240</v>
      </c>
      <c r="I278" s="16"/>
      <c r="J278" s="16"/>
    </row>
    <row r="279" spans="1:10" ht="20.100000000000001" customHeight="1" x14ac:dyDescent="0.45">
      <c r="A279" s="25">
        <v>42954</v>
      </c>
      <c r="B279" s="26">
        <v>0.31829861111111107</v>
      </c>
      <c r="C279" s="26">
        <v>0.31836805555555553</v>
      </c>
      <c r="D279" s="27" t="s">
        <v>27</v>
      </c>
      <c r="E279" s="28" t="s">
        <v>32</v>
      </c>
      <c r="F279" s="27" t="s">
        <v>29</v>
      </c>
      <c r="G279" s="27" t="s">
        <v>30</v>
      </c>
      <c r="H279" s="11">
        <v>240</v>
      </c>
    </row>
    <row r="280" spans="1:10" ht="20.100000000000001" customHeight="1" x14ac:dyDescent="0.45">
      <c r="A280" s="25">
        <v>42954</v>
      </c>
      <c r="B280" s="26">
        <v>0.35393518518518513</v>
      </c>
      <c r="C280" s="26">
        <v>0.35399305555555555</v>
      </c>
      <c r="D280" s="27" t="s">
        <v>27</v>
      </c>
      <c r="E280" s="28" t="s">
        <v>32</v>
      </c>
      <c r="F280" s="27" t="s">
        <v>29</v>
      </c>
      <c r="G280" s="27" t="s">
        <v>30</v>
      </c>
      <c r="H280" s="11">
        <v>240</v>
      </c>
    </row>
    <row r="281" spans="1:10" ht="20.100000000000001" customHeight="1" x14ac:dyDescent="0.45">
      <c r="A281" s="25">
        <v>42954</v>
      </c>
      <c r="B281" s="26">
        <v>0.43385416666666665</v>
      </c>
      <c r="C281" s="26">
        <v>0.43391203703703707</v>
      </c>
      <c r="D281" s="27" t="s">
        <v>27</v>
      </c>
      <c r="E281" s="28" t="s">
        <v>32</v>
      </c>
      <c r="F281" s="27" t="s">
        <v>29</v>
      </c>
      <c r="G281" s="27" t="s">
        <v>30</v>
      </c>
      <c r="H281" s="11">
        <v>240</v>
      </c>
    </row>
    <row r="282" spans="1:10" s="16" customFormat="1" ht="20.100000000000001" customHeight="1" x14ac:dyDescent="0.45">
      <c r="A282" s="25">
        <v>42954</v>
      </c>
      <c r="B282" s="26">
        <v>0.50776620370370373</v>
      </c>
      <c r="C282" s="26">
        <v>0.50782407407407404</v>
      </c>
      <c r="D282" s="27" t="s">
        <v>37</v>
      </c>
      <c r="E282" s="28" t="s">
        <v>32</v>
      </c>
      <c r="F282" s="27" t="s">
        <v>29</v>
      </c>
      <c r="G282" s="27" t="s">
        <v>30</v>
      </c>
      <c r="H282" s="11">
        <v>240</v>
      </c>
      <c r="I282" s="11"/>
      <c r="J282" s="11"/>
    </row>
    <row r="283" spans="1:10" s="16" customFormat="1" ht="20.100000000000001" customHeight="1" x14ac:dyDescent="0.45">
      <c r="A283" s="29">
        <v>42955</v>
      </c>
      <c r="B283" s="30">
        <v>0.49451388888888892</v>
      </c>
      <c r="C283" s="30">
        <v>0.49457175925925928</v>
      </c>
      <c r="D283" s="31" t="s">
        <v>27</v>
      </c>
      <c r="E283" s="32" t="s">
        <v>32</v>
      </c>
      <c r="F283" s="31" t="s">
        <v>29</v>
      </c>
      <c r="G283" s="31" t="s">
        <v>30</v>
      </c>
      <c r="H283" s="16">
        <v>240</v>
      </c>
    </row>
    <row r="284" spans="1:10" s="16" customFormat="1" ht="20.100000000000001" customHeight="1" x14ac:dyDescent="0.45">
      <c r="A284" s="25">
        <v>42956</v>
      </c>
      <c r="B284" s="26">
        <v>0.50540509259259259</v>
      </c>
      <c r="C284" s="26">
        <v>0.50547453703703704</v>
      </c>
      <c r="D284" s="27" t="s">
        <v>27</v>
      </c>
      <c r="E284" s="28" t="s">
        <v>32</v>
      </c>
      <c r="F284" s="27" t="s">
        <v>29</v>
      </c>
      <c r="G284" s="27" t="s">
        <v>30</v>
      </c>
      <c r="H284" s="11">
        <v>240</v>
      </c>
      <c r="I284" s="11"/>
      <c r="J284" s="11"/>
    </row>
    <row r="285" spans="1:10" s="16" customFormat="1" ht="20.100000000000001" customHeight="1" x14ac:dyDescent="0.45">
      <c r="A285" s="25">
        <v>42956</v>
      </c>
      <c r="B285" s="26">
        <v>0.58273148148148146</v>
      </c>
      <c r="C285" s="26">
        <v>0.58280092592592592</v>
      </c>
      <c r="D285" s="27" t="s">
        <v>27</v>
      </c>
      <c r="E285" s="28" t="s">
        <v>32</v>
      </c>
      <c r="F285" s="27" t="s">
        <v>29</v>
      </c>
      <c r="G285" s="27" t="s">
        <v>30</v>
      </c>
      <c r="H285" s="11">
        <v>240</v>
      </c>
      <c r="I285" s="11"/>
      <c r="J285" s="11"/>
    </row>
    <row r="286" spans="1:10" s="16" customFormat="1" ht="20.100000000000001" customHeight="1" x14ac:dyDescent="0.45">
      <c r="A286" s="29">
        <v>42957</v>
      </c>
      <c r="B286" s="30">
        <v>0.32855324074074072</v>
      </c>
      <c r="C286" s="30">
        <v>0.32859953703703704</v>
      </c>
      <c r="D286" s="31" t="s">
        <v>27</v>
      </c>
      <c r="E286" s="32" t="s">
        <v>32</v>
      </c>
      <c r="F286" s="31" t="s">
        <v>29</v>
      </c>
      <c r="G286" s="31" t="s">
        <v>30</v>
      </c>
      <c r="H286" s="16">
        <v>240</v>
      </c>
    </row>
    <row r="287" spans="1:10" ht="20.100000000000001" customHeight="1" x14ac:dyDescent="0.45">
      <c r="A287" s="25">
        <v>42958</v>
      </c>
      <c r="B287" s="26">
        <v>0.33023148148148146</v>
      </c>
      <c r="C287" s="26">
        <v>0.33028935185185188</v>
      </c>
      <c r="D287" s="27" t="s">
        <v>27</v>
      </c>
      <c r="E287" s="28" t="s">
        <v>32</v>
      </c>
      <c r="F287" s="27" t="s">
        <v>29</v>
      </c>
      <c r="G287" s="27" t="s">
        <v>30</v>
      </c>
      <c r="H287" s="11">
        <v>240</v>
      </c>
    </row>
    <row r="288" spans="1:10" s="16" customFormat="1" ht="20.100000000000001" customHeight="1" x14ac:dyDescent="0.45">
      <c r="A288" s="25">
        <v>42958</v>
      </c>
      <c r="B288" s="26">
        <v>0.47077546296296297</v>
      </c>
      <c r="C288" s="26">
        <v>0.47083333333333338</v>
      </c>
      <c r="D288" s="27" t="s">
        <v>27</v>
      </c>
      <c r="E288" s="28" t="s">
        <v>32</v>
      </c>
      <c r="F288" s="27" t="s">
        <v>29</v>
      </c>
      <c r="G288" s="27" t="s">
        <v>30</v>
      </c>
      <c r="H288" s="11">
        <v>240</v>
      </c>
      <c r="I288" s="11"/>
      <c r="J288" s="11"/>
    </row>
    <row r="289" spans="1:10" ht="20.100000000000001" customHeight="1" x14ac:dyDescent="0.45">
      <c r="A289" s="25">
        <v>42961</v>
      </c>
      <c r="B289" s="26">
        <v>0.34090277777777778</v>
      </c>
      <c r="C289" s="26">
        <v>0.34096064814814814</v>
      </c>
      <c r="D289" s="27" t="s">
        <v>27</v>
      </c>
      <c r="E289" s="28" t="s">
        <v>32</v>
      </c>
      <c r="F289" s="27" t="s">
        <v>29</v>
      </c>
      <c r="G289" s="27" t="s">
        <v>30</v>
      </c>
      <c r="H289" s="11">
        <v>240</v>
      </c>
    </row>
    <row r="290" spans="1:10" s="6" customFormat="1" ht="20.100000000000001" customHeight="1" x14ac:dyDescent="0.45">
      <c r="A290" s="29">
        <v>42962</v>
      </c>
      <c r="B290" s="30">
        <v>0.32878472222222221</v>
      </c>
      <c r="C290" s="30">
        <v>0.32884259259259258</v>
      </c>
      <c r="D290" s="31" t="s">
        <v>27</v>
      </c>
      <c r="E290" s="32" t="s">
        <v>32</v>
      </c>
      <c r="F290" s="31" t="s">
        <v>29</v>
      </c>
      <c r="G290" s="31" t="s">
        <v>30</v>
      </c>
      <c r="H290" s="16">
        <v>241</v>
      </c>
      <c r="I290" s="16"/>
      <c r="J290" s="16"/>
    </row>
    <row r="291" spans="1:10" s="6" customFormat="1" ht="20.100000000000001" customHeight="1" x14ac:dyDescent="0.45">
      <c r="A291" s="25">
        <v>42963</v>
      </c>
      <c r="B291" s="26">
        <v>0.33792824074074074</v>
      </c>
      <c r="C291" s="26">
        <v>0.3379861111111111</v>
      </c>
      <c r="D291" s="27" t="s">
        <v>27</v>
      </c>
      <c r="E291" s="28" t="s">
        <v>32</v>
      </c>
      <c r="F291" s="27" t="s">
        <v>29</v>
      </c>
      <c r="G291" s="27" t="s">
        <v>30</v>
      </c>
      <c r="H291" s="11">
        <v>241</v>
      </c>
      <c r="I291" s="11"/>
      <c r="J291" s="11"/>
    </row>
    <row r="292" spans="1:10" ht="20.100000000000001" customHeight="1" x14ac:dyDescent="0.45">
      <c r="A292" s="25">
        <v>42963</v>
      </c>
      <c r="B292" s="26">
        <v>0.48125000000000001</v>
      </c>
      <c r="C292" s="26">
        <v>0.48130787037037037</v>
      </c>
      <c r="D292" s="27" t="s">
        <v>27</v>
      </c>
      <c r="E292" s="28" t="s">
        <v>32</v>
      </c>
      <c r="F292" s="27" t="s">
        <v>29</v>
      </c>
      <c r="G292" s="27" t="s">
        <v>30</v>
      </c>
      <c r="H292" s="11">
        <v>241</v>
      </c>
    </row>
    <row r="293" spans="1:10" s="16" customFormat="1" ht="20.100000000000001" customHeight="1" x14ac:dyDescent="0.45">
      <c r="A293" s="29">
        <v>42964</v>
      </c>
      <c r="B293" s="30">
        <v>0.34317129629629628</v>
      </c>
      <c r="C293" s="30">
        <v>0.3432291666666667</v>
      </c>
      <c r="D293" s="31" t="s">
        <v>27</v>
      </c>
      <c r="E293" s="32" t="s">
        <v>32</v>
      </c>
      <c r="F293" s="31" t="s">
        <v>29</v>
      </c>
      <c r="G293" s="31" t="s">
        <v>30</v>
      </c>
      <c r="H293" s="16">
        <v>241</v>
      </c>
    </row>
    <row r="294" spans="1:10" s="16" customFormat="1" ht="20.100000000000001" customHeight="1" x14ac:dyDescent="0.45">
      <c r="A294" s="25">
        <v>42968</v>
      </c>
      <c r="B294" s="26">
        <v>0.33901620370370367</v>
      </c>
      <c r="C294" s="26">
        <v>0.33907407407407408</v>
      </c>
      <c r="D294" s="27" t="s">
        <v>27</v>
      </c>
      <c r="E294" s="28" t="s">
        <v>32</v>
      </c>
      <c r="F294" s="27" t="s">
        <v>29</v>
      </c>
      <c r="G294" s="27" t="s">
        <v>30</v>
      </c>
      <c r="H294" s="11">
        <v>241</v>
      </c>
      <c r="I294" s="11"/>
      <c r="J294" s="11"/>
    </row>
    <row r="295" spans="1:10" s="16" customFormat="1" ht="20.100000000000001" customHeight="1" x14ac:dyDescent="0.45">
      <c r="A295" s="25">
        <v>42968</v>
      </c>
      <c r="B295" s="26">
        <v>0.50182870370370369</v>
      </c>
      <c r="C295" s="26">
        <v>0.50188657407407411</v>
      </c>
      <c r="D295" s="27" t="s">
        <v>27</v>
      </c>
      <c r="E295" s="28" t="s">
        <v>32</v>
      </c>
      <c r="F295" s="27" t="s">
        <v>29</v>
      </c>
      <c r="G295" s="27" t="s">
        <v>30</v>
      </c>
      <c r="H295" s="11">
        <v>241</v>
      </c>
      <c r="I295" s="11"/>
      <c r="J295" s="11"/>
    </row>
    <row r="296" spans="1:10" s="16" customFormat="1" ht="20.100000000000001" customHeight="1" x14ac:dyDescent="0.45">
      <c r="A296" s="29">
        <v>42969</v>
      </c>
      <c r="B296" s="30">
        <v>0.34211805555555558</v>
      </c>
      <c r="C296" s="30">
        <v>0.34217592592592588</v>
      </c>
      <c r="D296" s="31" t="s">
        <v>27</v>
      </c>
      <c r="E296" s="32" t="s">
        <v>32</v>
      </c>
      <c r="F296" s="31" t="s">
        <v>29</v>
      </c>
      <c r="G296" s="31" t="s">
        <v>30</v>
      </c>
      <c r="H296" s="16">
        <v>241</v>
      </c>
    </row>
    <row r="297" spans="1:10" s="16" customFormat="1" ht="20.100000000000001" customHeight="1" x14ac:dyDescent="0.45">
      <c r="A297" s="29">
        <v>42969</v>
      </c>
      <c r="B297" s="30">
        <v>0.3787152777777778</v>
      </c>
      <c r="C297" s="30">
        <v>0.37877314814814816</v>
      </c>
      <c r="D297" s="31" t="s">
        <v>27</v>
      </c>
      <c r="E297" s="32" t="s">
        <v>32</v>
      </c>
      <c r="F297" s="31" t="s">
        <v>29</v>
      </c>
      <c r="G297" s="31" t="s">
        <v>30</v>
      </c>
      <c r="H297" s="16">
        <v>241</v>
      </c>
    </row>
    <row r="298" spans="1:10" s="16" customFormat="1" ht="20.100000000000001" customHeight="1" x14ac:dyDescent="0.45">
      <c r="A298" s="29">
        <v>42971</v>
      </c>
      <c r="B298" s="30">
        <v>0.33692129629629625</v>
      </c>
      <c r="C298" s="30">
        <v>0.33697916666666666</v>
      </c>
      <c r="D298" s="31" t="s">
        <v>27</v>
      </c>
      <c r="E298" s="32" t="s">
        <v>32</v>
      </c>
      <c r="F298" s="31" t="s">
        <v>29</v>
      </c>
      <c r="G298" s="31" t="s">
        <v>30</v>
      </c>
      <c r="H298" s="16">
        <v>241</v>
      </c>
    </row>
    <row r="299" spans="1:10" s="16" customFormat="1" ht="20.100000000000001" customHeight="1" x14ac:dyDescent="0.45">
      <c r="A299" s="29">
        <v>42971</v>
      </c>
      <c r="B299" s="30">
        <v>0.50901620370370371</v>
      </c>
      <c r="C299" s="30">
        <v>0.50907407407407412</v>
      </c>
      <c r="D299" s="31" t="s">
        <v>27</v>
      </c>
      <c r="E299" s="32" t="s">
        <v>32</v>
      </c>
      <c r="F299" s="31" t="s">
        <v>29</v>
      </c>
      <c r="G299" s="31" t="s">
        <v>30</v>
      </c>
      <c r="H299" s="16">
        <v>241</v>
      </c>
    </row>
    <row r="300" spans="1:10" s="16" customFormat="1" ht="20.100000000000001" customHeight="1" x14ac:dyDescent="0.45">
      <c r="A300" s="25">
        <v>42972</v>
      </c>
      <c r="B300" s="26">
        <v>0.32878472222222221</v>
      </c>
      <c r="C300" s="26">
        <v>0.32884259259259258</v>
      </c>
      <c r="D300" s="27" t="s">
        <v>27</v>
      </c>
      <c r="E300" s="28" t="s">
        <v>32</v>
      </c>
      <c r="F300" s="27" t="s">
        <v>29</v>
      </c>
      <c r="G300" s="27" t="s">
        <v>30</v>
      </c>
      <c r="H300" s="11">
        <v>241</v>
      </c>
      <c r="I300" s="11"/>
      <c r="J300" s="11"/>
    </row>
    <row r="301" spans="1:10" ht="20.100000000000001" customHeight="1" x14ac:dyDescent="0.45">
      <c r="A301" s="29">
        <v>42983</v>
      </c>
      <c r="B301" s="30">
        <v>0.38616898148148149</v>
      </c>
      <c r="C301" s="30">
        <v>0.38623842592592594</v>
      </c>
      <c r="D301" s="31" t="s">
        <v>27</v>
      </c>
      <c r="E301" s="32" t="s">
        <v>32</v>
      </c>
      <c r="F301" s="31" t="s">
        <v>29</v>
      </c>
      <c r="G301" s="31" t="s">
        <v>30</v>
      </c>
      <c r="H301" s="16">
        <v>242</v>
      </c>
      <c r="I301" s="16"/>
      <c r="J301" s="16"/>
    </row>
    <row r="302" spans="1:10" ht="20.100000000000001" customHeight="1" x14ac:dyDescent="0.45">
      <c r="A302" s="29">
        <v>42990</v>
      </c>
      <c r="B302" s="30">
        <v>0.34118055555555554</v>
      </c>
      <c r="C302" s="30">
        <v>0.34123842592592596</v>
      </c>
      <c r="D302" s="31" t="s">
        <v>27</v>
      </c>
      <c r="E302" s="32" t="s">
        <v>32</v>
      </c>
      <c r="F302" s="31" t="s">
        <v>29</v>
      </c>
      <c r="G302" s="31" t="s">
        <v>30</v>
      </c>
      <c r="H302" s="16">
        <v>242</v>
      </c>
      <c r="I302" s="16"/>
      <c r="J302" s="16"/>
    </row>
    <row r="303" spans="1:10" ht="20.100000000000001" customHeight="1" x14ac:dyDescent="0.45">
      <c r="A303" s="25">
        <v>42991</v>
      </c>
      <c r="B303" s="26">
        <v>0.33818287037037037</v>
      </c>
      <c r="C303" s="26">
        <v>0.33824074074074079</v>
      </c>
      <c r="D303" s="27" t="s">
        <v>27</v>
      </c>
      <c r="E303" s="28" t="s">
        <v>32</v>
      </c>
      <c r="F303" s="27" t="s">
        <v>29</v>
      </c>
      <c r="G303" s="27" t="s">
        <v>30</v>
      </c>
      <c r="H303" s="11">
        <v>242</v>
      </c>
    </row>
    <row r="304" spans="1:10" ht="20.100000000000001" customHeight="1" x14ac:dyDescent="0.45">
      <c r="A304" s="29">
        <v>42992</v>
      </c>
      <c r="B304" s="30">
        <v>0.3520833333333333</v>
      </c>
      <c r="C304" s="30">
        <v>0.35214120370370372</v>
      </c>
      <c r="D304" s="31" t="s">
        <v>27</v>
      </c>
      <c r="E304" s="32" t="s">
        <v>32</v>
      </c>
      <c r="F304" s="31" t="s">
        <v>29</v>
      </c>
      <c r="G304" s="31" t="s">
        <v>30</v>
      </c>
      <c r="H304" s="16">
        <v>242</v>
      </c>
      <c r="I304" s="16"/>
      <c r="J304" s="16"/>
    </row>
    <row r="305" spans="1:10" ht="20.100000000000001" customHeight="1" x14ac:dyDescent="0.45">
      <c r="A305" s="29">
        <v>42992</v>
      </c>
      <c r="B305" s="30">
        <v>0.47297453703703707</v>
      </c>
      <c r="C305" s="30">
        <v>0.47303240740740743</v>
      </c>
      <c r="D305" s="31" t="s">
        <v>27</v>
      </c>
      <c r="E305" s="32" t="s">
        <v>32</v>
      </c>
      <c r="F305" s="31" t="s">
        <v>29</v>
      </c>
      <c r="G305" s="31" t="s">
        <v>30</v>
      </c>
      <c r="H305" s="16">
        <v>242</v>
      </c>
      <c r="I305" s="16"/>
      <c r="J305" s="16"/>
    </row>
    <row r="306" spans="1:10" s="16" customFormat="1" ht="20.100000000000001" customHeight="1" x14ac:dyDescent="0.45">
      <c r="A306" s="29">
        <v>42992</v>
      </c>
      <c r="B306" s="30">
        <v>0.5264699074074074</v>
      </c>
      <c r="C306" s="30">
        <v>0.52652777777777782</v>
      </c>
      <c r="D306" s="31" t="s">
        <v>27</v>
      </c>
      <c r="E306" s="32" t="s">
        <v>32</v>
      </c>
      <c r="F306" s="31" t="s">
        <v>29</v>
      </c>
      <c r="G306" s="31" t="s">
        <v>30</v>
      </c>
      <c r="H306" s="16">
        <v>242</v>
      </c>
    </row>
    <row r="307" spans="1:10" s="16" customFormat="1" ht="20.100000000000001" customHeight="1" x14ac:dyDescent="0.45">
      <c r="A307" s="29">
        <v>42992</v>
      </c>
      <c r="B307" s="30">
        <v>0.55047453703703708</v>
      </c>
      <c r="C307" s="30">
        <v>0.55053240740740739</v>
      </c>
      <c r="D307" s="31" t="s">
        <v>27</v>
      </c>
      <c r="E307" s="32" t="s">
        <v>32</v>
      </c>
      <c r="F307" s="31" t="s">
        <v>29</v>
      </c>
      <c r="G307" s="31" t="s">
        <v>30</v>
      </c>
      <c r="H307" s="16">
        <v>242</v>
      </c>
    </row>
    <row r="308" spans="1:10" s="16" customFormat="1" ht="20.100000000000001" customHeight="1" x14ac:dyDescent="0.45">
      <c r="A308" s="25">
        <v>42996</v>
      </c>
      <c r="B308" s="26">
        <v>0.33109953703703704</v>
      </c>
      <c r="C308" s="26">
        <v>0.33114583333333331</v>
      </c>
      <c r="D308" s="27" t="s">
        <v>27</v>
      </c>
      <c r="E308" s="28" t="s">
        <v>32</v>
      </c>
      <c r="F308" s="27" t="s">
        <v>29</v>
      </c>
      <c r="G308" s="27" t="s">
        <v>30</v>
      </c>
      <c r="H308" s="11">
        <v>242</v>
      </c>
      <c r="I308" s="11"/>
      <c r="J308" s="11"/>
    </row>
    <row r="309" spans="1:10" s="16" customFormat="1" ht="20.100000000000001" customHeight="1" x14ac:dyDescent="0.45">
      <c r="A309" s="25">
        <v>42996</v>
      </c>
      <c r="B309" s="26">
        <v>0.50312499999999993</v>
      </c>
      <c r="C309" s="26">
        <v>0.50318287037037035</v>
      </c>
      <c r="D309" s="27" t="s">
        <v>27</v>
      </c>
      <c r="E309" s="28" t="s">
        <v>32</v>
      </c>
      <c r="F309" s="27" t="s">
        <v>29</v>
      </c>
      <c r="G309" s="27" t="s">
        <v>30</v>
      </c>
      <c r="H309" s="11">
        <v>242</v>
      </c>
      <c r="I309" s="11"/>
      <c r="J309" s="11"/>
    </row>
    <row r="310" spans="1:10" ht="20.100000000000001" customHeight="1" x14ac:dyDescent="0.45">
      <c r="A310" s="42">
        <v>42997</v>
      </c>
      <c r="B310" s="53">
        <v>0.34910879629629626</v>
      </c>
      <c r="C310" s="53">
        <v>0.34915509259259259</v>
      </c>
      <c r="D310" s="54" t="s">
        <v>27</v>
      </c>
      <c r="E310" s="55" t="s">
        <v>32</v>
      </c>
      <c r="F310" s="54" t="s">
        <v>29</v>
      </c>
      <c r="G310" s="54" t="s">
        <v>30</v>
      </c>
      <c r="H310" s="16">
        <v>243</v>
      </c>
      <c r="I310" s="16"/>
      <c r="J310" s="16"/>
    </row>
    <row r="311" spans="1:10" ht="20.100000000000001" customHeight="1" x14ac:dyDescent="0.45">
      <c r="A311" s="29">
        <v>42997</v>
      </c>
      <c r="B311" s="30">
        <v>0.49915509259259255</v>
      </c>
      <c r="C311" s="30">
        <v>0.49920138888888888</v>
      </c>
      <c r="D311" s="31" t="s">
        <v>27</v>
      </c>
      <c r="E311" s="32" t="s">
        <v>32</v>
      </c>
      <c r="F311" s="31" t="s">
        <v>29</v>
      </c>
      <c r="G311" s="31" t="s">
        <v>30</v>
      </c>
      <c r="H311" s="16">
        <v>243</v>
      </c>
      <c r="I311" s="16"/>
      <c r="J311" s="16"/>
    </row>
    <row r="312" spans="1:10" s="6" customFormat="1" ht="20.100000000000001" customHeight="1" x14ac:dyDescent="0.45">
      <c r="A312" s="29">
        <v>42997</v>
      </c>
      <c r="B312" s="30">
        <v>0.60979166666666662</v>
      </c>
      <c r="C312" s="30">
        <v>0.60984953703703704</v>
      </c>
      <c r="D312" s="31" t="s">
        <v>27</v>
      </c>
      <c r="E312" s="32" t="s">
        <v>32</v>
      </c>
      <c r="F312" s="31" t="s">
        <v>29</v>
      </c>
      <c r="G312" s="31" t="s">
        <v>30</v>
      </c>
      <c r="H312" s="16">
        <v>243</v>
      </c>
      <c r="I312" s="16"/>
      <c r="J312" s="16"/>
    </row>
    <row r="313" spans="1:10" s="6" customFormat="1" ht="20.100000000000001" customHeight="1" x14ac:dyDescent="0.45">
      <c r="A313" s="25">
        <v>42998</v>
      </c>
      <c r="B313" s="26">
        <v>0.3397337962962963</v>
      </c>
      <c r="C313" s="26">
        <v>0.33978009259259262</v>
      </c>
      <c r="D313" s="27" t="s">
        <v>27</v>
      </c>
      <c r="E313" s="28" t="s">
        <v>32</v>
      </c>
      <c r="F313" s="27" t="s">
        <v>29</v>
      </c>
      <c r="G313" s="27" t="s">
        <v>30</v>
      </c>
      <c r="H313" s="11">
        <v>243</v>
      </c>
      <c r="I313" s="11" t="s">
        <v>44</v>
      </c>
      <c r="J313" s="11"/>
    </row>
    <row r="314" spans="1:10" ht="20.100000000000001" customHeight="1" x14ac:dyDescent="0.45">
      <c r="A314" s="25">
        <v>42998</v>
      </c>
      <c r="B314" s="26">
        <v>0.43516203703703704</v>
      </c>
      <c r="C314" s="26">
        <v>0.4352199074074074</v>
      </c>
      <c r="D314" s="27" t="s">
        <v>27</v>
      </c>
      <c r="E314" s="28" t="s">
        <v>32</v>
      </c>
      <c r="F314" s="27" t="s">
        <v>29</v>
      </c>
      <c r="G314" s="27" t="s">
        <v>30</v>
      </c>
      <c r="H314" s="11">
        <v>243</v>
      </c>
      <c r="I314" s="11" t="s">
        <v>44</v>
      </c>
    </row>
    <row r="315" spans="1:10" s="16" customFormat="1" ht="20.100000000000001" customHeight="1" x14ac:dyDescent="0.45">
      <c r="A315" s="25">
        <v>42998</v>
      </c>
      <c r="B315" s="26">
        <v>0.49479166666666669</v>
      </c>
      <c r="C315" s="26">
        <v>0.49486111111111114</v>
      </c>
      <c r="D315" s="27" t="s">
        <v>27</v>
      </c>
      <c r="E315" s="28" t="s">
        <v>32</v>
      </c>
      <c r="F315" s="27" t="s">
        <v>29</v>
      </c>
      <c r="G315" s="27" t="s">
        <v>30</v>
      </c>
      <c r="H315" s="11">
        <v>243</v>
      </c>
      <c r="I315" s="11" t="s">
        <v>44</v>
      </c>
      <c r="J315" s="11"/>
    </row>
    <row r="316" spans="1:10" ht="20.100000000000001" customHeight="1" x14ac:dyDescent="0.45">
      <c r="A316" s="25">
        <v>42998</v>
      </c>
      <c r="B316" s="26">
        <v>0.59675925925925932</v>
      </c>
      <c r="C316" s="26">
        <v>0.59681712962962963</v>
      </c>
      <c r="D316" s="27" t="s">
        <v>27</v>
      </c>
      <c r="E316" s="28" t="s">
        <v>32</v>
      </c>
      <c r="F316" s="27" t="s">
        <v>29</v>
      </c>
      <c r="G316" s="27" t="s">
        <v>30</v>
      </c>
      <c r="H316" s="11">
        <v>243</v>
      </c>
      <c r="I316" s="11" t="s">
        <v>44</v>
      </c>
    </row>
    <row r="317" spans="1:10" ht="20.100000000000001" customHeight="1" x14ac:dyDescent="0.45">
      <c r="A317" s="25">
        <v>42998</v>
      </c>
      <c r="B317" s="26">
        <v>0.76347222222222222</v>
      </c>
      <c r="C317" s="26">
        <v>0.76354166666666667</v>
      </c>
      <c r="D317" s="27" t="s">
        <v>27</v>
      </c>
      <c r="E317" s="28" t="s">
        <v>32</v>
      </c>
      <c r="F317" s="27" t="s">
        <v>29</v>
      </c>
      <c r="G317" s="27" t="s">
        <v>30</v>
      </c>
      <c r="H317" s="11">
        <v>243</v>
      </c>
      <c r="I317" s="11" t="s">
        <v>44</v>
      </c>
    </row>
    <row r="318" spans="1:10" ht="20.100000000000001" customHeight="1" x14ac:dyDescent="0.45">
      <c r="A318" s="25">
        <v>43003</v>
      </c>
      <c r="B318" s="26">
        <v>0.3414814814814815</v>
      </c>
      <c r="C318" s="26">
        <v>0.34155092592592595</v>
      </c>
      <c r="D318" s="27" t="s">
        <v>27</v>
      </c>
      <c r="E318" s="28" t="s">
        <v>32</v>
      </c>
      <c r="F318" s="27" t="s">
        <v>29</v>
      </c>
      <c r="G318" s="27" t="s">
        <v>30</v>
      </c>
      <c r="H318" s="11">
        <v>243</v>
      </c>
    </row>
    <row r="319" spans="1:10" ht="20.100000000000001" customHeight="1" x14ac:dyDescent="0.45">
      <c r="A319" s="25">
        <v>43003</v>
      </c>
      <c r="B319" s="26">
        <v>0.48803240740740739</v>
      </c>
      <c r="C319" s="26">
        <v>0.4880902777777778</v>
      </c>
      <c r="D319" s="27" t="s">
        <v>27</v>
      </c>
      <c r="E319" s="28" t="s">
        <v>32</v>
      </c>
      <c r="F319" s="27" t="s">
        <v>29</v>
      </c>
      <c r="G319" s="27" t="s">
        <v>30</v>
      </c>
      <c r="H319" s="11">
        <v>243</v>
      </c>
    </row>
    <row r="320" spans="1:10" s="16" customFormat="1" ht="20.100000000000001" customHeight="1" x14ac:dyDescent="0.45">
      <c r="A320" s="25">
        <v>43003</v>
      </c>
      <c r="B320" s="26">
        <v>0.51459490740740743</v>
      </c>
      <c r="C320" s="26">
        <v>0.51465277777777774</v>
      </c>
      <c r="D320" s="27" t="s">
        <v>27</v>
      </c>
      <c r="E320" s="28" t="s">
        <v>32</v>
      </c>
      <c r="F320" s="27" t="s">
        <v>29</v>
      </c>
      <c r="G320" s="27" t="s">
        <v>30</v>
      </c>
      <c r="H320" s="11">
        <v>243</v>
      </c>
      <c r="I320" s="11"/>
      <c r="J320" s="11"/>
    </row>
    <row r="321" spans="1:10" s="16" customFormat="1" ht="20.100000000000001" customHeight="1" x14ac:dyDescent="0.45">
      <c r="A321" s="29">
        <v>43004</v>
      </c>
      <c r="B321" s="30">
        <v>0.35258101851851853</v>
      </c>
      <c r="C321" s="30">
        <v>0.35263888888888889</v>
      </c>
      <c r="D321" s="31" t="s">
        <v>27</v>
      </c>
      <c r="E321" s="32" t="s">
        <v>32</v>
      </c>
      <c r="F321" s="31" t="s">
        <v>29</v>
      </c>
      <c r="G321" s="31" t="s">
        <v>30</v>
      </c>
      <c r="H321" s="16">
        <v>243</v>
      </c>
    </row>
    <row r="322" spans="1:10" s="16" customFormat="1" ht="20.100000000000001" customHeight="1" x14ac:dyDescent="0.45">
      <c r="A322" s="29">
        <v>43004</v>
      </c>
      <c r="B322" s="30">
        <v>0.5314120370370371</v>
      </c>
      <c r="C322" s="30">
        <v>0.5314699074074074</v>
      </c>
      <c r="D322" s="31" t="s">
        <v>27</v>
      </c>
      <c r="E322" s="32" t="s">
        <v>32</v>
      </c>
      <c r="F322" s="31" t="s">
        <v>29</v>
      </c>
      <c r="G322" s="31" t="s">
        <v>30</v>
      </c>
      <c r="H322" s="16">
        <v>243</v>
      </c>
    </row>
    <row r="323" spans="1:10" s="16" customFormat="1" ht="20.100000000000001" customHeight="1" x14ac:dyDescent="0.45">
      <c r="A323" s="25">
        <v>43005</v>
      </c>
      <c r="B323" s="26">
        <v>0.35046296296296298</v>
      </c>
      <c r="C323" s="26">
        <v>0.35052083333333334</v>
      </c>
      <c r="D323" s="27" t="s">
        <v>27</v>
      </c>
      <c r="E323" s="28" t="s">
        <v>32</v>
      </c>
      <c r="F323" s="27" t="s">
        <v>29</v>
      </c>
      <c r="G323" s="27" t="s">
        <v>30</v>
      </c>
      <c r="H323" s="11">
        <v>243</v>
      </c>
      <c r="I323" s="11"/>
      <c r="J323" s="11"/>
    </row>
    <row r="324" spans="1:10" s="16" customFormat="1" ht="20.100000000000001" customHeight="1" x14ac:dyDescent="0.45">
      <c r="A324" s="25">
        <v>43005</v>
      </c>
      <c r="B324" s="26">
        <v>0.53723379629629631</v>
      </c>
      <c r="C324" s="26">
        <v>0.53728009259259257</v>
      </c>
      <c r="D324" s="27" t="s">
        <v>27</v>
      </c>
      <c r="E324" s="28" t="s">
        <v>32</v>
      </c>
      <c r="F324" s="27" t="s">
        <v>29</v>
      </c>
      <c r="G324" s="27" t="s">
        <v>30</v>
      </c>
      <c r="H324" s="11">
        <v>243</v>
      </c>
      <c r="I324" s="11"/>
      <c r="J324" s="11"/>
    </row>
    <row r="325" spans="1:10" s="16" customFormat="1" ht="20.100000000000001" customHeight="1" x14ac:dyDescent="0.45">
      <c r="A325" s="25">
        <v>43007</v>
      </c>
      <c r="B325" s="26">
        <v>0.36216435185185186</v>
      </c>
      <c r="C325" s="26">
        <v>0.36222222222222222</v>
      </c>
      <c r="D325" s="27" t="s">
        <v>27</v>
      </c>
      <c r="E325" s="28" t="s">
        <v>32</v>
      </c>
      <c r="F325" s="27" t="s">
        <v>29</v>
      </c>
      <c r="G325" s="27" t="s">
        <v>30</v>
      </c>
      <c r="H325" s="11">
        <v>243</v>
      </c>
      <c r="I325" s="11" t="s">
        <v>47</v>
      </c>
      <c r="J325" s="11"/>
    </row>
    <row r="326" spans="1:10" ht="20.100000000000001" customHeight="1" x14ac:dyDescent="0.45">
      <c r="A326" s="25">
        <v>43007</v>
      </c>
      <c r="B326" s="26">
        <v>0.48561342592592593</v>
      </c>
      <c r="C326" s="26">
        <v>0.48568287037037039</v>
      </c>
      <c r="D326" s="27" t="s">
        <v>27</v>
      </c>
      <c r="E326" s="28" t="s">
        <v>32</v>
      </c>
      <c r="F326" s="27" t="s">
        <v>29</v>
      </c>
      <c r="G326" s="27" t="s">
        <v>30</v>
      </c>
      <c r="H326" s="11">
        <v>243</v>
      </c>
      <c r="I326" s="11" t="s">
        <v>47</v>
      </c>
    </row>
    <row r="327" spans="1:10" ht="20.100000000000001" customHeight="1" x14ac:dyDescent="0.45">
      <c r="A327" s="25">
        <v>43010</v>
      </c>
      <c r="B327" s="26">
        <v>0.35243055555555558</v>
      </c>
      <c r="C327" s="26">
        <v>0.35248842592592594</v>
      </c>
      <c r="D327" s="27" t="s">
        <v>27</v>
      </c>
      <c r="E327" s="28" t="s">
        <v>32</v>
      </c>
      <c r="F327" s="27" t="s">
        <v>29</v>
      </c>
      <c r="G327" s="27" t="s">
        <v>30</v>
      </c>
      <c r="H327" s="11">
        <v>243</v>
      </c>
    </row>
    <row r="328" spans="1:10" ht="20.100000000000001" customHeight="1" x14ac:dyDescent="0.45">
      <c r="A328" s="25">
        <v>43010</v>
      </c>
      <c r="B328" s="26">
        <v>0.41589120370370369</v>
      </c>
      <c r="C328" s="26">
        <v>0.41594907407407411</v>
      </c>
      <c r="D328" s="27" t="s">
        <v>27</v>
      </c>
      <c r="E328" s="28" t="s">
        <v>32</v>
      </c>
      <c r="F328" s="27" t="s">
        <v>29</v>
      </c>
      <c r="G328" s="27" t="s">
        <v>30</v>
      </c>
      <c r="H328" s="11">
        <v>243</v>
      </c>
    </row>
    <row r="329" spans="1:10" ht="20.100000000000001" customHeight="1" x14ac:dyDescent="0.45">
      <c r="A329" s="25">
        <v>43010</v>
      </c>
      <c r="B329" s="26">
        <v>0.48318287037037039</v>
      </c>
      <c r="C329" s="26">
        <v>0.48324074074074069</v>
      </c>
      <c r="D329" s="27" t="s">
        <v>27</v>
      </c>
      <c r="E329" s="28" t="s">
        <v>32</v>
      </c>
      <c r="F329" s="27" t="s">
        <v>29</v>
      </c>
      <c r="G329" s="27" t="s">
        <v>30</v>
      </c>
      <c r="H329" s="11">
        <v>243</v>
      </c>
    </row>
    <row r="330" spans="1:10" ht="20.100000000000001" customHeight="1" x14ac:dyDescent="0.45">
      <c r="A330" s="25">
        <v>43010</v>
      </c>
      <c r="B330" s="26">
        <v>0.55626157407407406</v>
      </c>
      <c r="C330" s="26">
        <v>0.55631944444444448</v>
      </c>
      <c r="D330" s="27" t="s">
        <v>27</v>
      </c>
      <c r="E330" s="28" t="s">
        <v>32</v>
      </c>
      <c r="F330" s="27" t="s">
        <v>29</v>
      </c>
      <c r="G330" s="27" t="s">
        <v>30</v>
      </c>
      <c r="H330" s="11">
        <v>243</v>
      </c>
    </row>
    <row r="331" spans="1:10" s="6" customFormat="1" ht="20.100000000000001" customHeight="1" x14ac:dyDescent="0.45">
      <c r="A331" s="29">
        <v>43011</v>
      </c>
      <c r="B331" s="30">
        <v>0.34056712962962959</v>
      </c>
      <c r="C331" s="30">
        <v>0.34063657407407405</v>
      </c>
      <c r="D331" s="31" t="s">
        <v>27</v>
      </c>
      <c r="E331" s="32" t="s">
        <v>32</v>
      </c>
      <c r="F331" s="31" t="s">
        <v>29</v>
      </c>
      <c r="G331" s="31" t="s">
        <v>30</v>
      </c>
      <c r="H331" s="16">
        <v>243</v>
      </c>
      <c r="I331" s="16"/>
      <c r="J331" s="16"/>
    </row>
    <row r="332" spans="1:10" s="6" customFormat="1" ht="20.100000000000001" customHeight="1" x14ac:dyDescent="0.45">
      <c r="A332" s="29">
        <v>43011</v>
      </c>
      <c r="B332" s="30">
        <v>0.49681712962962959</v>
      </c>
      <c r="C332" s="30">
        <v>0.49688657407407405</v>
      </c>
      <c r="D332" s="31" t="s">
        <v>27</v>
      </c>
      <c r="E332" s="32" t="s">
        <v>32</v>
      </c>
      <c r="F332" s="31" t="s">
        <v>29</v>
      </c>
      <c r="G332" s="31" t="s">
        <v>30</v>
      </c>
      <c r="H332" s="16">
        <v>243</v>
      </c>
      <c r="I332" s="16"/>
      <c r="J332" s="16"/>
    </row>
    <row r="333" spans="1:10" ht="20.100000000000001" customHeight="1" x14ac:dyDescent="0.45">
      <c r="A333" s="29">
        <v>43018</v>
      </c>
      <c r="B333" s="30">
        <v>0.33706018518518516</v>
      </c>
      <c r="C333" s="30">
        <v>0.33711805555555557</v>
      </c>
      <c r="D333" s="31" t="s">
        <v>27</v>
      </c>
      <c r="E333" s="32" t="s">
        <v>32</v>
      </c>
      <c r="F333" s="31" t="s">
        <v>29</v>
      </c>
      <c r="G333" s="31" t="s">
        <v>30</v>
      </c>
      <c r="H333" s="16">
        <v>244</v>
      </c>
      <c r="I333" s="16" t="s">
        <v>50</v>
      </c>
      <c r="J333" s="16"/>
    </row>
    <row r="334" spans="1:10" ht="20.100000000000001" customHeight="1" x14ac:dyDescent="0.45">
      <c r="A334" s="29">
        <v>43018</v>
      </c>
      <c r="B334" s="30">
        <v>0.49814814814814817</v>
      </c>
      <c r="C334" s="30">
        <v>0.49820601851851848</v>
      </c>
      <c r="D334" s="31" t="s">
        <v>27</v>
      </c>
      <c r="E334" s="32" t="s">
        <v>32</v>
      </c>
      <c r="F334" s="31" t="s">
        <v>29</v>
      </c>
      <c r="G334" s="31" t="s">
        <v>30</v>
      </c>
      <c r="H334" s="16">
        <v>244</v>
      </c>
      <c r="I334" s="16" t="s">
        <v>50</v>
      </c>
      <c r="J334" s="16"/>
    </row>
    <row r="335" spans="1:10" ht="20.100000000000001" customHeight="1" x14ac:dyDescent="0.45">
      <c r="A335" s="29">
        <v>43018</v>
      </c>
      <c r="B335" s="30">
        <v>0.52439814814814811</v>
      </c>
      <c r="C335" s="30">
        <v>0.52445601851851853</v>
      </c>
      <c r="D335" s="31" t="s">
        <v>27</v>
      </c>
      <c r="E335" s="32" t="s">
        <v>32</v>
      </c>
      <c r="F335" s="31" t="s">
        <v>29</v>
      </c>
      <c r="G335" s="31" t="s">
        <v>30</v>
      </c>
      <c r="H335" s="16">
        <v>244</v>
      </c>
      <c r="I335" s="16" t="s">
        <v>50</v>
      </c>
      <c r="J335" s="16"/>
    </row>
    <row r="336" spans="1:10" ht="20.100000000000001" customHeight="1" x14ac:dyDescent="0.45">
      <c r="A336" s="25">
        <v>43019</v>
      </c>
      <c r="B336" s="26">
        <v>0.3273726851851852</v>
      </c>
      <c r="C336" s="26">
        <v>0.32743055555555556</v>
      </c>
      <c r="D336" s="27" t="s">
        <v>27</v>
      </c>
      <c r="E336" s="28" t="s">
        <v>32</v>
      </c>
      <c r="F336" s="27" t="s">
        <v>29</v>
      </c>
      <c r="G336" s="27" t="s">
        <v>30</v>
      </c>
      <c r="H336" s="11">
        <v>244</v>
      </c>
      <c r="I336" s="11" t="s">
        <v>50</v>
      </c>
    </row>
    <row r="337" spans="1:10" ht="20.100000000000001" customHeight="1" x14ac:dyDescent="0.45">
      <c r="A337" s="25">
        <v>43019</v>
      </c>
      <c r="B337" s="26">
        <v>0.5778240740740741</v>
      </c>
      <c r="C337" s="26">
        <v>0.57788194444444441</v>
      </c>
      <c r="D337" s="27" t="s">
        <v>27</v>
      </c>
      <c r="E337" s="28" t="s">
        <v>32</v>
      </c>
      <c r="F337" s="27" t="s">
        <v>29</v>
      </c>
      <c r="G337" s="27" t="s">
        <v>30</v>
      </c>
      <c r="H337" s="11">
        <v>244</v>
      </c>
      <c r="I337" s="11" t="s">
        <v>50</v>
      </c>
    </row>
    <row r="338" spans="1:10" ht="20.100000000000001" customHeight="1" x14ac:dyDescent="0.45">
      <c r="A338" s="29">
        <v>43020</v>
      </c>
      <c r="B338" s="30">
        <v>0.37690972222222219</v>
      </c>
      <c r="C338" s="30">
        <v>0.3769675925925926</v>
      </c>
      <c r="D338" s="31" t="s">
        <v>27</v>
      </c>
      <c r="E338" s="32" t="s">
        <v>32</v>
      </c>
      <c r="F338" s="31" t="s">
        <v>29</v>
      </c>
      <c r="G338" s="31" t="s">
        <v>30</v>
      </c>
      <c r="H338" s="16">
        <v>244</v>
      </c>
      <c r="I338" s="16" t="s">
        <v>50</v>
      </c>
      <c r="J338" s="16"/>
    </row>
    <row r="339" spans="1:10" ht="20.100000000000001" customHeight="1" x14ac:dyDescent="0.45">
      <c r="A339" s="29">
        <v>43020</v>
      </c>
      <c r="B339" s="30">
        <v>0.51842592592592596</v>
      </c>
      <c r="C339" s="30">
        <v>0.51847222222222222</v>
      </c>
      <c r="D339" s="31" t="s">
        <v>27</v>
      </c>
      <c r="E339" s="32" t="s">
        <v>32</v>
      </c>
      <c r="F339" s="31" t="s">
        <v>29</v>
      </c>
      <c r="G339" s="31" t="s">
        <v>30</v>
      </c>
      <c r="H339" s="16">
        <v>244</v>
      </c>
      <c r="I339" s="16" t="s">
        <v>50</v>
      </c>
      <c r="J339" s="16"/>
    </row>
    <row r="340" spans="1:10" s="16" customFormat="1" ht="20.100000000000001" customHeight="1" x14ac:dyDescent="0.45">
      <c r="A340" s="25">
        <v>43021</v>
      </c>
      <c r="B340" s="26">
        <v>0.35659722222222223</v>
      </c>
      <c r="C340" s="26">
        <v>0.35665509259259259</v>
      </c>
      <c r="D340" s="27" t="s">
        <v>27</v>
      </c>
      <c r="E340" s="28" t="s">
        <v>32</v>
      </c>
      <c r="F340" s="27" t="s">
        <v>29</v>
      </c>
      <c r="G340" s="27" t="s">
        <v>30</v>
      </c>
      <c r="H340" s="11">
        <v>244</v>
      </c>
      <c r="I340" s="11"/>
      <c r="J340" s="11"/>
    </row>
    <row r="341" spans="1:10" s="16" customFormat="1" ht="20.100000000000001" customHeight="1" x14ac:dyDescent="0.45">
      <c r="A341" s="25">
        <v>43026</v>
      </c>
      <c r="B341" s="26">
        <v>0.49737268518518518</v>
      </c>
      <c r="C341" s="26">
        <v>0.49743055555555554</v>
      </c>
      <c r="D341" s="27" t="s">
        <v>27</v>
      </c>
      <c r="E341" s="28" t="s">
        <v>32</v>
      </c>
      <c r="F341" s="27" t="s">
        <v>29</v>
      </c>
      <c r="G341" s="27" t="s">
        <v>30</v>
      </c>
      <c r="H341" s="11">
        <v>244</v>
      </c>
      <c r="I341" s="11"/>
      <c r="J341" s="11"/>
    </row>
    <row r="342" spans="1:10" s="16" customFormat="1" ht="20.100000000000001" customHeight="1" x14ac:dyDescent="0.45">
      <c r="A342" s="25">
        <v>43026</v>
      </c>
      <c r="B342" s="26">
        <v>0.56593749999999998</v>
      </c>
      <c r="C342" s="26">
        <v>0.56600694444444444</v>
      </c>
      <c r="D342" s="27" t="s">
        <v>27</v>
      </c>
      <c r="E342" s="28" t="s">
        <v>32</v>
      </c>
      <c r="F342" s="27" t="s">
        <v>29</v>
      </c>
      <c r="G342" s="27" t="s">
        <v>30</v>
      </c>
      <c r="H342" s="11">
        <v>244</v>
      </c>
      <c r="I342" s="11"/>
      <c r="J342" s="11"/>
    </row>
    <row r="343" spans="1:10" s="16" customFormat="1" ht="20.100000000000001" customHeight="1" x14ac:dyDescent="0.45">
      <c r="A343" s="29">
        <v>43027</v>
      </c>
      <c r="B343" s="30">
        <v>0.44215277777777778</v>
      </c>
      <c r="C343" s="30">
        <v>0.44222222222222224</v>
      </c>
      <c r="D343" s="31" t="s">
        <v>27</v>
      </c>
      <c r="E343" s="32" t="s">
        <v>32</v>
      </c>
      <c r="F343" s="31" t="s">
        <v>29</v>
      </c>
      <c r="G343" s="31" t="s">
        <v>30</v>
      </c>
      <c r="H343" s="16">
        <v>244</v>
      </c>
    </row>
    <row r="344" spans="1:10" s="16" customFormat="1" ht="20.100000000000001" customHeight="1" x14ac:dyDescent="0.45">
      <c r="A344" s="29">
        <v>43027</v>
      </c>
      <c r="B344" s="30">
        <v>0.602025462962963</v>
      </c>
      <c r="C344" s="30">
        <v>0.60207175925925926</v>
      </c>
      <c r="D344" s="31" t="s">
        <v>27</v>
      </c>
      <c r="E344" s="32" t="s">
        <v>32</v>
      </c>
      <c r="F344" s="31" t="s">
        <v>29</v>
      </c>
      <c r="G344" s="31" t="s">
        <v>30</v>
      </c>
      <c r="H344" s="16">
        <v>244</v>
      </c>
    </row>
    <row r="345" spans="1:10" s="16" customFormat="1" ht="20.100000000000001" customHeight="1" x14ac:dyDescent="0.45">
      <c r="A345" s="25">
        <v>43028</v>
      </c>
      <c r="B345" s="26">
        <v>0.35590277777777773</v>
      </c>
      <c r="C345" s="26">
        <v>0.35596064814814815</v>
      </c>
      <c r="D345" s="27" t="s">
        <v>27</v>
      </c>
      <c r="E345" s="28" t="s">
        <v>32</v>
      </c>
      <c r="F345" s="27" t="s">
        <v>29</v>
      </c>
      <c r="G345" s="27" t="s">
        <v>30</v>
      </c>
      <c r="H345" s="11">
        <v>244</v>
      </c>
      <c r="I345" s="11"/>
      <c r="J345" s="11"/>
    </row>
    <row r="346" spans="1:10" ht="20.100000000000001" customHeight="1" x14ac:dyDescent="0.45">
      <c r="A346" s="25">
        <v>43028</v>
      </c>
      <c r="B346" s="26">
        <v>0.50615740740740744</v>
      </c>
      <c r="C346" s="26">
        <v>0.50621527777777775</v>
      </c>
      <c r="D346" s="27" t="s">
        <v>27</v>
      </c>
      <c r="E346" s="28" t="s">
        <v>32</v>
      </c>
      <c r="F346" s="27" t="s">
        <v>29</v>
      </c>
      <c r="G346" s="27" t="s">
        <v>30</v>
      </c>
      <c r="H346" s="11">
        <v>244</v>
      </c>
    </row>
    <row r="347" spans="1:10" ht="20.100000000000001" customHeight="1" x14ac:dyDescent="0.45">
      <c r="A347" s="25">
        <v>43031</v>
      </c>
      <c r="B347" s="26">
        <v>0.35660879629629627</v>
      </c>
      <c r="C347" s="26">
        <v>0.35666666666666669</v>
      </c>
      <c r="D347" s="27" t="s">
        <v>27</v>
      </c>
      <c r="E347" s="28" t="s">
        <v>32</v>
      </c>
      <c r="F347" s="27" t="s">
        <v>29</v>
      </c>
      <c r="G347" s="27" t="s">
        <v>30</v>
      </c>
      <c r="H347" s="11">
        <v>245</v>
      </c>
    </row>
    <row r="348" spans="1:10" ht="20.100000000000001" customHeight="1" x14ac:dyDescent="0.45">
      <c r="A348" s="25">
        <v>43031</v>
      </c>
      <c r="B348" s="26">
        <v>0.4468287037037037</v>
      </c>
      <c r="C348" s="26">
        <v>0.44688657407407412</v>
      </c>
      <c r="D348" s="27" t="s">
        <v>27</v>
      </c>
      <c r="E348" s="28" t="s">
        <v>32</v>
      </c>
      <c r="F348" s="27" t="s">
        <v>29</v>
      </c>
      <c r="G348" s="27" t="s">
        <v>30</v>
      </c>
      <c r="H348" s="11">
        <v>245</v>
      </c>
    </row>
    <row r="349" spans="1:10" ht="20.100000000000001" customHeight="1" x14ac:dyDescent="0.45">
      <c r="A349" s="29">
        <v>43032</v>
      </c>
      <c r="B349" s="30">
        <v>0.35339120370370369</v>
      </c>
      <c r="C349" s="30">
        <v>0.35344907407407405</v>
      </c>
      <c r="D349" s="31" t="s">
        <v>27</v>
      </c>
      <c r="E349" s="32" t="s">
        <v>32</v>
      </c>
      <c r="F349" s="31" t="s">
        <v>29</v>
      </c>
      <c r="G349" s="31" t="s">
        <v>30</v>
      </c>
      <c r="H349" s="16">
        <v>245</v>
      </c>
      <c r="I349" s="16"/>
      <c r="J349" s="16"/>
    </row>
    <row r="350" spans="1:10" s="16" customFormat="1" ht="20.100000000000001" customHeight="1" x14ac:dyDescent="0.45">
      <c r="A350" s="29">
        <v>43032</v>
      </c>
      <c r="B350" s="30">
        <v>0.49670138888888887</v>
      </c>
      <c r="C350" s="30">
        <v>0.49675925925925929</v>
      </c>
      <c r="D350" s="31" t="s">
        <v>27</v>
      </c>
      <c r="E350" s="32" t="s">
        <v>32</v>
      </c>
      <c r="F350" s="31" t="s">
        <v>29</v>
      </c>
      <c r="G350" s="31" t="s">
        <v>30</v>
      </c>
      <c r="H350" s="16">
        <v>245</v>
      </c>
    </row>
    <row r="351" spans="1:10" s="16" customFormat="1" ht="20.100000000000001" customHeight="1" x14ac:dyDescent="0.45">
      <c r="A351" s="25">
        <v>43033</v>
      </c>
      <c r="B351" s="26">
        <v>0.37368055555555557</v>
      </c>
      <c r="C351" s="26">
        <v>0.37373842592592593</v>
      </c>
      <c r="D351" s="27" t="s">
        <v>27</v>
      </c>
      <c r="E351" s="28" t="s">
        <v>32</v>
      </c>
      <c r="F351" s="27" t="s">
        <v>29</v>
      </c>
      <c r="G351" s="27" t="s">
        <v>30</v>
      </c>
      <c r="H351" s="11">
        <v>245</v>
      </c>
      <c r="I351" s="11"/>
      <c r="J351" s="11"/>
    </row>
    <row r="352" spans="1:10" s="16" customFormat="1" ht="20.100000000000001" customHeight="1" x14ac:dyDescent="0.45">
      <c r="A352" s="29">
        <v>43034</v>
      </c>
      <c r="B352" s="30">
        <v>0.34128472222222223</v>
      </c>
      <c r="C352" s="30">
        <v>0.34135416666666668</v>
      </c>
      <c r="D352" s="31" t="s">
        <v>27</v>
      </c>
      <c r="E352" s="32" t="s">
        <v>32</v>
      </c>
      <c r="F352" s="31" t="s">
        <v>29</v>
      </c>
      <c r="G352" s="31" t="s">
        <v>30</v>
      </c>
      <c r="H352" s="16">
        <v>245</v>
      </c>
    </row>
    <row r="353" spans="1:10" s="16" customFormat="1" ht="20.100000000000001" customHeight="1" x14ac:dyDescent="0.45">
      <c r="A353" s="29">
        <v>43034</v>
      </c>
      <c r="B353" s="30">
        <v>0.50646990740740738</v>
      </c>
      <c r="C353" s="30">
        <v>0.5065277777777778</v>
      </c>
      <c r="D353" s="31" t="s">
        <v>27</v>
      </c>
      <c r="E353" s="32" t="s">
        <v>32</v>
      </c>
      <c r="F353" s="31" t="s">
        <v>29</v>
      </c>
      <c r="G353" s="31" t="s">
        <v>30</v>
      </c>
      <c r="H353" s="16">
        <v>245</v>
      </c>
    </row>
    <row r="354" spans="1:10" s="16" customFormat="1" ht="20.100000000000001" customHeight="1" x14ac:dyDescent="0.45">
      <c r="A354" s="25">
        <v>43038</v>
      </c>
      <c r="B354" s="26">
        <v>0.36296296296296293</v>
      </c>
      <c r="C354" s="26">
        <v>0.36303240740740739</v>
      </c>
      <c r="D354" s="27" t="s">
        <v>27</v>
      </c>
      <c r="E354" s="28" t="s">
        <v>32</v>
      </c>
      <c r="F354" s="27" t="s">
        <v>29</v>
      </c>
      <c r="G354" s="27" t="s">
        <v>30</v>
      </c>
      <c r="H354" s="11">
        <v>245</v>
      </c>
      <c r="I354" s="11"/>
      <c r="J354" s="11"/>
    </row>
    <row r="355" spans="1:10" s="16" customFormat="1" ht="20.100000000000001" customHeight="1" x14ac:dyDescent="0.45">
      <c r="A355" s="25">
        <v>43038</v>
      </c>
      <c r="B355" s="26">
        <v>0.48708333333333331</v>
      </c>
      <c r="C355" s="26">
        <v>0.48714120370370373</v>
      </c>
      <c r="D355" s="27" t="s">
        <v>27</v>
      </c>
      <c r="E355" s="28" t="s">
        <v>32</v>
      </c>
      <c r="F355" s="27" t="s">
        <v>29</v>
      </c>
      <c r="G355" s="27" t="s">
        <v>30</v>
      </c>
      <c r="H355" s="11">
        <v>245</v>
      </c>
      <c r="I355" s="11"/>
      <c r="J355" s="11"/>
    </row>
    <row r="356" spans="1:10" ht="20.100000000000001" customHeight="1" x14ac:dyDescent="0.45">
      <c r="A356" s="29">
        <v>43039</v>
      </c>
      <c r="B356" s="30">
        <v>0.34848379629629633</v>
      </c>
      <c r="C356" s="30">
        <v>0.34854166666666669</v>
      </c>
      <c r="D356" s="31" t="s">
        <v>27</v>
      </c>
      <c r="E356" s="32" t="s">
        <v>32</v>
      </c>
      <c r="F356" s="31" t="s">
        <v>29</v>
      </c>
      <c r="G356" s="31" t="s">
        <v>30</v>
      </c>
      <c r="H356" s="16">
        <v>245</v>
      </c>
      <c r="I356" s="16" t="s">
        <v>53</v>
      </c>
      <c r="J356" s="16"/>
    </row>
    <row r="357" spans="1:10" s="6" customFormat="1" ht="20.100000000000001" customHeight="1" x14ac:dyDescent="0.45">
      <c r="A357" s="29">
        <v>43039</v>
      </c>
      <c r="B357" s="30">
        <v>0.48255787037037035</v>
      </c>
      <c r="C357" s="30">
        <v>0.48261574074074076</v>
      </c>
      <c r="D357" s="31" t="s">
        <v>27</v>
      </c>
      <c r="E357" s="32" t="s">
        <v>32</v>
      </c>
      <c r="F357" s="31" t="s">
        <v>29</v>
      </c>
      <c r="G357" s="31" t="s">
        <v>30</v>
      </c>
      <c r="H357" s="16">
        <v>245</v>
      </c>
      <c r="I357" s="16" t="s">
        <v>53</v>
      </c>
      <c r="J357" s="16"/>
    </row>
    <row r="358" spans="1:10" s="6" customFormat="1" ht="20.100000000000001" customHeight="1" x14ac:dyDescent="0.45">
      <c r="A358" s="25">
        <v>43042</v>
      </c>
      <c r="B358" s="26">
        <v>0.44673611111111106</v>
      </c>
      <c r="C358" s="26">
        <v>0.44679398148148147</v>
      </c>
      <c r="D358" s="27" t="s">
        <v>27</v>
      </c>
      <c r="E358" s="28" t="s">
        <v>32</v>
      </c>
      <c r="F358" s="27" t="s">
        <v>29</v>
      </c>
      <c r="G358" s="27" t="s">
        <v>30</v>
      </c>
      <c r="H358" s="11">
        <v>245</v>
      </c>
      <c r="I358" s="11"/>
      <c r="J358" s="11"/>
    </row>
    <row r="359" spans="1:10" ht="20.100000000000001" customHeight="1" x14ac:dyDescent="0.45">
      <c r="A359" s="25">
        <v>43045</v>
      </c>
      <c r="B359" s="26">
        <v>0.36045138888888889</v>
      </c>
      <c r="C359" s="26">
        <v>0.36050925925925931</v>
      </c>
      <c r="D359" s="27" t="s">
        <v>27</v>
      </c>
      <c r="E359" s="28" t="s">
        <v>32</v>
      </c>
      <c r="F359" s="27" t="s">
        <v>29</v>
      </c>
      <c r="G359" s="27" t="s">
        <v>30</v>
      </c>
      <c r="H359" s="11">
        <v>245</v>
      </c>
    </row>
    <row r="360" spans="1:10" ht="20.100000000000001" customHeight="1" x14ac:dyDescent="0.45">
      <c r="A360" s="25">
        <v>43045</v>
      </c>
      <c r="B360" s="26">
        <v>0.47973379629629626</v>
      </c>
      <c r="C360" s="26">
        <v>0.47980324074074071</v>
      </c>
      <c r="D360" s="27" t="s">
        <v>27</v>
      </c>
      <c r="E360" s="28" t="s">
        <v>32</v>
      </c>
      <c r="F360" s="27" t="s">
        <v>29</v>
      </c>
      <c r="G360" s="27" t="s">
        <v>30</v>
      </c>
      <c r="H360" s="11">
        <v>245</v>
      </c>
    </row>
    <row r="361" spans="1:10" ht="20.100000000000001" customHeight="1" x14ac:dyDescent="0.45">
      <c r="A361" s="25">
        <v>43052</v>
      </c>
      <c r="B361" s="26">
        <v>0.3390393518518518</v>
      </c>
      <c r="C361" s="26">
        <v>0.33909722222222222</v>
      </c>
      <c r="D361" s="27" t="s">
        <v>27</v>
      </c>
      <c r="E361" s="28" t="s">
        <v>32</v>
      </c>
      <c r="F361" s="27" t="s">
        <v>29</v>
      </c>
      <c r="G361" s="27" t="s">
        <v>30</v>
      </c>
      <c r="H361" s="11">
        <v>246</v>
      </c>
    </row>
    <row r="362" spans="1:10" ht="20.100000000000001" customHeight="1" x14ac:dyDescent="0.45">
      <c r="A362" s="25">
        <v>43052</v>
      </c>
      <c r="B362" s="26">
        <v>0.44628472222222221</v>
      </c>
      <c r="C362" s="26">
        <v>0.44634259259259257</v>
      </c>
      <c r="D362" s="27" t="s">
        <v>27</v>
      </c>
      <c r="E362" s="28" t="s">
        <v>32</v>
      </c>
      <c r="F362" s="27" t="s">
        <v>29</v>
      </c>
      <c r="G362" s="27" t="s">
        <v>30</v>
      </c>
      <c r="H362" s="11">
        <v>246</v>
      </c>
    </row>
    <row r="363" spans="1:10" ht="20.100000000000001" customHeight="1" x14ac:dyDescent="0.45">
      <c r="A363" s="25">
        <v>43052</v>
      </c>
      <c r="B363" s="26">
        <v>0.47818287037037038</v>
      </c>
      <c r="C363" s="26">
        <v>0.47822916666666665</v>
      </c>
      <c r="D363" s="27" t="s">
        <v>27</v>
      </c>
      <c r="E363" s="28" t="s">
        <v>32</v>
      </c>
      <c r="F363" s="27" t="s">
        <v>29</v>
      </c>
      <c r="G363" s="27" t="s">
        <v>30</v>
      </c>
      <c r="H363" s="11">
        <v>246</v>
      </c>
    </row>
    <row r="364" spans="1:10" ht="20.100000000000001" customHeight="1" x14ac:dyDescent="0.45">
      <c r="A364" s="29">
        <v>43055</v>
      </c>
      <c r="B364" s="30">
        <v>0.35673611111111114</v>
      </c>
      <c r="C364" s="30">
        <v>0.3567939814814815</v>
      </c>
      <c r="D364" s="31" t="s">
        <v>27</v>
      </c>
      <c r="E364" s="32" t="s">
        <v>32</v>
      </c>
      <c r="F364" s="31" t="s">
        <v>29</v>
      </c>
      <c r="G364" s="31" t="s">
        <v>30</v>
      </c>
      <c r="H364" s="16">
        <v>246</v>
      </c>
      <c r="I364" s="16"/>
      <c r="J364" s="16"/>
    </row>
    <row r="365" spans="1:10" ht="20.100000000000001" customHeight="1" x14ac:dyDescent="0.45">
      <c r="A365" s="29">
        <v>43055</v>
      </c>
      <c r="B365" s="30">
        <v>0.49789351851851849</v>
      </c>
      <c r="C365" s="30">
        <v>0.4979513888888889</v>
      </c>
      <c r="D365" s="31" t="s">
        <v>27</v>
      </c>
      <c r="E365" s="32" t="s">
        <v>32</v>
      </c>
      <c r="F365" s="31" t="s">
        <v>29</v>
      </c>
      <c r="G365" s="31" t="s">
        <v>30</v>
      </c>
      <c r="H365" s="16">
        <v>246</v>
      </c>
      <c r="I365" s="16"/>
      <c r="J365" s="16"/>
    </row>
    <row r="366" spans="1:10" ht="20.100000000000001" customHeight="1" x14ac:dyDescent="0.45">
      <c r="A366" s="25">
        <v>43056</v>
      </c>
      <c r="B366" s="26">
        <v>0.37347222222222221</v>
      </c>
      <c r="C366" s="26">
        <v>0.37353009259259262</v>
      </c>
      <c r="D366" s="27" t="s">
        <v>27</v>
      </c>
      <c r="E366" s="28" t="s">
        <v>32</v>
      </c>
      <c r="F366" s="27" t="s">
        <v>29</v>
      </c>
      <c r="G366" s="27" t="s">
        <v>30</v>
      </c>
      <c r="H366" s="11">
        <v>246</v>
      </c>
    </row>
    <row r="367" spans="1:10" s="16" customFormat="1" ht="20.100000000000001" customHeight="1" x14ac:dyDescent="0.45">
      <c r="A367" s="25">
        <v>43056</v>
      </c>
      <c r="B367" s="26">
        <v>0.52695601851851859</v>
      </c>
      <c r="C367" s="26">
        <v>0.52701388888888889</v>
      </c>
      <c r="D367" s="27" t="s">
        <v>27</v>
      </c>
      <c r="E367" s="28" t="s">
        <v>32</v>
      </c>
      <c r="F367" s="27" t="s">
        <v>29</v>
      </c>
      <c r="G367" s="27" t="s">
        <v>30</v>
      </c>
      <c r="H367" s="11">
        <v>246</v>
      </c>
      <c r="I367" s="11"/>
      <c r="J367" s="11"/>
    </row>
    <row r="368" spans="1:10" s="16" customFormat="1" ht="20.100000000000001" customHeight="1" x14ac:dyDescent="0.45">
      <c r="A368" s="25">
        <v>43059</v>
      </c>
      <c r="B368" s="26">
        <v>0.35949074074074078</v>
      </c>
      <c r="C368" s="26">
        <v>0.35953703703703704</v>
      </c>
      <c r="D368" s="27" t="s">
        <v>27</v>
      </c>
      <c r="E368" s="28" t="s">
        <v>32</v>
      </c>
      <c r="F368" s="27" t="s">
        <v>29</v>
      </c>
      <c r="G368" s="27" t="s">
        <v>30</v>
      </c>
      <c r="H368" s="11">
        <v>246</v>
      </c>
      <c r="I368" s="11"/>
      <c r="J368" s="11"/>
    </row>
    <row r="369" spans="1:10" s="16" customFormat="1" ht="20.100000000000001" customHeight="1" x14ac:dyDescent="0.45">
      <c r="A369" s="25">
        <v>43059</v>
      </c>
      <c r="B369" s="26">
        <v>0.44033564814814818</v>
      </c>
      <c r="C369" s="26">
        <v>0.44039351851851855</v>
      </c>
      <c r="D369" s="27" t="s">
        <v>27</v>
      </c>
      <c r="E369" s="28" t="s">
        <v>32</v>
      </c>
      <c r="F369" s="27" t="s">
        <v>29</v>
      </c>
      <c r="G369" s="27" t="s">
        <v>30</v>
      </c>
      <c r="H369" s="11">
        <v>246</v>
      </c>
      <c r="I369" s="11"/>
      <c r="J369" s="11"/>
    </row>
    <row r="370" spans="1:10" s="16" customFormat="1" ht="20.100000000000001" customHeight="1" x14ac:dyDescent="0.45">
      <c r="A370" s="25">
        <v>43059</v>
      </c>
      <c r="B370" s="26">
        <v>0.44057870370370367</v>
      </c>
      <c r="C370" s="26">
        <v>0.44063657407407408</v>
      </c>
      <c r="D370" s="27" t="s">
        <v>27</v>
      </c>
      <c r="E370" s="28" t="s">
        <v>32</v>
      </c>
      <c r="F370" s="27" t="s">
        <v>29</v>
      </c>
      <c r="G370" s="27" t="s">
        <v>30</v>
      </c>
      <c r="H370" s="11">
        <v>246</v>
      </c>
      <c r="I370" s="11"/>
      <c r="J370" s="11"/>
    </row>
    <row r="371" spans="1:10" s="16" customFormat="1" ht="20.100000000000001" customHeight="1" x14ac:dyDescent="0.45">
      <c r="A371" s="25">
        <v>43059</v>
      </c>
      <c r="B371" s="26">
        <v>0.49980324074074073</v>
      </c>
      <c r="C371" s="26">
        <v>0.49987268518518518</v>
      </c>
      <c r="D371" s="27" t="s">
        <v>27</v>
      </c>
      <c r="E371" s="28" t="s">
        <v>32</v>
      </c>
      <c r="F371" s="27" t="s">
        <v>29</v>
      </c>
      <c r="G371" s="27" t="s">
        <v>30</v>
      </c>
      <c r="H371" s="11">
        <v>246</v>
      </c>
      <c r="I371" s="11"/>
      <c r="J371" s="11"/>
    </row>
    <row r="372" spans="1:10" s="16" customFormat="1" ht="20.100000000000001" customHeight="1" x14ac:dyDescent="0.45">
      <c r="A372" s="25">
        <v>43059</v>
      </c>
      <c r="B372" s="26">
        <v>0.53280092592592598</v>
      </c>
      <c r="C372" s="26">
        <v>0.53285879629629629</v>
      </c>
      <c r="D372" s="27" t="s">
        <v>27</v>
      </c>
      <c r="E372" s="28" t="s">
        <v>32</v>
      </c>
      <c r="F372" s="27" t="s">
        <v>29</v>
      </c>
      <c r="G372" s="27" t="s">
        <v>30</v>
      </c>
      <c r="H372" s="11">
        <v>246</v>
      </c>
      <c r="I372" s="11"/>
      <c r="J372" s="11"/>
    </row>
    <row r="373" spans="1:10" s="16" customFormat="1" ht="20.100000000000001" customHeight="1" x14ac:dyDescent="0.45">
      <c r="A373" s="29">
        <v>43067</v>
      </c>
      <c r="B373" s="30">
        <v>0.35149305555555554</v>
      </c>
      <c r="C373" s="30">
        <v>0.35155092592592596</v>
      </c>
      <c r="D373" s="31" t="s">
        <v>27</v>
      </c>
      <c r="E373" s="32" t="s">
        <v>32</v>
      </c>
      <c r="F373" s="31" t="s">
        <v>29</v>
      </c>
      <c r="G373" s="31" t="s">
        <v>30</v>
      </c>
      <c r="H373" s="16">
        <v>247</v>
      </c>
    </row>
    <row r="374" spans="1:10" ht="20.100000000000001" customHeight="1" x14ac:dyDescent="0.45">
      <c r="A374" s="29">
        <v>43069</v>
      </c>
      <c r="B374" s="30">
        <v>0.49783564814814812</v>
      </c>
      <c r="C374" s="30">
        <v>0.49789351851851849</v>
      </c>
      <c r="D374" s="31" t="s">
        <v>27</v>
      </c>
      <c r="E374" s="32" t="s">
        <v>32</v>
      </c>
      <c r="F374" s="31" t="s">
        <v>29</v>
      </c>
      <c r="G374" s="31" t="s">
        <v>30</v>
      </c>
      <c r="H374" s="16">
        <v>247</v>
      </c>
      <c r="I374" s="16"/>
      <c r="J374" s="16"/>
    </row>
    <row r="375" spans="1:10" ht="20.100000000000001" customHeight="1" x14ac:dyDescent="0.45">
      <c r="A375" s="29">
        <v>43069</v>
      </c>
      <c r="B375" s="30">
        <v>0.51148148148148154</v>
      </c>
      <c r="C375" s="30">
        <v>0.51153935185185184</v>
      </c>
      <c r="D375" s="31" t="s">
        <v>27</v>
      </c>
      <c r="E375" s="32" t="s">
        <v>32</v>
      </c>
      <c r="F375" s="31" t="s">
        <v>29</v>
      </c>
      <c r="G375" s="31" t="s">
        <v>30</v>
      </c>
      <c r="H375" s="16">
        <v>247</v>
      </c>
      <c r="I375" s="16"/>
      <c r="J375" s="16"/>
    </row>
    <row r="376" spans="1:10" ht="20.100000000000001" customHeight="1" x14ac:dyDescent="0.45">
      <c r="A376" s="29">
        <v>43069</v>
      </c>
      <c r="B376" s="30">
        <v>0.63127314814814817</v>
      </c>
      <c r="C376" s="30">
        <v>0.63131944444444443</v>
      </c>
      <c r="D376" s="31" t="s">
        <v>27</v>
      </c>
      <c r="E376" s="32" t="s">
        <v>32</v>
      </c>
      <c r="F376" s="31" t="s">
        <v>29</v>
      </c>
      <c r="G376" s="31" t="s">
        <v>30</v>
      </c>
      <c r="H376" s="16">
        <v>247</v>
      </c>
      <c r="I376" s="16"/>
      <c r="J376" s="16"/>
    </row>
    <row r="377" spans="1:10" ht="20.100000000000001" customHeight="1" x14ac:dyDescent="0.45">
      <c r="A377" s="25">
        <v>43075</v>
      </c>
      <c r="B377" s="26">
        <v>0.39406249999999998</v>
      </c>
      <c r="C377" s="26">
        <v>0.3941087962962963</v>
      </c>
      <c r="D377" s="27" t="s">
        <v>37</v>
      </c>
      <c r="E377" s="28" t="s">
        <v>32</v>
      </c>
      <c r="F377" s="27" t="s">
        <v>29</v>
      </c>
      <c r="G377" s="27" t="s">
        <v>30</v>
      </c>
      <c r="H377" s="11">
        <v>247</v>
      </c>
    </row>
    <row r="378" spans="1:10" ht="20.100000000000001" customHeight="1" x14ac:dyDescent="0.45">
      <c r="A378" s="25">
        <v>43075</v>
      </c>
      <c r="B378" s="26">
        <v>0.44773148148148145</v>
      </c>
      <c r="C378" s="26">
        <v>0.44778935185185187</v>
      </c>
      <c r="D378" s="27" t="s">
        <v>27</v>
      </c>
      <c r="E378" s="28" t="s">
        <v>32</v>
      </c>
      <c r="F378" s="27" t="s">
        <v>29</v>
      </c>
      <c r="G378" s="27" t="s">
        <v>30</v>
      </c>
      <c r="H378" s="11">
        <v>247</v>
      </c>
    </row>
    <row r="379" spans="1:10" ht="20.100000000000001" customHeight="1" x14ac:dyDescent="0.45">
      <c r="A379" s="29">
        <v>43076</v>
      </c>
      <c r="B379" s="30">
        <v>0.36274305555555553</v>
      </c>
      <c r="C379" s="30">
        <v>0.36280092592592594</v>
      </c>
      <c r="D379" s="31" t="s">
        <v>27</v>
      </c>
      <c r="E379" s="32" t="s">
        <v>32</v>
      </c>
      <c r="F379" s="31" t="s">
        <v>29</v>
      </c>
      <c r="G379" s="31" t="s">
        <v>30</v>
      </c>
      <c r="H379" s="16">
        <v>247</v>
      </c>
      <c r="I379" s="16"/>
      <c r="J379" s="16"/>
    </row>
    <row r="380" spans="1:10" ht="20.100000000000001" customHeight="1" x14ac:dyDescent="0.45">
      <c r="A380" s="29">
        <v>43076</v>
      </c>
      <c r="B380" s="30">
        <v>0.49025462962962968</v>
      </c>
      <c r="C380" s="30">
        <v>0.49031249999999998</v>
      </c>
      <c r="D380" s="31" t="s">
        <v>27</v>
      </c>
      <c r="E380" s="32" t="s">
        <v>32</v>
      </c>
      <c r="F380" s="31" t="s">
        <v>29</v>
      </c>
      <c r="G380" s="31" t="s">
        <v>30</v>
      </c>
      <c r="H380" s="16">
        <v>247</v>
      </c>
      <c r="I380" s="16"/>
      <c r="J380" s="16"/>
    </row>
    <row r="381" spans="1:10" ht="20.100000000000001" customHeight="1" x14ac:dyDescent="0.45">
      <c r="A381" s="25">
        <v>43077</v>
      </c>
      <c r="B381" s="26">
        <v>0.37546296296296294</v>
      </c>
      <c r="C381" s="26">
        <v>0.37550925925925926</v>
      </c>
      <c r="D381" s="27" t="s">
        <v>27</v>
      </c>
      <c r="E381" s="28" t="s">
        <v>32</v>
      </c>
      <c r="F381" s="27" t="s">
        <v>29</v>
      </c>
      <c r="G381" s="27" t="s">
        <v>30</v>
      </c>
      <c r="H381" s="11">
        <v>247</v>
      </c>
    </row>
    <row r="382" spans="1:10" ht="20.100000000000001" customHeight="1" x14ac:dyDescent="0.45">
      <c r="A382" s="25">
        <v>43077</v>
      </c>
      <c r="B382" s="26">
        <v>0.38624999999999998</v>
      </c>
      <c r="C382" s="26">
        <v>0.3862962962962963</v>
      </c>
      <c r="D382" s="27" t="s">
        <v>27</v>
      </c>
      <c r="E382" s="28" t="s">
        <v>32</v>
      </c>
      <c r="F382" s="27" t="s">
        <v>29</v>
      </c>
      <c r="G382" s="27" t="s">
        <v>30</v>
      </c>
      <c r="H382" s="11">
        <v>247</v>
      </c>
    </row>
    <row r="383" spans="1:10" ht="20.100000000000001" customHeight="1" x14ac:dyDescent="0.45">
      <c r="A383" s="25">
        <v>43077</v>
      </c>
      <c r="B383" s="26">
        <v>0.50719907407407405</v>
      </c>
      <c r="C383" s="26">
        <v>0.50725694444444447</v>
      </c>
      <c r="D383" s="27" t="s">
        <v>27</v>
      </c>
      <c r="E383" s="28" t="s">
        <v>32</v>
      </c>
      <c r="F383" s="27" t="s">
        <v>29</v>
      </c>
      <c r="G383" s="27" t="s">
        <v>30</v>
      </c>
      <c r="H383" s="11">
        <v>247</v>
      </c>
    </row>
    <row r="384" spans="1:10" s="16" customFormat="1" ht="20.100000000000001" customHeight="1" x14ac:dyDescent="0.45">
      <c r="A384" s="29">
        <v>43083</v>
      </c>
      <c r="B384" s="30">
        <v>0.38818287037037041</v>
      </c>
      <c r="C384" s="30">
        <v>0.38824074074074072</v>
      </c>
      <c r="D384" s="31" t="s">
        <v>27</v>
      </c>
      <c r="E384" s="32" t="s">
        <v>32</v>
      </c>
      <c r="F384" s="31" t="s">
        <v>29</v>
      </c>
      <c r="G384" s="31" t="s">
        <v>30</v>
      </c>
      <c r="H384" s="16">
        <v>248</v>
      </c>
      <c r="I384" s="16" t="s">
        <v>60</v>
      </c>
    </row>
    <row r="385" spans="1:10" ht="20.100000000000001" customHeight="1" x14ac:dyDescent="0.45">
      <c r="A385" s="29">
        <v>43083</v>
      </c>
      <c r="B385" s="30">
        <v>0.40599537037037042</v>
      </c>
      <c r="C385" s="30">
        <v>0.40605324074074073</v>
      </c>
      <c r="D385" s="31" t="s">
        <v>27</v>
      </c>
      <c r="E385" s="32" t="s">
        <v>32</v>
      </c>
      <c r="F385" s="31" t="s">
        <v>29</v>
      </c>
      <c r="G385" s="31" t="s">
        <v>30</v>
      </c>
      <c r="H385" s="16">
        <v>248</v>
      </c>
      <c r="I385" s="16" t="s">
        <v>60</v>
      </c>
      <c r="J385" s="16"/>
    </row>
    <row r="386" spans="1:10" ht="20.100000000000001" customHeight="1" x14ac:dyDescent="0.45">
      <c r="A386" s="25">
        <v>43084</v>
      </c>
      <c r="B386" s="26">
        <v>0.36593750000000003</v>
      </c>
      <c r="C386" s="26">
        <v>0.36599537037037039</v>
      </c>
      <c r="D386" s="27" t="s">
        <v>27</v>
      </c>
      <c r="E386" s="28" t="s">
        <v>32</v>
      </c>
      <c r="F386" s="27" t="s">
        <v>29</v>
      </c>
      <c r="G386" s="27" t="s">
        <v>30</v>
      </c>
      <c r="H386" s="11">
        <v>248</v>
      </c>
      <c r="I386" s="11" t="s">
        <v>60</v>
      </c>
    </row>
    <row r="387" spans="1:10" ht="20.100000000000001" customHeight="1" x14ac:dyDescent="0.45">
      <c r="A387" s="25">
        <v>43084</v>
      </c>
      <c r="B387" s="26">
        <v>0.50041666666666662</v>
      </c>
      <c r="C387" s="26">
        <v>0.50047453703703704</v>
      </c>
      <c r="D387" s="27" t="s">
        <v>27</v>
      </c>
      <c r="E387" s="28" t="s">
        <v>32</v>
      </c>
      <c r="F387" s="27" t="s">
        <v>29</v>
      </c>
      <c r="G387" s="27" t="s">
        <v>30</v>
      </c>
      <c r="H387" s="11">
        <v>248</v>
      </c>
      <c r="I387" s="11" t="s">
        <v>60</v>
      </c>
    </row>
    <row r="388" spans="1:10" ht="20.100000000000001" customHeight="1" x14ac:dyDescent="0.45">
      <c r="A388" s="25">
        <v>43087</v>
      </c>
      <c r="B388" s="26">
        <v>0.5087962962962963</v>
      </c>
      <c r="C388" s="26">
        <v>0.50885416666666672</v>
      </c>
      <c r="D388" s="27" t="s">
        <v>27</v>
      </c>
      <c r="E388" s="28" t="s">
        <v>32</v>
      </c>
      <c r="F388" s="27" t="s">
        <v>29</v>
      </c>
      <c r="G388" s="27" t="s">
        <v>30</v>
      </c>
      <c r="H388" s="11">
        <v>248</v>
      </c>
      <c r="I388" s="11" t="s">
        <v>60</v>
      </c>
    </row>
    <row r="389" spans="1:10" ht="20.100000000000001" customHeight="1" x14ac:dyDescent="0.45">
      <c r="A389" s="29">
        <v>43088</v>
      </c>
      <c r="B389" s="30">
        <v>0.34674768518518517</v>
      </c>
      <c r="C389" s="30">
        <v>0.34679398148148149</v>
      </c>
      <c r="D389" s="31" t="s">
        <v>27</v>
      </c>
      <c r="E389" s="32" t="s">
        <v>32</v>
      </c>
      <c r="F389" s="31" t="s">
        <v>29</v>
      </c>
      <c r="G389" s="31" t="s">
        <v>30</v>
      </c>
      <c r="H389" s="16">
        <v>248</v>
      </c>
      <c r="I389" s="16" t="s">
        <v>60</v>
      </c>
      <c r="J389" s="16"/>
    </row>
    <row r="390" spans="1:10" s="6" customFormat="1" ht="20.100000000000001" customHeight="1" x14ac:dyDescent="0.45">
      <c r="A390" s="29">
        <v>43088</v>
      </c>
      <c r="B390" s="30">
        <v>0.50603009259259257</v>
      </c>
      <c r="C390" s="30">
        <v>0.50608796296296299</v>
      </c>
      <c r="D390" s="31" t="s">
        <v>27</v>
      </c>
      <c r="E390" s="32" t="s">
        <v>32</v>
      </c>
      <c r="F390" s="31" t="s">
        <v>29</v>
      </c>
      <c r="G390" s="31" t="s">
        <v>30</v>
      </c>
      <c r="H390" s="16">
        <v>248</v>
      </c>
      <c r="I390" s="16" t="s">
        <v>60</v>
      </c>
      <c r="J390" s="16"/>
    </row>
    <row r="391" spans="1:10" s="6" customFormat="1" ht="20.100000000000001" customHeight="1" x14ac:dyDescent="0.45">
      <c r="A391" s="29">
        <v>43104</v>
      </c>
      <c r="B391" s="30">
        <v>0.33754629629629629</v>
      </c>
      <c r="C391" s="30">
        <v>0.33761574074074074</v>
      </c>
      <c r="D391" s="31" t="s">
        <v>27</v>
      </c>
      <c r="E391" s="32" t="s">
        <v>32</v>
      </c>
      <c r="F391" s="31" t="s">
        <v>29</v>
      </c>
      <c r="G391" s="31" t="s">
        <v>30</v>
      </c>
      <c r="H391" s="16">
        <v>248</v>
      </c>
      <c r="I391" s="16"/>
      <c r="J391" s="16"/>
    </row>
    <row r="392" spans="1:10" ht="20.100000000000001" customHeight="1" x14ac:dyDescent="0.45">
      <c r="A392" s="29">
        <v>43109</v>
      </c>
      <c r="B392" s="30">
        <v>0.34437500000000004</v>
      </c>
      <c r="C392" s="30">
        <v>0.34443287037037035</v>
      </c>
      <c r="D392" s="31" t="s">
        <v>27</v>
      </c>
      <c r="E392" s="32" t="s">
        <v>32</v>
      </c>
      <c r="F392" s="31" t="s">
        <v>29</v>
      </c>
      <c r="G392" s="31" t="s">
        <v>30</v>
      </c>
      <c r="H392" s="16">
        <v>249</v>
      </c>
      <c r="I392" s="16"/>
      <c r="J392" s="16"/>
    </row>
    <row r="393" spans="1:10" ht="20.100000000000001" customHeight="1" x14ac:dyDescent="0.45">
      <c r="A393" s="25">
        <v>43110</v>
      </c>
      <c r="B393" s="26">
        <v>0.32780092592592591</v>
      </c>
      <c r="C393" s="26">
        <v>0.32787037037037037</v>
      </c>
      <c r="D393" s="27" t="s">
        <v>27</v>
      </c>
      <c r="E393" s="28" t="s">
        <v>32</v>
      </c>
      <c r="F393" s="27" t="s">
        <v>29</v>
      </c>
      <c r="G393" s="27" t="s">
        <v>30</v>
      </c>
      <c r="H393" s="11">
        <v>249</v>
      </c>
    </row>
    <row r="394" spans="1:10" ht="20.100000000000001" customHeight="1" x14ac:dyDescent="0.45">
      <c r="A394" s="29">
        <v>43111</v>
      </c>
      <c r="B394" s="30">
        <v>0.3637037037037037</v>
      </c>
      <c r="C394" s="30">
        <v>0.36375000000000002</v>
      </c>
      <c r="D394" s="31" t="s">
        <v>27</v>
      </c>
      <c r="E394" s="32" t="s">
        <v>32</v>
      </c>
      <c r="F394" s="31" t="s">
        <v>29</v>
      </c>
      <c r="G394" s="31" t="s">
        <v>30</v>
      </c>
      <c r="H394" s="16">
        <v>249</v>
      </c>
      <c r="I394" s="16"/>
      <c r="J394" s="16"/>
    </row>
    <row r="395" spans="1:10" ht="20.100000000000001" customHeight="1" x14ac:dyDescent="0.45">
      <c r="A395" s="25">
        <v>43129</v>
      </c>
      <c r="B395" s="26">
        <v>0.34613425925925928</v>
      </c>
      <c r="C395" s="26">
        <v>0.34619212962962959</v>
      </c>
      <c r="D395" s="27" t="s">
        <v>27</v>
      </c>
      <c r="E395" s="28" t="s">
        <v>32</v>
      </c>
      <c r="F395" s="27" t="s">
        <v>29</v>
      </c>
      <c r="G395" s="27" t="s">
        <v>30</v>
      </c>
      <c r="H395" s="11">
        <v>250</v>
      </c>
    </row>
    <row r="396" spans="1:10" s="16" customFormat="1" ht="20.100000000000001" customHeight="1" x14ac:dyDescent="0.45">
      <c r="A396" s="29">
        <v>43130</v>
      </c>
      <c r="B396" s="30">
        <v>0.35069444444444442</v>
      </c>
      <c r="C396" s="30">
        <v>0.35075231481481484</v>
      </c>
      <c r="D396" s="31" t="s">
        <v>27</v>
      </c>
      <c r="E396" s="32" t="s">
        <v>32</v>
      </c>
      <c r="F396" s="31" t="s">
        <v>29</v>
      </c>
      <c r="G396" s="31" t="s">
        <v>30</v>
      </c>
      <c r="H396" s="16">
        <v>250</v>
      </c>
    </row>
    <row r="397" spans="1:10" ht="20.100000000000001" customHeight="1" x14ac:dyDescent="0.45">
      <c r="A397" s="29">
        <v>43130</v>
      </c>
      <c r="B397" s="30">
        <v>0.48600694444444442</v>
      </c>
      <c r="C397" s="30">
        <v>0.48606481481481478</v>
      </c>
      <c r="D397" s="31" t="s">
        <v>27</v>
      </c>
      <c r="E397" s="32" t="s">
        <v>32</v>
      </c>
      <c r="F397" s="31" t="s">
        <v>29</v>
      </c>
      <c r="G397" s="31" t="s">
        <v>30</v>
      </c>
      <c r="H397" s="16">
        <v>250</v>
      </c>
      <c r="I397" s="16"/>
      <c r="J397" s="16"/>
    </row>
    <row r="398" spans="1:10" s="16" customFormat="1" ht="20.100000000000001" customHeight="1" x14ac:dyDescent="0.45">
      <c r="A398" s="29">
        <v>43132</v>
      </c>
      <c r="B398" s="30">
        <v>0.36068287037037039</v>
      </c>
      <c r="C398" s="30">
        <v>0.36072916666666671</v>
      </c>
      <c r="D398" s="31" t="s">
        <v>27</v>
      </c>
      <c r="E398" s="32" t="s">
        <v>32</v>
      </c>
      <c r="F398" s="31" t="s">
        <v>29</v>
      </c>
      <c r="G398" s="31" t="s">
        <v>30</v>
      </c>
      <c r="H398" s="16">
        <v>250</v>
      </c>
    </row>
    <row r="399" spans="1:10" ht="20.100000000000001" customHeight="1" x14ac:dyDescent="0.45">
      <c r="A399" s="29">
        <v>43132</v>
      </c>
      <c r="B399" s="30">
        <v>0.4982523148148148</v>
      </c>
      <c r="C399" s="30">
        <v>0.49831018518518522</v>
      </c>
      <c r="D399" s="31" t="s">
        <v>27</v>
      </c>
      <c r="E399" s="32" t="s">
        <v>32</v>
      </c>
      <c r="F399" s="31" t="s">
        <v>29</v>
      </c>
      <c r="G399" s="31" t="s">
        <v>30</v>
      </c>
      <c r="H399" s="16">
        <v>250</v>
      </c>
      <c r="I399" s="16"/>
      <c r="J399" s="16"/>
    </row>
    <row r="400" spans="1:10" s="6" customFormat="1" ht="20.100000000000001" customHeight="1" x14ac:dyDescent="0.45">
      <c r="A400" s="25">
        <v>43136</v>
      </c>
      <c r="B400" s="26">
        <v>0.32839120370370373</v>
      </c>
      <c r="C400" s="26">
        <v>0.32844907407407409</v>
      </c>
      <c r="D400" s="27" t="s">
        <v>27</v>
      </c>
      <c r="E400" s="28" t="s">
        <v>32</v>
      </c>
      <c r="F400" s="27" t="s">
        <v>29</v>
      </c>
      <c r="G400" s="27" t="s">
        <v>30</v>
      </c>
      <c r="H400" s="11">
        <v>250</v>
      </c>
      <c r="I400" s="11"/>
      <c r="J400" s="11"/>
    </row>
    <row r="401" spans="1:10" s="6" customFormat="1" ht="20.100000000000001" customHeight="1" x14ac:dyDescent="0.45">
      <c r="A401" s="25">
        <v>43136</v>
      </c>
      <c r="B401" s="26">
        <v>0.50731481481481489</v>
      </c>
      <c r="C401" s="26">
        <v>0.50737268518518519</v>
      </c>
      <c r="D401" s="27" t="s">
        <v>27</v>
      </c>
      <c r="E401" s="28" t="s">
        <v>32</v>
      </c>
      <c r="F401" s="27" t="s">
        <v>29</v>
      </c>
      <c r="G401" s="27" t="s">
        <v>30</v>
      </c>
      <c r="H401" s="11">
        <v>250</v>
      </c>
      <c r="I401" s="11"/>
      <c r="J401" s="11"/>
    </row>
    <row r="402" spans="1:10" ht="20.100000000000001" customHeight="1" x14ac:dyDescent="0.45">
      <c r="A402" s="25">
        <v>43138</v>
      </c>
      <c r="B402" s="26">
        <v>0.49285879629629631</v>
      </c>
      <c r="C402" s="26">
        <v>0.49290509259259258</v>
      </c>
      <c r="D402" s="27" t="s">
        <v>27</v>
      </c>
      <c r="E402" s="28" t="s">
        <v>32</v>
      </c>
      <c r="F402" s="27" t="s">
        <v>29</v>
      </c>
      <c r="G402" s="27" t="s">
        <v>30</v>
      </c>
      <c r="H402" s="11">
        <v>250</v>
      </c>
    </row>
    <row r="403" spans="1:10" ht="20.100000000000001" customHeight="1" x14ac:dyDescent="0.45">
      <c r="A403" s="29">
        <v>43139</v>
      </c>
      <c r="B403" s="30">
        <v>0.40915509259259258</v>
      </c>
      <c r="C403" s="30">
        <v>0.409212962962963</v>
      </c>
      <c r="D403" s="31" t="s">
        <v>27</v>
      </c>
      <c r="E403" s="32" t="s">
        <v>32</v>
      </c>
      <c r="F403" s="31" t="s">
        <v>29</v>
      </c>
      <c r="G403" s="31" t="s">
        <v>30</v>
      </c>
      <c r="H403" s="16">
        <v>250</v>
      </c>
      <c r="I403" s="16"/>
      <c r="J403" s="16"/>
    </row>
    <row r="404" spans="1:10" ht="20.100000000000001" customHeight="1" x14ac:dyDescent="0.45">
      <c r="A404" s="29">
        <v>43139</v>
      </c>
      <c r="B404" s="30">
        <v>0.58037037037037031</v>
      </c>
      <c r="C404" s="30">
        <v>0.58041666666666669</v>
      </c>
      <c r="D404" s="31" t="s">
        <v>27</v>
      </c>
      <c r="E404" s="32" t="s">
        <v>32</v>
      </c>
      <c r="F404" s="31" t="s">
        <v>29</v>
      </c>
      <c r="G404" s="31" t="s">
        <v>30</v>
      </c>
      <c r="H404" s="16">
        <v>250</v>
      </c>
      <c r="I404" s="16"/>
      <c r="J404" s="16"/>
    </row>
    <row r="405" spans="1:10" ht="20.100000000000001" customHeight="1" x14ac:dyDescent="0.45">
      <c r="A405" s="25">
        <v>43140</v>
      </c>
      <c r="B405" s="26">
        <v>0.34619212962962959</v>
      </c>
      <c r="C405" s="26">
        <v>0.34625</v>
      </c>
      <c r="D405" s="27" t="s">
        <v>27</v>
      </c>
      <c r="E405" s="28" t="s">
        <v>32</v>
      </c>
      <c r="F405" s="27" t="s">
        <v>29</v>
      </c>
      <c r="G405" s="27" t="s">
        <v>30</v>
      </c>
      <c r="H405" s="11">
        <v>251</v>
      </c>
    </row>
    <row r="406" spans="1:10" ht="20.100000000000001" customHeight="1" x14ac:dyDescent="0.45">
      <c r="A406" s="29">
        <v>43146</v>
      </c>
      <c r="B406" s="30">
        <v>0.40145833333333331</v>
      </c>
      <c r="C406" s="30">
        <v>0.40151620370370367</v>
      </c>
      <c r="D406" s="31" t="s">
        <v>27</v>
      </c>
      <c r="E406" s="32" t="s">
        <v>32</v>
      </c>
      <c r="F406" s="31" t="s">
        <v>29</v>
      </c>
      <c r="G406" s="31" t="s">
        <v>30</v>
      </c>
      <c r="H406" s="16">
        <v>251</v>
      </c>
      <c r="I406" s="16"/>
      <c r="J406" s="16"/>
    </row>
    <row r="407" spans="1:10" ht="20.100000000000001" customHeight="1" x14ac:dyDescent="0.45">
      <c r="A407" s="29">
        <v>43146</v>
      </c>
      <c r="B407" s="30">
        <v>0.55312499999999998</v>
      </c>
      <c r="C407" s="30">
        <v>0.55318287037037039</v>
      </c>
      <c r="D407" s="31" t="s">
        <v>27</v>
      </c>
      <c r="E407" s="32" t="s">
        <v>32</v>
      </c>
      <c r="F407" s="31" t="s">
        <v>29</v>
      </c>
      <c r="G407" s="31" t="s">
        <v>30</v>
      </c>
      <c r="H407" s="16">
        <v>251</v>
      </c>
      <c r="I407" s="16"/>
      <c r="J407" s="16"/>
    </row>
    <row r="408" spans="1:10" ht="20.100000000000001" customHeight="1" x14ac:dyDescent="0.45">
      <c r="A408" s="29">
        <v>43146</v>
      </c>
      <c r="B408" s="30">
        <v>0.56648148148148147</v>
      </c>
      <c r="C408" s="30">
        <v>0.56653935185185189</v>
      </c>
      <c r="D408" s="31" t="s">
        <v>27</v>
      </c>
      <c r="E408" s="32" t="s">
        <v>32</v>
      </c>
      <c r="F408" s="31" t="s">
        <v>29</v>
      </c>
      <c r="G408" s="31" t="s">
        <v>30</v>
      </c>
      <c r="H408" s="16">
        <v>251</v>
      </c>
      <c r="I408" s="16"/>
      <c r="J408" s="16"/>
    </row>
    <row r="409" spans="1:10" ht="20.100000000000001" customHeight="1" x14ac:dyDescent="0.45">
      <c r="A409" s="44">
        <v>42979</v>
      </c>
      <c r="B409" s="45">
        <v>0.35053240740740743</v>
      </c>
      <c r="C409" s="45">
        <v>0.35057870370370375</v>
      </c>
      <c r="D409" s="46" t="s">
        <v>27</v>
      </c>
      <c r="E409" s="47" t="s">
        <v>43</v>
      </c>
      <c r="F409" s="46" t="s">
        <v>29</v>
      </c>
      <c r="G409" s="46" t="s">
        <v>30</v>
      </c>
      <c r="H409" s="11">
        <v>242</v>
      </c>
    </row>
    <row r="410" spans="1:10" ht="20.100000000000001" customHeight="1" x14ac:dyDescent="0.45">
      <c r="A410" s="25">
        <v>43040</v>
      </c>
      <c r="B410" s="26">
        <v>0.36600694444444443</v>
      </c>
      <c r="C410" s="26">
        <v>0.36606481481481484</v>
      </c>
      <c r="D410" s="27" t="s">
        <v>27</v>
      </c>
      <c r="E410" s="28" t="s">
        <v>43</v>
      </c>
      <c r="F410" s="27" t="s">
        <v>29</v>
      </c>
      <c r="G410" s="27" t="s">
        <v>30</v>
      </c>
      <c r="H410" s="11">
        <v>245</v>
      </c>
    </row>
    <row r="411" spans="1:10" s="16" customFormat="1" ht="20.100000000000001" customHeight="1" x14ac:dyDescent="0.45">
      <c r="A411" s="25">
        <v>43040</v>
      </c>
      <c r="B411" s="26">
        <v>0.49945601851851856</v>
      </c>
      <c r="C411" s="26">
        <v>0.49951388888888887</v>
      </c>
      <c r="D411" s="27" t="s">
        <v>27</v>
      </c>
      <c r="E411" s="28" t="s">
        <v>43</v>
      </c>
      <c r="F411" s="27" t="s">
        <v>29</v>
      </c>
      <c r="G411" s="27" t="s">
        <v>30</v>
      </c>
      <c r="H411" s="11">
        <v>245</v>
      </c>
      <c r="I411" s="11"/>
      <c r="J411" s="11"/>
    </row>
    <row r="412" spans="1:10" ht="20.100000000000001" customHeight="1" x14ac:dyDescent="0.45">
      <c r="A412" s="29">
        <v>43067</v>
      </c>
      <c r="B412" s="30">
        <v>0.49262731481481481</v>
      </c>
      <c r="C412" s="30">
        <v>0.49267361111111113</v>
      </c>
      <c r="D412" s="31" t="s">
        <v>27</v>
      </c>
      <c r="E412" s="32" t="s">
        <v>43</v>
      </c>
      <c r="F412" s="31" t="s">
        <v>29</v>
      </c>
      <c r="G412" s="31" t="s">
        <v>30</v>
      </c>
      <c r="H412" s="16">
        <v>247</v>
      </c>
      <c r="I412" s="16"/>
      <c r="J412" s="16"/>
    </row>
    <row r="413" spans="1:10" ht="20.100000000000001" customHeight="1" x14ac:dyDescent="0.45">
      <c r="A413" s="25">
        <v>43068</v>
      </c>
      <c r="B413" s="26">
        <v>0.35866898148148146</v>
      </c>
      <c r="C413" s="26">
        <v>0.35872685185185182</v>
      </c>
      <c r="D413" s="27" t="s">
        <v>27</v>
      </c>
      <c r="E413" s="28" t="s">
        <v>43</v>
      </c>
      <c r="F413" s="27" t="s">
        <v>29</v>
      </c>
      <c r="G413" s="27" t="s">
        <v>30</v>
      </c>
      <c r="H413" s="11">
        <v>247</v>
      </c>
    </row>
    <row r="414" spans="1:10" ht="20.100000000000001" customHeight="1" x14ac:dyDescent="0.45">
      <c r="A414" s="25">
        <v>43068</v>
      </c>
      <c r="B414" s="26">
        <v>0.49185185185185182</v>
      </c>
      <c r="C414" s="26">
        <v>0.49189814814814814</v>
      </c>
      <c r="D414" s="27" t="s">
        <v>27</v>
      </c>
      <c r="E414" s="28" t="s">
        <v>43</v>
      </c>
      <c r="F414" s="27" t="s">
        <v>29</v>
      </c>
      <c r="G414" s="27" t="s">
        <v>30</v>
      </c>
      <c r="H414" s="11">
        <v>247</v>
      </c>
    </row>
    <row r="415" spans="1:10" s="16" customFormat="1" ht="20.100000000000001" customHeight="1" x14ac:dyDescent="0.45">
      <c r="A415" s="29">
        <v>43069</v>
      </c>
      <c r="B415" s="30">
        <v>0.34097222222222223</v>
      </c>
      <c r="C415" s="30">
        <v>0.34103009259259259</v>
      </c>
      <c r="D415" s="31" t="s">
        <v>27</v>
      </c>
      <c r="E415" s="32" t="s">
        <v>43</v>
      </c>
      <c r="F415" s="31" t="s">
        <v>29</v>
      </c>
      <c r="G415" s="31" t="s">
        <v>30</v>
      </c>
      <c r="H415" s="16">
        <v>247</v>
      </c>
    </row>
    <row r="416" spans="1:10" s="16" customFormat="1" ht="20.100000000000001" customHeight="1" x14ac:dyDescent="0.45">
      <c r="A416" s="25">
        <v>43131</v>
      </c>
      <c r="B416" s="26">
        <v>0.33001157407407405</v>
      </c>
      <c r="C416" s="26">
        <v>0.33006944444444447</v>
      </c>
      <c r="D416" s="27" t="s">
        <v>27</v>
      </c>
      <c r="E416" s="28" t="s">
        <v>43</v>
      </c>
      <c r="F416" s="27" t="s">
        <v>29</v>
      </c>
      <c r="G416" s="27" t="s">
        <v>30</v>
      </c>
      <c r="H416" s="11">
        <v>250</v>
      </c>
      <c r="I416" s="11"/>
      <c r="J416" s="11"/>
    </row>
    <row r="417" spans="1:10" s="16" customFormat="1" ht="20.100000000000001" customHeight="1" x14ac:dyDescent="0.45">
      <c r="A417" s="25">
        <v>43131</v>
      </c>
      <c r="B417" s="26">
        <v>0.44399305555555557</v>
      </c>
      <c r="C417" s="26">
        <v>0.44405092592592593</v>
      </c>
      <c r="D417" s="27" t="s">
        <v>27</v>
      </c>
      <c r="E417" s="28" t="s">
        <v>43</v>
      </c>
      <c r="F417" s="27" t="s">
        <v>29</v>
      </c>
      <c r="G417" s="27" t="s">
        <v>30</v>
      </c>
      <c r="H417" s="11">
        <v>250</v>
      </c>
      <c r="I417" s="11"/>
      <c r="J417" s="11"/>
    </row>
    <row r="418" spans="1:10" s="16" customFormat="1" ht="20.100000000000001" customHeight="1" x14ac:dyDescent="0.45">
      <c r="A418" s="25">
        <v>42968</v>
      </c>
      <c r="B418" s="26">
        <v>0.61364583333333333</v>
      </c>
      <c r="C418" s="26">
        <v>0.61365740740740737</v>
      </c>
      <c r="D418" s="27" t="s">
        <v>27</v>
      </c>
      <c r="E418" s="28" t="s">
        <v>40</v>
      </c>
      <c r="F418" s="27" t="s">
        <v>29</v>
      </c>
      <c r="G418" s="27"/>
      <c r="H418" s="11">
        <v>241</v>
      </c>
      <c r="I418" s="11"/>
      <c r="J418" s="11"/>
    </row>
    <row r="419" spans="1:10" s="16" customFormat="1" ht="20.100000000000001" customHeight="1" x14ac:dyDescent="0.45">
      <c r="A419" s="25">
        <v>42968</v>
      </c>
      <c r="B419" s="26">
        <v>0.61366898148148141</v>
      </c>
      <c r="C419" s="26"/>
      <c r="D419" s="27" t="s">
        <v>27</v>
      </c>
      <c r="E419" s="28" t="s">
        <v>40</v>
      </c>
      <c r="F419" s="27" t="s">
        <v>29</v>
      </c>
      <c r="G419" s="27"/>
      <c r="H419" s="11">
        <v>241</v>
      </c>
      <c r="I419" s="11"/>
      <c r="J419" s="11"/>
    </row>
    <row r="420" spans="1:10" s="16" customFormat="1" ht="20.100000000000001" customHeight="1" x14ac:dyDescent="0.45">
      <c r="A420" s="42">
        <v>42971</v>
      </c>
      <c r="B420" s="30">
        <v>0.51145833333333335</v>
      </c>
      <c r="C420" s="30">
        <v>0.51148148148148154</v>
      </c>
      <c r="D420" s="31" t="s">
        <v>27</v>
      </c>
      <c r="E420" s="32" t="s">
        <v>40</v>
      </c>
      <c r="F420" s="31" t="s">
        <v>29</v>
      </c>
      <c r="G420" s="31"/>
      <c r="H420" s="16">
        <v>241</v>
      </c>
    </row>
    <row r="421" spans="1:10" s="16" customFormat="1" ht="20.100000000000001" customHeight="1" x14ac:dyDescent="0.45">
      <c r="A421" s="29">
        <v>43027</v>
      </c>
      <c r="B421" s="30">
        <v>0.60416666666666663</v>
      </c>
      <c r="C421" s="30"/>
      <c r="D421" s="31" t="s">
        <v>27</v>
      </c>
      <c r="E421" s="32" t="s">
        <v>40</v>
      </c>
      <c r="F421" s="31" t="s">
        <v>29</v>
      </c>
      <c r="G421" s="31" t="s">
        <v>30</v>
      </c>
      <c r="H421" s="16">
        <v>244</v>
      </c>
    </row>
    <row r="422" spans="1:10" ht="20.100000000000001" customHeight="1" x14ac:dyDescent="0.45">
      <c r="A422" s="29">
        <v>43069</v>
      </c>
      <c r="B422" s="30">
        <v>0.58512731481481484</v>
      </c>
      <c r="C422" s="30">
        <v>0.58515046296296302</v>
      </c>
      <c r="D422" s="31" t="s">
        <v>37</v>
      </c>
      <c r="E422" s="32" t="s">
        <v>40</v>
      </c>
      <c r="F422" s="31" t="s">
        <v>29</v>
      </c>
      <c r="G422" s="31"/>
      <c r="H422" s="16">
        <v>247</v>
      </c>
      <c r="I422" s="16"/>
      <c r="J422" s="16"/>
    </row>
    <row r="423" spans="1:10" ht="20.100000000000001" customHeight="1" x14ac:dyDescent="0.45">
      <c r="A423" s="29">
        <v>43069</v>
      </c>
      <c r="B423" s="30">
        <v>0.39975694444444443</v>
      </c>
      <c r="C423" s="30">
        <v>0.39979166666666671</v>
      </c>
      <c r="D423" s="31" t="s">
        <v>27</v>
      </c>
      <c r="E423" s="32" t="s">
        <v>59</v>
      </c>
      <c r="F423" s="31" t="s">
        <v>29</v>
      </c>
      <c r="G423" s="31"/>
      <c r="H423" s="16">
        <v>247</v>
      </c>
      <c r="I423" s="16"/>
      <c r="J423" s="16"/>
    </row>
    <row r="424" spans="1:10" ht="20.100000000000001" customHeight="1" x14ac:dyDescent="0.45">
      <c r="A424" s="25">
        <v>42935</v>
      </c>
      <c r="B424" s="26">
        <v>0.42152777777777778</v>
      </c>
      <c r="C424" s="26">
        <v>0.42155092592592597</v>
      </c>
      <c r="D424" s="27" t="s">
        <v>27</v>
      </c>
      <c r="E424" s="28" t="s">
        <v>34</v>
      </c>
      <c r="F424" s="27" t="s">
        <v>29</v>
      </c>
      <c r="G424" s="27"/>
      <c r="H424" s="11">
        <v>239</v>
      </c>
    </row>
    <row r="425" spans="1:10" ht="20.100000000000001" customHeight="1" x14ac:dyDescent="0.45">
      <c r="A425" s="25">
        <v>42935</v>
      </c>
      <c r="B425" s="26">
        <v>0.46828703703703706</v>
      </c>
      <c r="C425" s="26">
        <v>0.46831018518518519</v>
      </c>
      <c r="D425" s="27" t="s">
        <v>27</v>
      </c>
      <c r="E425" s="28" t="s">
        <v>34</v>
      </c>
      <c r="F425" s="27" t="s">
        <v>29</v>
      </c>
      <c r="G425" s="27"/>
      <c r="H425" s="11">
        <v>239</v>
      </c>
    </row>
    <row r="426" spans="1:10" ht="20.100000000000001" customHeight="1" x14ac:dyDescent="0.45">
      <c r="A426" s="29">
        <v>42936</v>
      </c>
      <c r="B426" s="30">
        <v>0.53916666666666668</v>
      </c>
      <c r="C426" s="30">
        <v>0.53918981481481476</v>
      </c>
      <c r="D426" s="31" t="s">
        <v>27</v>
      </c>
      <c r="E426" s="32" t="s">
        <v>34</v>
      </c>
      <c r="F426" s="31" t="s">
        <v>29</v>
      </c>
      <c r="G426" s="31"/>
      <c r="H426" s="16">
        <v>239</v>
      </c>
      <c r="I426" s="16"/>
      <c r="J426" s="16"/>
    </row>
    <row r="427" spans="1:10" ht="20.100000000000001" customHeight="1" x14ac:dyDescent="0.45">
      <c r="A427" s="29">
        <v>42936</v>
      </c>
      <c r="B427" s="30">
        <v>0.59819444444444447</v>
      </c>
      <c r="C427" s="30">
        <v>0.59821759259259266</v>
      </c>
      <c r="D427" s="31" t="s">
        <v>27</v>
      </c>
      <c r="E427" s="32" t="s">
        <v>34</v>
      </c>
      <c r="F427" s="31" t="s">
        <v>29</v>
      </c>
      <c r="G427" s="31"/>
      <c r="H427" s="16">
        <v>239</v>
      </c>
      <c r="I427" s="16"/>
      <c r="J427" s="16"/>
    </row>
    <row r="428" spans="1:10" s="6" customFormat="1" ht="20.100000000000001" customHeight="1" x14ac:dyDescent="0.45">
      <c r="A428" s="29">
        <v>42936</v>
      </c>
      <c r="B428" s="30">
        <v>0.67106481481481473</v>
      </c>
      <c r="C428" s="30">
        <v>0.67107638888888888</v>
      </c>
      <c r="D428" s="31" t="s">
        <v>27</v>
      </c>
      <c r="E428" s="32" t="s">
        <v>34</v>
      </c>
      <c r="F428" s="31" t="s">
        <v>29</v>
      </c>
      <c r="G428" s="31"/>
      <c r="H428" s="16">
        <v>239</v>
      </c>
      <c r="I428" s="16"/>
      <c r="J428" s="16"/>
    </row>
    <row r="429" spans="1:10" s="6" customFormat="1" ht="20.100000000000001" customHeight="1" x14ac:dyDescent="0.45">
      <c r="A429" s="25">
        <v>42937</v>
      </c>
      <c r="B429" s="26">
        <v>0.49363425925925924</v>
      </c>
      <c r="C429" s="26">
        <v>0.49365740740740738</v>
      </c>
      <c r="D429" s="27" t="s">
        <v>27</v>
      </c>
      <c r="E429" s="28" t="s">
        <v>34</v>
      </c>
      <c r="F429" s="27" t="s">
        <v>29</v>
      </c>
      <c r="G429" s="27"/>
      <c r="H429" s="11">
        <v>239</v>
      </c>
      <c r="I429" s="11"/>
      <c r="J429" s="11"/>
    </row>
    <row r="430" spans="1:10" ht="20.100000000000001" customHeight="1" x14ac:dyDescent="0.45">
      <c r="A430" s="25">
        <v>42940</v>
      </c>
      <c r="B430" s="26">
        <v>0.42798611111111112</v>
      </c>
      <c r="C430" s="26">
        <v>0.42802083333333335</v>
      </c>
      <c r="D430" s="27" t="s">
        <v>27</v>
      </c>
      <c r="E430" s="28" t="s">
        <v>34</v>
      </c>
      <c r="F430" s="27" t="s">
        <v>29</v>
      </c>
      <c r="G430" s="27"/>
      <c r="H430" s="11">
        <v>239</v>
      </c>
    </row>
    <row r="431" spans="1:10" ht="20.100000000000001" customHeight="1" x14ac:dyDescent="0.45">
      <c r="A431" s="25">
        <v>42940</v>
      </c>
      <c r="B431" s="26">
        <v>0.60944444444444446</v>
      </c>
      <c r="C431" s="26"/>
      <c r="D431" s="27" t="s">
        <v>27</v>
      </c>
      <c r="E431" s="28" t="s">
        <v>34</v>
      </c>
      <c r="F431" s="27" t="s">
        <v>29</v>
      </c>
      <c r="G431" s="27"/>
      <c r="H431" s="11">
        <v>239</v>
      </c>
    </row>
    <row r="432" spans="1:10" ht="20.100000000000001" customHeight="1" x14ac:dyDescent="0.45">
      <c r="A432" s="25">
        <v>42944</v>
      </c>
      <c r="B432" s="26">
        <v>0.42039351851851853</v>
      </c>
      <c r="C432" s="26">
        <v>0.42041666666666666</v>
      </c>
      <c r="D432" s="27" t="s">
        <v>27</v>
      </c>
      <c r="E432" s="28" t="s">
        <v>34</v>
      </c>
      <c r="F432" s="27" t="s">
        <v>29</v>
      </c>
      <c r="G432" s="27"/>
      <c r="H432" s="11">
        <v>239</v>
      </c>
    </row>
    <row r="433" spans="1:10" ht="20.100000000000001" customHeight="1" x14ac:dyDescent="0.45">
      <c r="A433" s="29">
        <v>42948</v>
      </c>
      <c r="B433" s="30">
        <v>0.45297453703703705</v>
      </c>
      <c r="C433" s="30"/>
      <c r="D433" s="31" t="s">
        <v>27</v>
      </c>
      <c r="E433" s="32" t="s">
        <v>34</v>
      </c>
      <c r="F433" s="31" t="s">
        <v>29</v>
      </c>
      <c r="G433" s="31"/>
      <c r="H433" s="16">
        <v>240</v>
      </c>
      <c r="I433" s="16" t="s">
        <v>36</v>
      </c>
      <c r="J433" s="16"/>
    </row>
    <row r="434" spans="1:10" ht="20.100000000000001" customHeight="1" x14ac:dyDescent="0.45">
      <c r="A434" s="29">
        <v>42948</v>
      </c>
      <c r="B434" s="30">
        <v>0.57182870370370364</v>
      </c>
      <c r="C434" s="30"/>
      <c r="D434" s="31" t="s">
        <v>27</v>
      </c>
      <c r="E434" s="32" t="s">
        <v>34</v>
      </c>
      <c r="F434" s="31" t="s">
        <v>29</v>
      </c>
      <c r="G434" s="31"/>
      <c r="H434" s="16">
        <v>240</v>
      </c>
      <c r="I434" s="16" t="s">
        <v>36</v>
      </c>
      <c r="J434" s="16"/>
    </row>
    <row r="435" spans="1:10" ht="20.100000000000001" customHeight="1" x14ac:dyDescent="0.45">
      <c r="A435" s="29">
        <v>42950</v>
      </c>
      <c r="B435" s="30">
        <v>0.4039814814814815</v>
      </c>
      <c r="C435" s="30">
        <v>0.40400462962962963</v>
      </c>
      <c r="D435" s="31" t="s">
        <v>27</v>
      </c>
      <c r="E435" s="32" t="s">
        <v>34</v>
      </c>
      <c r="F435" s="31" t="s">
        <v>29</v>
      </c>
      <c r="G435" s="31"/>
      <c r="H435" s="16">
        <v>240</v>
      </c>
      <c r="I435" s="16"/>
      <c r="J435" s="16"/>
    </row>
    <row r="436" spans="1:10" ht="20.100000000000001" customHeight="1" x14ac:dyDescent="0.45">
      <c r="A436" s="29">
        <v>42950</v>
      </c>
      <c r="B436" s="30">
        <v>0.49234953703703704</v>
      </c>
      <c r="C436" s="30"/>
      <c r="D436" s="31" t="s">
        <v>27</v>
      </c>
      <c r="E436" s="32" t="s">
        <v>34</v>
      </c>
      <c r="F436" s="31" t="s">
        <v>29</v>
      </c>
      <c r="G436" s="31"/>
      <c r="H436" s="16">
        <v>240</v>
      </c>
      <c r="I436" s="16"/>
      <c r="J436" s="16"/>
    </row>
    <row r="437" spans="1:10" ht="20.100000000000001" customHeight="1" x14ac:dyDescent="0.45">
      <c r="A437" s="25">
        <v>42954</v>
      </c>
      <c r="B437" s="26">
        <v>0.37809027777777776</v>
      </c>
      <c r="C437" s="26"/>
      <c r="D437" s="27" t="s">
        <v>27</v>
      </c>
      <c r="E437" s="28" t="s">
        <v>34</v>
      </c>
      <c r="F437" s="27" t="s">
        <v>29</v>
      </c>
      <c r="G437" s="27"/>
      <c r="H437" s="11">
        <v>240</v>
      </c>
    </row>
    <row r="438" spans="1:10" ht="20.100000000000001" customHeight="1" x14ac:dyDescent="0.45">
      <c r="A438" s="25">
        <v>42954</v>
      </c>
      <c r="B438" s="26">
        <v>0.42072916666666665</v>
      </c>
      <c r="C438" s="26">
        <v>0.42074074074074069</v>
      </c>
      <c r="D438" s="27" t="s">
        <v>27</v>
      </c>
      <c r="E438" s="28" t="s">
        <v>34</v>
      </c>
      <c r="F438" s="27" t="s">
        <v>29</v>
      </c>
      <c r="G438" s="27"/>
      <c r="H438" s="11">
        <v>240</v>
      </c>
    </row>
    <row r="439" spans="1:10" ht="20.100000000000001" customHeight="1" x14ac:dyDescent="0.45">
      <c r="A439" s="25">
        <v>42954</v>
      </c>
      <c r="B439" s="26">
        <v>0.4833796296296296</v>
      </c>
      <c r="C439" s="26">
        <v>0.48339120370370375</v>
      </c>
      <c r="D439" s="27" t="s">
        <v>27</v>
      </c>
      <c r="E439" s="28" t="s">
        <v>34</v>
      </c>
      <c r="F439" s="27" t="s">
        <v>29</v>
      </c>
      <c r="G439" s="27"/>
      <c r="H439" s="11">
        <v>240</v>
      </c>
    </row>
    <row r="440" spans="1:10" ht="20.100000000000001" customHeight="1" x14ac:dyDescent="0.45">
      <c r="A440" s="25">
        <v>42954</v>
      </c>
      <c r="B440" s="26">
        <v>0.54682870370370373</v>
      </c>
      <c r="C440" s="26">
        <v>0.54684027777777777</v>
      </c>
      <c r="D440" s="27" t="s">
        <v>27</v>
      </c>
      <c r="E440" s="28" t="s">
        <v>34</v>
      </c>
      <c r="F440" s="27" t="s">
        <v>29</v>
      </c>
      <c r="G440" s="27"/>
      <c r="H440" s="11">
        <v>240</v>
      </c>
    </row>
    <row r="441" spans="1:10" ht="20.100000000000001" customHeight="1" x14ac:dyDescent="0.45">
      <c r="A441" s="29">
        <v>42955</v>
      </c>
      <c r="B441" s="30">
        <v>0.34099537037037037</v>
      </c>
      <c r="C441" s="30">
        <v>0.34101851851851855</v>
      </c>
      <c r="D441" s="31" t="s">
        <v>27</v>
      </c>
      <c r="E441" s="32" t="s">
        <v>34</v>
      </c>
      <c r="F441" s="31" t="s">
        <v>29</v>
      </c>
      <c r="G441" s="31"/>
      <c r="H441" s="16">
        <v>240</v>
      </c>
      <c r="I441" s="16"/>
      <c r="J441" s="16"/>
    </row>
    <row r="442" spans="1:10" ht="20.100000000000001" customHeight="1" x14ac:dyDescent="0.45">
      <c r="A442" s="29">
        <v>42955</v>
      </c>
      <c r="B442" s="30">
        <v>0.54401620370370374</v>
      </c>
      <c r="C442" s="30"/>
      <c r="D442" s="31" t="s">
        <v>27</v>
      </c>
      <c r="E442" s="32" t="s">
        <v>34</v>
      </c>
      <c r="F442" s="31" t="s">
        <v>29</v>
      </c>
      <c r="G442" s="31"/>
      <c r="H442" s="16">
        <v>240</v>
      </c>
      <c r="I442" s="16"/>
      <c r="J442" s="16"/>
    </row>
    <row r="443" spans="1:10" ht="20.100000000000001" customHeight="1" x14ac:dyDescent="0.45">
      <c r="A443" s="29">
        <v>42955</v>
      </c>
      <c r="B443" s="30">
        <v>0.69863425925925926</v>
      </c>
      <c r="C443" s="30">
        <v>0.6986458333333333</v>
      </c>
      <c r="D443" s="31" t="s">
        <v>27</v>
      </c>
      <c r="E443" s="32" t="s">
        <v>34</v>
      </c>
      <c r="F443" s="31" t="s">
        <v>29</v>
      </c>
      <c r="G443" s="31"/>
      <c r="H443" s="16">
        <v>240</v>
      </c>
      <c r="I443" s="16"/>
      <c r="J443" s="16"/>
    </row>
    <row r="444" spans="1:10" ht="20.100000000000001" customHeight="1" x14ac:dyDescent="0.45">
      <c r="A444" s="25">
        <v>42956</v>
      </c>
      <c r="B444" s="26">
        <v>0.65278935185185183</v>
      </c>
      <c r="C444" s="26">
        <v>0.65281250000000002</v>
      </c>
      <c r="D444" s="27" t="s">
        <v>27</v>
      </c>
      <c r="E444" s="28" t="s">
        <v>34</v>
      </c>
      <c r="F444" s="27" t="s">
        <v>29</v>
      </c>
      <c r="G444" s="27"/>
      <c r="H444" s="11">
        <v>240</v>
      </c>
    </row>
    <row r="445" spans="1:10" ht="20.100000000000001" customHeight="1" x14ac:dyDescent="0.45">
      <c r="A445" s="25">
        <v>42961</v>
      </c>
      <c r="B445" s="26">
        <v>0.4881712962962963</v>
      </c>
      <c r="C445" s="26">
        <v>0.48818287037037034</v>
      </c>
      <c r="D445" s="27" t="s">
        <v>27</v>
      </c>
      <c r="E445" s="28" t="s">
        <v>34</v>
      </c>
      <c r="F445" s="27" t="s">
        <v>29</v>
      </c>
      <c r="G445" s="27"/>
      <c r="H445" s="11">
        <v>240</v>
      </c>
    </row>
    <row r="446" spans="1:10" s="16" customFormat="1" ht="20.100000000000001" customHeight="1" x14ac:dyDescent="0.45">
      <c r="A446" s="25">
        <v>42961</v>
      </c>
      <c r="B446" s="26">
        <v>0.59535879629629629</v>
      </c>
      <c r="C446" s="26">
        <v>0.59538194444444448</v>
      </c>
      <c r="D446" s="27" t="s">
        <v>27</v>
      </c>
      <c r="E446" s="28" t="s">
        <v>34</v>
      </c>
      <c r="F446" s="27" t="s">
        <v>29</v>
      </c>
      <c r="G446" s="27"/>
      <c r="H446" s="11">
        <v>240</v>
      </c>
      <c r="I446" s="11"/>
      <c r="J446" s="11"/>
    </row>
    <row r="447" spans="1:10" ht="20.100000000000001" customHeight="1" x14ac:dyDescent="0.45">
      <c r="A447" s="29">
        <v>42962</v>
      </c>
      <c r="B447" s="30">
        <v>0.47724537037037035</v>
      </c>
      <c r="C447" s="30"/>
      <c r="D447" s="31" t="s">
        <v>27</v>
      </c>
      <c r="E447" s="32" t="s">
        <v>34</v>
      </c>
      <c r="F447" s="31" t="s">
        <v>29</v>
      </c>
      <c r="G447" s="31"/>
      <c r="H447" s="16">
        <v>241</v>
      </c>
      <c r="I447" s="16"/>
      <c r="J447" s="16"/>
    </row>
    <row r="448" spans="1:10" s="16" customFormat="1" ht="20.100000000000001" customHeight="1" x14ac:dyDescent="0.45">
      <c r="A448" s="29">
        <v>42962</v>
      </c>
      <c r="B448" s="30">
        <v>0.47964120370370367</v>
      </c>
      <c r="C448" s="30">
        <v>0.4796643518518518</v>
      </c>
      <c r="D448" s="31" t="s">
        <v>27</v>
      </c>
      <c r="E448" s="32" t="s">
        <v>34</v>
      </c>
      <c r="F448" s="31" t="s">
        <v>29</v>
      </c>
      <c r="G448" s="31"/>
      <c r="H448" s="16">
        <v>241</v>
      </c>
    </row>
    <row r="449" spans="1:10" ht="20.100000000000001" customHeight="1" x14ac:dyDescent="0.45">
      <c r="A449" s="29">
        <v>42964</v>
      </c>
      <c r="B449" s="30">
        <v>0.71636574074074078</v>
      </c>
      <c r="C449" s="30"/>
      <c r="D449" s="31" t="s">
        <v>27</v>
      </c>
      <c r="E449" s="32" t="s">
        <v>34</v>
      </c>
      <c r="F449" s="31" t="s">
        <v>29</v>
      </c>
      <c r="G449" s="31"/>
      <c r="H449" s="16">
        <v>241</v>
      </c>
      <c r="I449" s="16"/>
      <c r="J449" s="16"/>
    </row>
    <row r="450" spans="1:10" s="6" customFormat="1" ht="20.100000000000001" customHeight="1" x14ac:dyDescent="0.45">
      <c r="A450" s="25">
        <v>42968</v>
      </c>
      <c r="B450" s="26">
        <v>0.39140046296296299</v>
      </c>
      <c r="C450" s="26">
        <v>0.39141203703703703</v>
      </c>
      <c r="D450" s="27" t="s">
        <v>27</v>
      </c>
      <c r="E450" s="28" t="s">
        <v>34</v>
      </c>
      <c r="F450" s="27" t="s">
        <v>29</v>
      </c>
      <c r="G450" s="27"/>
      <c r="H450" s="11">
        <v>241</v>
      </c>
      <c r="I450" s="11"/>
      <c r="J450" s="11"/>
    </row>
    <row r="451" spans="1:10" s="6" customFormat="1" ht="20.100000000000001" customHeight="1" x14ac:dyDescent="0.45">
      <c r="A451" s="29">
        <v>42969</v>
      </c>
      <c r="B451" s="30">
        <v>0.68660879629629623</v>
      </c>
      <c r="C451" s="30">
        <v>0.68662037037037038</v>
      </c>
      <c r="D451" s="31" t="s">
        <v>27</v>
      </c>
      <c r="E451" s="32" t="s">
        <v>34</v>
      </c>
      <c r="F451" s="31" t="s">
        <v>29</v>
      </c>
      <c r="G451" s="31"/>
      <c r="H451" s="16">
        <v>241</v>
      </c>
      <c r="I451" s="16"/>
      <c r="J451" s="16"/>
    </row>
    <row r="452" spans="1:10" ht="20.100000000000001" customHeight="1" x14ac:dyDescent="0.45">
      <c r="A452" s="29">
        <v>42971</v>
      </c>
      <c r="B452" s="30">
        <v>0.51443287037037033</v>
      </c>
      <c r="C452" s="30">
        <v>0.51444444444444448</v>
      </c>
      <c r="D452" s="31" t="s">
        <v>27</v>
      </c>
      <c r="E452" s="32" t="s">
        <v>34</v>
      </c>
      <c r="F452" s="31" t="s">
        <v>29</v>
      </c>
      <c r="G452" s="31"/>
      <c r="H452" s="16">
        <v>241</v>
      </c>
      <c r="I452" s="16"/>
      <c r="J452" s="16"/>
    </row>
    <row r="453" spans="1:10" s="16" customFormat="1" ht="20.100000000000001" customHeight="1" x14ac:dyDescent="0.45">
      <c r="A453" s="29">
        <v>42971</v>
      </c>
      <c r="B453" s="30">
        <v>0.69740740740740748</v>
      </c>
      <c r="C453" s="30"/>
      <c r="D453" s="31" t="s">
        <v>27</v>
      </c>
      <c r="E453" s="32" t="s">
        <v>34</v>
      </c>
      <c r="F453" s="31" t="s">
        <v>29</v>
      </c>
      <c r="G453" s="31"/>
      <c r="H453" s="16">
        <v>241</v>
      </c>
    </row>
    <row r="454" spans="1:10" s="16" customFormat="1" ht="20.100000000000001" customHeight="1" x14ac:dyDescent="0.45">
      <c r="A454" s="29">
        <v>42976</v>
      </c>
      <c r="B454" s="30">
        <v>0.4085185185185185</v>
      </c>
      <c r="C454" s="30">
        <v>0.40854166666666664</v>
      </c>
      <c r="D454" s="31" t="s">
        <v>27</v>
      </c>
      <c r="E454" s="32" t="s">
        <v>34</v>
      </c>
      <c r="F454" s="31" t="s">
        <v>29</v>
      </c>
      <c r="G454" s="31"/>
      <c r="H454" s="16">
        <v>241</v>
      </c>
    </row>
    <row r="455" spans="1:10" s="16" customFormat="1" ht="20.100000000000001" customHeight="1" x14ac:dyDescent="0.45">
      <c r="A455" s="29">
        <v>42976</v>
      </c>
      <c r="B455" s="30">
        <v>0.65282407407407406</v>
      </c>
      <c r="C455" s="30"/>
      <c r="D455" s="31" t="s">
        <v>27</v>
      </c>
      <c r="E455" s="32" t="s">
        <v>34</v>
      </c>
      <c r="F455" s="31" t="s">
        <v>29</v>
      </c>
      <c r="G455" s="31"/>
      <c r="H455" s="16">
        <v>241</v>
      </c>
    </row>
    <row r="456" spans="1:10" s="16" customFormat="1" ht="20.100000000000001" customHeight="1" x14ac:dyDescent="0.45">
      <c r="A456" s="29">
        <v>42990</v>
      </c>
      <c r="B456" s="30">
        <v>0.37835648148148149</v>
      </c>
      <c r="C456" s="30">
        <v>0.37836805555555553</v>
      </c>
      <c r="D456" s="31" t="s">
        <v>27</v>
      </c>
      <c r="E456" s="32" t="s">
        <v>34</v>
      </c>
      <c r="F456" s="31" t="s">
        <v>29</v>
      </c>
      <c r="G456" s="31"/>
      <c r="H456" s="16">
        <v>242</v>
      </c>
    </row>
    <row r="457" spans="1:10" s="16" customFormat="1" ht="20.100000000000001" customHeight="1" x14ac:dyDescent="0.45">
      <c r="A457" s="29">
        <v>42990</v>
      </c>
      <c r="B457" s="30">
        <v>0.42835648148148148</v>
      </c>
      <c r="C457" s="30">
        <v>0.42836805555555557</v>
      </c>
      <c r="D457" s="31" t="s">
        <v>27</v>
      </c>
      <c r="E457" s="32" t="s">
        <v>34</v>
      </c>
      <c r="F457" s="31" t="s">
        <v>29</v>
      </c>
      <c r="G457" s="31"/>
      <c r="H457" s="16">
        <v>242</v>
      </c>
    </row>
    <row r="458" spans="1:10" s="16" customFormat="1" ht="20.100000000000001" customHeight="1" x14ac:dyDescent="0.45">
      <c r="A458" s="29">
        <v>42990</v>
      </c>
      <c r="B458" s="30">
        <v>0.49753472222222223</v>
      </c>
      <c r="C458" s="30">
        <v>0.49755787037037041</v>
      </c>
      <c r="D458" s="31" t="s">
        <v>27</v>
      </c>
      <c r="E458" s="32" t="s">
        <v>34</v>
      </c>
      <c r="F458" s="31" t="s">
        <v>29</v>
      </c>
      <c r="G458" s="31"/>
      <c r="H458" s="16">
        <v>242</v>
      </c>
    </row>
    <row r="459" spans="1:10" ht="20.100000000000001" customHeight="1" x14ac:dyDescent="0.45">
      <c r="A459" s="29">
        <v>42990</v>
      </c>
      <c r="B459" s="30">
        <v>0.69612268518518527</v>
      </c>
      <c r="C459" s="30">
        <v>0.69614583333333335</v>
      </c>
      <c r="D459" s="31" t="s">
        <v>27</v>
      </c>
      <c r="E459" s="32" t="s">
        <v>34</v>
      </c>
      <c r="F459" s="31" t="s">
        <v>29</v>
      </c>
      <c r="G459" s="31"/>
      <c r="H459" s="16">
        <v>242</v>
      </c>
      <c r="I459" s="16"/>
      <c r="J459" s="16"/>
    </row>
    <row r="460" spans="1:10" ht="20.100000000000001" customHeight="1" x14ac:dyDescent="0.45">
      <c r="A460" s="25">
        <v>42991</v>
      </c>
      <c r="B460" s="26">
        <v>0.69401620370370365</v>
      </c>
      <c r="C460" s="26">
        <v>0.69403935185185184</v>
      </c>
      <c r="D460" s="27" t="s">
        <v>27</v>
      </c>
      <c r="E460" s="28" t="s">
        <v>34</v>
      </c>
      <c r="F460" s="27" t="s">
        <v>29</v>
      </c>
      <c r="G460" s="27"/>
      <c r="H460" s="11">
        <v>242</v>
      </c>
    </row>
    <row r="461" spans="1:10" ht="20.100000000000001" customHeight="1" x14ac:dyDescent="0.45">
      <c r="A461" s="25">
        <v>42996</v>
      </c>
      <c r="B461" s="26">
        <v>0.69390046296296293</v>
      </c>
      <c r="C461" s="26">
        <v>0.69392361111111101</v>
      </c>
      <c r="D461" s="27" t="s">
        <v>27</v>
      </c>
      <c r="E461" s="28" t="s">
        <v>34</v>
      </c>
      <c r="F461" s="27" t="s">
        <v>29</v>
      </c>
      <c r="G461" s="27"/>
      <c r="H461" s="11">
        <v>242</v>
      </c>
    </row>
    <row r="462" spans="1:10" ht="20.100000000000001" customHeight="1" x14ac:dyDescent="0.45">
      <c r="A462" s="25">
        <v>43003</v>
      </c>
      <c r="B462" s="26">
        <v>0.35910879629629627</v>
      </c>
      <c r="C462" s="26">
        <v>0.35912037037037042</v>
      </c>
      <c r="D462" s="27" t="s">
        <v>27</v>
      </c>
      <c r="E462" s="28" t="s">
        <v>34</v>
      </c>
      <c r="F462" s="27" t="s">
        <v>29</v>
      </c>
      <c r="G462" s="27"/>
      <c r="H462" s="11">
        <v>243</v>
      </c>
    </row>
    <row r="463" spans="1:10" ht="20.100000000000001" customHeight="1" x14ac:dyDescent="0.45">
      <c r="A463" s="25">
        <v>43003</v>
      </c>
      <c r="B463" s="26">
        <v>0.53438657407407408</v>
      </c>
      <c r="C463" s="26">
        <v>0.53440972222222227</v>
      </c>
      <c r="D463" s="27" t="s">
        <v>27</v>
      </c>
      <c r="E463" s="28" t="s">
        <v>34</v>
      </c>
      <c r="F463" s="27" t="s">
        <v>29</v>
      </c>
      <c r="G463" s="27"/>
      <c r="H463" s="11">
        <v>243</v>
      </c>
    </row>
    <row r="464" spans="1:10" ht="20.100000000000001" customHeight="1" x14ac:dyDescent="0.45">
      <c r="A464" s="25">
        <v>43010</v>
      </c>
      <c r="B464" s="26">
        <v>0.52141203703703709</v>
      </c>
      <c r="C464" s="26">
        <v>0.52143518518518517</v>
      </c>
      <c r="D464" s="27" t="s">
        <v>27</v>
      </c>
      <c r="E464" s="28" t="s">
        <v>34</v>
      </c>
      <c r="F464" s="27" t="s">
        <v>29</v>
      </c>
      <c r="G464" s="27"/>
      <c r="H464" s="11">
        <v>243</v>
      </c>
    </row>
    <row r="465" spans="1:10" s="16" customFormat="1" ht="20.100000000000001" customHeight="1" x14ac:dyDescent="0.45">
      <c r="A465" s="25">
        <v>43019</v>
      </c>
      <c r="B465" s="26">
        <v>0.52687499999999998</v>
      </c>
      <c r="C465" s="26">
        <v>0.52688657407407413</v>
      </c>
      <c r="D465" s="27" t="s">
        <v>27</v>
      </c>
      <c r="E465" s="28" t="s">
        <v>34</v>
      </c>
      <c r="F465" s="27" t="s">
        <v>29</v>
      </c>
      <c r="G465" s="27"/>
      <c r="H465" s="11">
        <v>244</v>
      </c>
      <c r="I465" s="11" t="s">
        <v>50</v>
      </c>
      <c r="J465" s="11"/>
    </row>
    <row r="466" spans="1:10" s="16" customFormat="1" ht="20.100000000000001" customHeight="1" x14ac:dyDescent="0.45">
      <c r="A466" s="25">
        <v>43031</v>
      </c>
      <c r="B466" s="26">
        <v>0.46989583333333335</v>
      </c>
      <c r="C466" s="26">
        <v>0.46991898148148148</v>
      </c>
      <c r="D466" s="27" t="s">
        <v>27</v>
      </c>
      <c r="E466" s="28" t="s">
        <v>34</v>
      </c>
      <c r="F466" s="27" t="s">
        <v>29</v>
      </c>
      <c r="G466" s="27"/>
      <c r="H466" s="11">
        <v>245</v>
      </c>
      <c r="I466" s="11"/>
      <c r="J466" s="11"/>
    </row>
    <row r="467" spans="1:10" s="16" customFormat="1" ht="20.100000000000001" customHeight="1" x14ac:dyDescent="0.45">
      <c r="A467" s="25">
        <v>43031</v>
      </c>
      <c r="B467" s="26">
        <v>0.65355324074074073</v>
      </c>
      <c r="C467" s="26">
        <v>0.65356481481481488</v>
      </c>
      <c r="D467" s="27" t="s">
        <v>27</v>
      </c>
      <c r="E467" s="28" t="s">
        <v>34</v>
      </c>
      <c r="F467" s="27" t="s">
        <v>29</v>
      </c>
      <c r="G467" s="27"/>
      <c r="H467" s="11">
        <v>245</v>
      </c>
      <c r="I467" s="11"/>
      <c r="J467" s="11"/>
    </row>
    <row r="468" spans="1:10" s="16" customFormat="1" ht="20.100000000000001" customHeight="1" x14ac:dyDescent="0.45">
      <c r="A468" s="29">
        <v>43032</v>
      </c>
      <c r="B468" s="30">
        <v>0.66057870370370375</v>
      </c>
      <c r="C468" s="30">
        <v>0.66060185185185183</v>
      </c>
      <c r="D468" s="31" t="s">
        <v>27</v>
      </c>
      <c r="E468" s="32" t="s">
        <v>34</v>
      </c>
      <c r="F468" s="31" t="s">
        <v>29</v>
      </c>
      <c r="G468" s="31"/>
      <c r="H468" s="16">
        <v>245</v>
      </c>
    </row>
    <row r="469" spans="1:10" s="16" customFormat="1" ht="20.100000000000001" customHeight="1" x14ac:dyDescent="0.45">
      <c r="A469" s="29">
        <v>43034</v>
      </c>
      <c r="B469" s="30">
        <v>0.38114583333333335</v>
      </c>
      <c r="C469" s="30">
        <v>0.38115740740740739</v>
      </c>
      <c r="D469" s="31" t="s">
        <v>27</v>
      </c>
      <c r="E469" s="32" t="s">
        <v>34</v>
      </c>
      <c r="F469" s="31" t="s">
        <v>29</v>
      </c>
      <c r="G469" s="31"/>
      <c r="H469" s="16">
        <v>245</v>
      </c>
    </row>
    <row r="470" spans="1:10" s="16" customFormat="1" ht="20.100000000000001" customHeight="1" x14ac:dyDescent="0.45">
      <c r="A470" s="25">
        <v>43038</v>
      </c>
      <c r="B470" s="26">
        <v>0.59696759259259258</v>
      </c>
      <c r="C470" s="26">
        <v>0.59697916666666673</v>
      </c>
      <c r="D470" s="27" t="s">
        <v>27</v>
      </c>
      <c r="E470" s="28" t="s">
        <v>34</v>
      </c>
      <c r="F470" s="27" t="s">
        <v>29</v>
      </c>
      <c r="G470" s="27"/>
      <c r="H470" s="11">
        <v>245</v>
      </c>
      <c r="I470" s="11"/>
      <c r="J470" s="11"/>
    </row>
    <row r="471" spans="1:10" s="16" customFormat="1" ht="20.100000000000001" customHeight="1" x14ac:dyDescent="0.45">
      <c r="A471" s="25">
        <v>43040</v>
      </c>
      <c r="B471" s="26">
        <v>0.51603009259259258</v>
      </c>
      <c r="C471" s="26">
        <v>0.51604166666666662</v>
      </c>
      <c r="D471" s="27" t="s">
        <v>27</v>
      </c>
      <c r="E471" s="28" t="s">
        <v>34</v>
      </c>
      <c r="F471" s="27" t="s">
        <v>29</v>
      </c>
      <c r="G471" s="27"/>
      <c r="H471" s="11">
        <v>245</v>
      </c>
      <c r="I471" s="11"/>
      <c r="J471" s="11"/>
    </row>
    <row r="472" spans="1:10" s="16" customFormat="1" ht="20.100000000000001" customHeight="1" x14ac:dyDescent="0.45">
      <c r="A472" s="25">
        <v>43040</v>
      </c>
      <c r="B472" s="26">
        <v>0.70954861111111101</v>
      </c>
      <c r="C472" s="26">
        <v>0.7095717592592593</v>
      </c>
      <c r="D472" s="27" t="s">
        <v>27</v>
      </c>
      <c r="E472" s="28" t="s">
        <v>34</v>
      </c>
      <c r="F472" s="27" t="s">
        <v>29</v>
      </c>
      <c r="G472" s="27"/>
      <c r="H472" s="11">
        <v>245</v>
      </c>
      <c r="I472" s="11"/>
      <c r="J472" s="11"/>
    </row>
    <row r="473" spans="1:10" s="16" customFormat="1" ht="20.100000000000001" customHeight="1" x14ac:dyDescent="0.45">
      <c r="A473" s="25">
        <v>43042</v>
      </c>
      <c r="B473" s="26">
        <v>0.51339120370370372</v>
      </c>
      <c r="C473" s="26">
        <v>0.5134143518518518</v>
      </c>
      <c r="D473" s="27" t="s">
        <v>27</v>
      </c>
      <c r="E473" s="28" t="s">
        <v>34</v>
      </c>
      <c r="F473" s="27" t="s">
        <v>29</v>
      </c>
      <c r="G473" s="27"/>
      <c r="H473" s="11">
        <v>245</v>
      </c>
      <c r="I473" s="11"/>
      <c r="J473" s="11"/>
    </row>
    <row r="474" spans="1:10" s="16" customFormat="1" ht="20.100000000000001" customHeight="1" x14ac:dyDescent="0.45">
      <c r="A474" s="25">
        <v>43042</v>
      </c>
      <c r="B474" s="26">
        <v>0.515162037037037</v>
      </c>
      <c r="C474" s="26">
        <v>0.51518518518518519</v>
      </c>
      <c r="D474" s="27" t="s">
        <v>27</v>
      </c>
      <c r="E474" s="28" t="s">
        <v>34</v>
      </c>
      <c r="F474" s="27" t="s">
        <v>29</v>
      </c>
      <c r="G474" s="27"/>
      <c r="H474" s="11">
        <v>245</v>
      </c>
      <c r="I474" s="11"/>
      <c r="J474" s="11"/>
    </row>
    <row r="475" spans="1:10" s="16" customFormat="1" ht="20.100000000000001" customHeight="1" x14ac:dyDescent="0.45">
      <c r="A475" s="25">
        <v>43042</v>
      </c>
      <c r="B475" s="26">
        <v>0.58842592592592591</v>
      </c>
      <c r="C475" s="26">
        <v>0.5884490740740741</v>
      </c>
      <c r="D475" s="27" t="s">
        <v>27</v>
      </c>
      <c r="E475" s="28" t="s">
        <v>34</v>
      </c>
      <c r="F475" s="27" t="s">
        <v>29</v>
      </c>
      <c r="G475" s="27"/>
      <c r="H475" s="11">
        <v>245</v>
      </c>
      <c r="I475" s="11"/>
      <c r="J475" s="11"/>
    </row>
    <row r="476" spans="1:10" s="16" customFormat="1" ht="20.100000000000001" customHeight="1" x14ac:dyDescent="0.45">
      <c r="A476" s="25">
        <v>43052</v>
      </c>
      <c r="B476" s="26">
        <v>0.40780092592592593</v>
      </c>
      <c r="C476" s="56"/>
      <c r="D476" s="27" t="s">
        <v>27</v>
      </c>
      <c r="E476" s="28" t="s">
        <v>34</v>
      </c>
      <c r="F476" s="27" t="s">
        <v>29</v>
      </c>
      <c r="G476" s="27"/>
      <c r="H476" s="11">
        <v>246</v>
      </c>
      <c r="I476" s="11"/>
      <c r="J476" s="11"/>
    </row>
    <row r="477" spans="1:10" s="16" customFormat="1" ht="20.100000000000001" customHeight="1" x14ac:dyDescent="0.45">
      <c r="A477" s="25">
        <v>43052</v>
      </c>
      <c r="B477" s="26">
        <v>0.70856481481481481</v>
      </c>
      <c r="C477" s="26"/>
      <c r="D477" s="27" t="s">
        <v>27</v>
      </c>
      <c r="E477" s="28" t="s">
        <v>34</v>
      </c>
      <c r="F477" s="27" t="s">
        <v>29</v>
      </c>
      <c r="G477" s="27"/>
      <c r="H477" s="11">
        <v>246</v>
      </c>
      <c r="I477" s="11"/>
      <c r="J477" s="11"/>
    </row>
    <row r="478" spans="1:10" ht="20.100000000000001" customHeight="1" x14ac:dyDescent="0.45">
      <c r="A478" s="29">
        <v>43055</v>
      </c>
      <c r="B478" s="30">
        <v>0.63988425925925929</v>
      </c>
      <c r="C478" s="30">
        <v>0.63989583333333333</v>
      </c>
      <c r="D478" s="31" t="s">
        <v>27</v>
      </c>
      <c r="E478" s="32" t="s">
        <v>34</v>
      </c>
      <c r="F478" s="31" t="s">
        <v>29</v>
      </c>
      <c r="G478" s="31"/>
      <c r="H478" s="16">
        <v>246</v>
      </c>
      <c r="I478" s="16"/>
      <c r="J478" s="16"/>
    </row>
    <row r="479" spans="1:10" s="6" customFormat="1" ht="20.100000000000001" customHeight="1" x14ac:dyDescent="0.45">
      <c r="A479" s="25">
        <v>43059</v>
      </c>
      <c r="B479" s="26">
        <v>0.50488425925925928</v>
      </c>
      <c r="C479" s="26">
        <v>0.50490740740740747</v>
      </c>
      <c r="D479" s="27" t="s">
        <v>27</v>
      </c>
      <c r="E479" s="28" t="s">
        <v>34</v>
      </c>
      <c r="F479" s="27" t="s">
        <v>29</v>
      </c>
      <c r="G479" s="27"/>
      <c r="H479" s="11">
        <v>246</v>
      </c>
      <c r="I479" s="11"/>
      <c r="J479" s="11"/>
    </row>
    <row r="480" spans="1:10" s="6" customFormat="1" ht="20.100000000000001" customHeight="1" x14ac:dyDescent="0.45">
      <c r="A480" s="29">
        <v>43069</v>
      </c>
      <c r="B480" s="30">
        <v>0.41217592592592589</v>
      </c>
      <c r="C480" s="30">
        <v>0.41219907407407402</v>
      </c>
      <c r="D480" s="31" t="s">
        <v>27</v>
      </c>
      <c r="E480" s="32" t="s">
        <v>34</v>
      </c>
      <c r="F480" s="31" t="s">
        <v>29</v>
      </c>
      <c r="G480" s="31"/>
      <c r="H480" s="16">
        <v>247</v>
      </c>
      <c r="I480" s="16"/>
      <c r="J480" s="16"/>
    </row>
    <row r="481" spans="1:10" ht="20.100000000000001" customHeight="1" x14ac:dyDescent="0.45">
      <c r="A481" s="29">
        <v>43069</v>
      </c>
      <c r="B481" s="30">
        <v>0.58650462962962957</v>
      </c>
      <c r="C481" s="30">
        <v>0.58651620370370372</v>
      </c>
      <c r="D481" s="31" t="s">
        <v>37</v>
      </c>
      <c r="E481" s="32" t="s">
        <v>34</v>
      </c>
      <c r="F481" s="31" t="s">
        <v>29</v>
      </c>
      <c r="G481" s="31"/>
      <c r="H481" s="16">
        <v>247</v>
      </c>
      <c r="I481" s="16"/>
      <c r="J481" s="16"/>
    </row>
    <row r="482" spans="1:10" s="16" customFormat="1" ht="20.100000000000001" customHeight="1" x14ac:dyDescent="0.45">
      <c r="A482" s="25">
        <v>43075</v>
      </c>
      <c r="B482" s="26">
        <v>0.76596064814814813</v>
      </c>
      <c r="C482" s="26">
        <v>0.76597222222222217</v>
      </c>
      <c r="D482" s="27" t="s">
        <v>27</v>
      </c>
      <c r="E482" s="28" t="s">
        <v>34</v>
      </c>
      <c r="F482" s="27" t="s">
        <v>29</v>
      </c>
      <c r="G482" s="27"/>
      <c r="H482" s="11">
        <v>247</v>
      </c>
      <c r="I482" s="11"/>
      <c r="J482" s="11"/>
    </row>
    <row r="483" spans="1:10" ht="20.100000000000001" customHeight="1" x14ac:dyDescent="0.45">
      <c r="A483" s="29">
        <v>43083</v>
      </c>
      <c r="B483" s="30">
        <v>0.59581018518518525</v>
      </c>
      <c r="C483" s="30">
        <v>0.59582175925925929</v>
      </c>
      <c r="D483" s="31" t="s">
        <v>27</v>
      </c>
      <c r="E483" s="32" t="s">
        <v>34</v>
      </c>
      <c r="F483" s="31" t="s">
        <v>29</v>
      </c>
      <c r="G483" s="31"/>
      <c r="H483" s="16">
        <v>248</v>
      </c>
      <c r="I483" s="16" t="s">
        <v>60</v>
      </c>
      <c r="J483" s="16"/>
    </row>
    <row r="484" spans="1:10" ht="20.100000000000001" customHeight="1" x14ac:dyDescent="0.45">
      <c r="A484" s="25">
        <v>43087</v>
      </c>
      <c r="B484" s="26">
        <v>0.38840277777777782</v>
      </c>
      <c r="C484" s="26"/>
      <c r="D484" s="27" t="s">
        <v>27</v>
      </c>
      <c r="E484" s="28" t="s">
        <v>34</v>
      </c>
      <c r="F484" s="27" t="s">
        <v>29</v>
      </c>
      <c r="G484" s="27"/>
      <c r="H484" s="11">
        <v>248</v>
      </c>
      <c r="I484" s="11" t="s">
        <v>60</v>
      </c>
    </row>
    <row r="485" spans="1:10" ht="20.100000000000001" customHeight="1" x14ac:dyDescent="0.45">
      <c r="A485" s="25">
        <v>43087</v>
      </c>
      <c r="B485" s="26">
        <v>0.53790509259259256</v>
      </c>
      <c r="C485" s="26">
        <v>0.53791666666666671</v>
      </c>
      <c r="D485" s="27" t="s">
        <v>27</v>
      </c>
      <c r="E485" s="28" t="s">
        <v>34</v>
      </c>
      <c r="F485" s="27" t="s">
        <v>29</v>
      </c>
      <c r="G485" s="27"/>
      <c r="H485" s="11">
        <v>248</v>
      </c>
      <c r="I485" s="11" t="s">
        <v>60</v>
      </c>
    </row>
    <row r="486" spans="1:10" ht="20.100000000000001" customHeight="1" x14ac:dyDescent="0.45">
      <c r="A486" s="29">
        <v>43104</v>
      </c>
      <c r="B486" s="30">
        <v>0.54432870370370368</v>
      </c>
      <c r="C486" s="30">
        <v>0.54434027777777783</v>
      </c>
      <c r="D486" s="31" t="s">
        <v>27</v>
      </c>
      <c r="E486" s="32" t="s">
        <v>34</v>
      </c>
      <c r="F486" s="31" t="s">
        <v>29</v>
      </c>
      <c r="G486" s="31"/>
      <c r="H486" s="16">
        <v>248</v>
      </c>
      <c r="I486" s="16"/>
      <c r="J486" s="16"/>
    </row>
    <row r="487" spans="1:10" ht="20.100000000000001" customHeight="1" x14ac:dyDescent="0.45">
      <c r="A487" s="29">
        <v>43109</v>
      </c>
      <c r="B487" s="30">
        <v>0.50893518518518521</v>
      </c>
      <c r="C487" s="30">
        <v>0.50894675925925925</v>
      </c>
      <c r="D487" s="31" t="s">
        <v>27</v>
      </c>
      <c r="E487" s="32" t="s">
        <v>34</v>
      </c>
      <c r="F487" s="31" t="s">
        <v>29</v>
      </c>
      <c r="G487" s="31"/>
      <c r="H487" s="16">
        <v>249</v>
      </c>
      <c r="I487" s="16"/>
      <c r="J487" s="16"/>
    </row>
    <row r="488" spans="1:10" s="16" customFormat="1" ht="20.100000000000001" customHeight="1" x14ac:dyDescent="0.45">
      <c r="A488" s="29">
        <v>43109</v>
      </c>
      <c r="B488" s="30">
        <v>0.73207175925925927</v>
      </c>
      <c r="C488" s="30"/>
      <c r="D488" s="31" t="s">
        <v>27</v>
      </c>
      <c r="E488" s="32" t="s">
        <v>34</v>
      </c>
      <c r="F488" s="31" t="s">
        <v>29</v>
      </c>
      <c r="G488" s="31"/>
      <c r="H488" s="16">
        <v>249</v>
      </c>
    </row>
    <row r="489" spans="1:10" s="16" customFormat="1" ht="20.100000000000001" customHeight="1" x14ac:dyDescent="0.45">
      <c r="A489" s="25">
        <v>43110</v>
      </c>
      <c r="B489" s="26">
        <v>0.34340277777777778</v>
      </c>
      <c r="C489" s="26">
        <v>0.34342592592592597</v>
      </c>
      <c r="D489" s="27" t="s">
        <v>27</v>
      </c>
      <c r="E489" s="28" t="s">
        <v>34</v>
      </c>
      <c r="F489" s="27" t="s">
        <v>29</v>
      </c>
      <c r="G489" s="27"/>
      <c r="H489" s="11">
        <v>249</v>
      </c>
      <c r="I489" s="11"/>
      <c r="J489" s="11"/>
    </row>
    <row r="490" spans="1:10" s="16" customFormat="1" ht="20.100000000000001" customHeight="1" x14ac:dyDescent="0.45">
      <c r="A490" s="25">
        <v>43110</v>
      </c>
      <c r="B490" s="26">
        <v>0.35760416666666667</v>
      </c>
      <c r="C490" s="26">
        <v>0.35761574074074076</v>
      </c>
      <c r="D490" s="27" t="s">
        <v>27</v>
      </c>
      <c r="E490" s="28" t="s">
        <v>34</v>
      </c>
      <c r="F490" s="27" t="s">
        <v>29</v>
      </c>
      <c r="G490" s="27"/>
      <c r="H490" s="11">
        <v>249</v>
      </c>
      <c r="I490" s="11"/>
      <c r="J490" s="11"/>
    </row>
    <row r="491" spans="1:10" s="16" customFormat="1" ht="20.100000000000001" customHeight="1" x14ac:dyDescent="0.45">
      <c r="A491" s="25">
        <v>43110</v>
      </c>
      <c r="B491" s="26">
        <v>0.41793981481481479</v>
      </c>
      <c r="C491" s="26">
        <v>0.41795138888888889</v>
      </c>
      <c r="D491" s="27" t="s">
        <v>27</v>
      </c>
      <c r="E491" s="28" t="s">
        <v>34</v>
      </c>
      <c r="F491" s="27" t="s">
        <v>29</v>
      </c>
      <c r="G491" s="27"/>
      <c r="H491" s="11">
        <v>249</v>
      </c>
      <c r="I491" s="11"/>
      <c r="J491" s="11"/>
    </row>
    <row r="492" spans="1:10" ht="20.100000000000001" customHeight="1" x14ac:dyDescent="0.45">
      <c r="A492" s="25">
        <v>43110</v>
      </c>
      <c r="B492" s="26">
        <v>0.54616898148148152</v>
      </c>
      <c r="C492" s="26">
        <v>0.54618055555555556</v>
      </c>
      <c r="D492" s="27" t="s">
        <v>27</v>
      </c>
      <c r="E492" s="28" t="s">
        <v>34</v>
      </c>
      <c r="F492" s="27" t="s">
        <v>29</v>
      </c>
      <c r="G492" s="27"/>
      <c r="H492" s="11">
        <v>249</v>
      </c>
    </row>
    <row r="493" spans="1:10" ht="20.100000000000001" customHeight="1" x14ac:dyDescent="0.45">
      <c r="A493" s="25">
        <v>43110</v>
      </c>
      <c r="B493" s="26">
        <v>0.63575231481481487</v>
      </c>
      <c r="C493" s="26">
        <v>0.63576388888888891</v>
      </c>
      <c r="D493" s="27" t="s">
        <v>27</v>
      </c>
      <c r="E493" s="28" t="s">
        <v>34</v>
      </c>
      <c r="F493" s="27" t="s">
        <v>29</v>
      </c>
      <c r="G493" s="27"/>
      <c r="H493" s="11">
        <v>249</v>
      </c>
    </row>
    <row r="494" spans="1:10" ht="20.100000000000001" customHeight="1" x14ac:dyDescent="0.45">
      <c r="A494" s="29">
        <v>43111</v>
      </c>
      <c r="B494" s="30">
        <v>0.36981481481481482</v>
      </c>
      <c r="C494" s="30"/>
      <c r="D494" s="31" t="s">
        <v>27</v>
      </c>
      <c r="E494" s="32" t="s">
        <v>34</v>
      </c>
      <c r="F494" s="31" t="s">
        <v>29</v>
      </c>
      <c r="G494" s="31"/>
      <c r="H494" s="16">
        <v>249</v>
      </c>
      <c r="I494" s="16"/>
      <c r="J494" s="16"/>
    </row>
    <row r="495" spans="1:10" ht="20.100000000000001" customHeight="1" x14ac:dyDescent="0.45">
      <c r="A495" s="29">
        <v>43111</v>
      </c>
      <c r="B495" s="30">
        <v>0.52846064814814808</v>
      </c>
      <c r="C495" s="30">
        <v>0.52847222222222223</v>
      </c>
      <c r="D495" s="31" t="s">
        <v>27</v>
      </c>
      <c r="E495" s="32" t="s">
        <v>34</v>
      </c>
      <c r="F495" s="31" t="s">
        <v>29</v>
      </c>
      <c r="G495" s="31"/>
      <c r="H495" s="16">
        <v>249</v>
      </c>
      <c r="I495" s="16"/>
      <c r="J495" s="16"/>
    </row>
    <row r="496" spans="1:10" ht="20.100000000000001" customHeight="1" x14ac:dyDescent="0.45">
      <c r="A496" s="29">
        <v>43111</v>
      </c>
      <c r="B496" s="30">
        <v>0.66016203703703702</v>
      </c>
      <c r="C496" s="30"/>
      <c r="D496" s="31" t="s">
        <v>27</v>
      </c>
      <c r="E496" s="32" t="s">
        <v>34</v>
      </c>
      <c r="F496" s="31" t="s">
        <v>29</v>
      </c>
      <c r="G496" s="31"/>
      <c r="H496" s="16">
        <v>249</v>
      </c>
      <c r="I496" s="16"/>
      <c r="J496" s="16"/>
    </row>
    <row r="497" spans="1:10" ht="20.100000000000001" customHeight="1" x14ac:dyDescent="0.45">
      <c r="A497" s="29">
        <v>43111</v>
      </c>
      <c r="B497" s="30">
        <v>0.69791666666666663</v>
      </c>
      <c r="C497" s="30">
        <v>0.69792824074074078</v>
      </c>
      <c r="D497" s="31" t="s">
        <v>27</v>
      </c>
      <c r="E497" s="32" t="s">
        <v>34</v>
      </c>
      <c r="F497" s="31" t="s">
        <v>29</v>
      </c>
      <c r="G497" s="31"/>
      <c r="H497" s="16">
        <v>249</v>
      </c>
      <c r="I497" s="16"/>
      <c r="J497" s="16"/>
    </row>
    <row r="498" spans="1:10" ht="20.100000000000001" customHeight="1" x14ac:dyDescent="0.45">
      <c r="A498" s="29">
        <v>43130</v>
      </c>
      <c r="B498" s="30">
        <v>0.75063657407407414</v>
      </c>
      <c r="C498" s="30">
        <v>0.75064814814814806</v>
      </c>
      <c r="D498" s="31" t="s">
        <v>27</v>
      </c>
      <c r="E498" s="32" t="s">
        <v>34</v>
      </c>
      <c r="F498" s="31" t="s">
        <v>29</v>
      </c>
      <c r="G498" s="31"/>
      <c r="H498" s="16">
        <v>250</v>
      </c>
      <c r="I498" s="16"/>
      <c r="J498" s="16"/>
    </row>
    <row r="499" spans="1:10" ht="20.100000000000001" customHeight="1" x14ac:dyDescent="0.45">
      <c r="A499" s="29">
        <v>43132</v>
      </c>
      <c r="B499" s="30">
        <v>0.56401620370370364</v>
      </c>
      <c r="C499" s="30"/>
      <c r="D499" s="31" t="s">
        <v>27</v>
      </c>
      <c r="E499" s="32" t="s">
        <v>34</v>
      </c>
      <c r="F499" s="31" t="s">
        <v>29</v>
      </c>
      <c r="G499" s="31"/>
      <c r="H499" s="16">
        <v>250</v>
      </c>
      <c r="I499" s="16"/>
      <c r="J499" s="16"/>
    </row>
    <row r="500" spans="1:10" s="6" customFormat="1" ht="20.100000000000001" customHeight="1" x14ac:dyDescent="0.45">
      <c r="A500" s="25">
        <v>43138</v>
      </c>
      <c r="B500" s="26">
        <v>0.44142361111111111</v>
      </c>
      <c r="C500" s="26"/>
      <c r="D500" s="27" t="s">
        <v>27</v>
      </c>
      <c r="E500" s="28" t="s">
        <v>34</v>
      </c>
      <c r="F500" s="27" t="s">
        <v>29</v>
      </c>
      <c r="G500" s="27"/>
      <c r="H500" s="11">
        <v>250</v>
      </c>
      <c r="I500" s="11"/>
      <c r="J500" s="11"/>
    </row>
    <row r="501" spans="1:10" s="6" customFormat="1" ht="20.100000000000001" customHeight="1" x14ac:dyDescent="0.45">
      <c r="A501" s="25">
        <v>43138</v>
      </c>
      <c r="B501" s="26">
        <v>0.57028935185185181</v>
      </c>
      <c r="C501" s="26"/>
      <c r="D501" s="27" t="s">
        <v>27</v>
      </c>
      <c r="E501" s="28" t="s">
        <v>34</v>
      </c>
      <c r="F501" s="27" t="s">
        <v>29</v>
      </c>
      <c r="G501" s="27"/>
      <c r="H501" s="11">
        <v>250</v>
      </c>
      <c r="I501" s="11"/>
      <c r="J501" s="11"/>
    </row>
    <row r="502" spans="1:10" ht="20.100000000000001" customHeight="1" x14ac:dyDescent="0.45">
      <c r="A502" s="25">
        <v>43140</v>
      </c>
      <c r="B502" s="26">
        <v>0.60916666666666663</v>
      </c>
      <c r="C502" s="26"/>
      <c r="D502" s="27" t="s">
        <v>27</v>
      </c>
      <c r="E502" s="28" t="s">
        <v>34</v>
      </c>
      <c r="F502" s="27" t="s">
        <v>29</v>
      </c>
      <c r="G502" s="27"/>
      <c r="H502" s="11">
        <v>251</v>
      </c>
    </row>
    <row r="503" spans="1:10" s="16" customFormat="1" ht="20.100000000000001" customHeight="1" x14ac:dyDescent="0.45">
      <c r="A503" s="29">
        <v>42962</v>
      </c>
      <c r="B503" s="30">
        <v>0.56314814814814818</v>
      </c>
      <c r="C503" s="30"/>
      <c r="D503" s="31" t="s">
        <v>27</v>
      </c>
      <c r="E503" s="32" t="s">
        <v>39</v>
      </c>
      <c r="F503" s="31" t="s">
        <v>29</v>
      </c>
      <c r="G503" s="31"/>
      <c r="H503" s="16">
        <v>241</v>
      </c>
    </row>
    <row r="504" spans="1:10" ht="20.100000000000001" customHeight="1" x14ac:dyDescent="0.45">
      <c r="A504" s="25">
        <v>43033</v>
      </c>
      <c r="B504" s="26">
        <v>0.50111111111111117</v>
      </c>
      <c r="C504" s="26"/>
      <c r="D504" s="27" t="s">
        <v>27</v>
      </c>
      <c r="E504" s="28" t="s">
        <v>39</v>
      </c>
      <c r="F504" s="27" t="s">
        <v>29</v>
      </c>
      <c r="G504" s="27"/>
      <c r="H504" s="11">
        <v>245</v>
      </c>
    </row>
    <row r="505" spans="1:10" s="16" customFormat="1" ht="20.100000000000001" customHeight="1" x14ac:dyDescent="0.45">
      <c r="A505" s="29">
        <v>43039</v>
      </c>
      <c r="B505" s="30">
        <v>0.5622800925925926</v>
      </c>
      <c r="C505" s="30">
        <v>0.56229166666666663</v>
      </c>
      <c r="D505" s="31" t="s">
        <v>27</v>
      </c>
      <c r="E505" s="32" t="s">
        <v>39</v>
      </c>
      <c r="F505" s="31" t="s">
        <v>29</v>
      </c>
      <c r="G505" s="31"/>
      <c r="H505" s="16">
        <v>245</v>
      </c>
      <c r="I505" s="16" t="s">
        <v>53</v>
      </c>
    </row>
    <row r="506" spans="1:10" s="16" customFormat="1" ht="20.100000000000001" customHeight="1" x14ac:dyDescent="0.45">
      <c r="A506" s="29">
        <v>43039</v>
      </c>
      <c r="B506" s="30">
        <v>0.58245370370370375</v>
      </c>
      <c r="C506" s="30">
        <v>0.58246527777777779</v>
      </c>
      <c r="D506" s="31" t="s">
        <v>27</v>
      </c>
      <c r="E506" s="32" t="s">
        <v>39</v>
      </c>
      <c r="F506" s="31" t="s">
        <v>29</v>
      </c>
      <c r="G506" s="31"/>
      <c r="H506" s="16">
        <v>245</v>
      </c>
      <c r="I506" s="16" t="s">
        <v>53</v>
      </c>
    </row>
    <row r="507" spans="1:10" s="16" customFormat="1" ht="20.100000000000001" customHeight="1" x14ac:dyDescent="0.45">
      <c r="A507" s="29">
        <v>43067</v>
      </c>
      <c r="B507" s="30">
        <v>0.69840277777777782</v>
      </c>
      <c r="C507" s="30">
        <v>0.69841435185185186</v>
      </c>
      <c r="D507" s="31" t="s">
        <v>27</v>
      </c>
      <c r="E507" s="32" t="s">
        <v>39</v>
      </c>
      <c r="F507" s="31" t="s">
        <v>29</v>
      </c>
      <c r="G507" s="31"/>
      <c r="H507" s="16">
        <v>247</v>
      </c>
    </row>
    <row r="508" spans="1:10" s="16" customFormat="1" ht="20.100000000000001" customHeight="1" x14ac:dyDescent="0.45">
      <c r="A508" s="25">
        <v>43068</v>
      </c>
      <c r="B508" s="26">
        <v>0.40439814814814817</v>
      </c>
      <c r="C508" s="26">
        <v>0.40442129629629631</v>
      </c>
      <c r="D508" s="27" t="s">
        <v>27</v>
      </c>
      <c r="E508" s="28" t="s">
        <v>39</v>
      </c>
      <c r="F508" s="27" t="s">
        <v>29</v>
      </c>
      <c r="G508" s="27"/>
      <c r="H508" s="11">
        <v>247</v>
      </c>
      <c r="I508" s="11"/>
      <c r="J508" s="11"/>
    </row>
    <row r="509" spans="1:10" s="16" customFormat="1" ht="20.100000000000001" customHeight="1" x14ac:dyDescent="0.45">
      <c r="A509" s="25">
        <v>43068</v>
      </c>
      <c r="B509" s="26">
        <v>0.69158564814814805</v>
      </c>
      <c r="C509" s="26"/>
      <c r="D509" s="27" t="s">
        <v>27</v>
      </c>
      <c r="E509" s="28" t="s">
        <v>39</v>
      </c>
      <c r="F509" s="27" t="s">
        <v>29</v>
      </c>
      <c r="G509" s="27"/>
      <c r="H509" s="11">
        <v>247</v>
      </c>
      <c r="I509" s="11"/>
      <c r="J509" s="11"/>
    </row>
    <row r="510" spans="1:10" ht="20.100000000000001" customHeight="1" x14ac:dyDescent="0.45">
      <c r="A510" s="29">
        <v>43088</v>
      </c>
      <c r="B510" s="30">
        <v>0.44503472222222223</v>
      </c>
      <c r="C510" s="30"/>
      <c r="D510" s="31" t="s">
        <v>27</v>
      </c>
      <c r="E510" s="32" t="s">
        <v>39</v>
      </c>
      <c r="F510" s="31" t="s">
        <v>29</v>
      </c>
      <c r="G510" s="31"/>
      <c r="H510" s="16">
        <v>248</v>
      </c>
      <c r="I510" s="16" t="s">
        <v>60</v>
      </c>
      <c r="J510" s="16"/>
    </row>
    <row r="511" spans="1:10" ht="20.100000000000001" customHeight="1" x14ac:dyDescent="0.45">
      <c r="A511" s="29">
        <v>43130</v>
      </c>
      <c r="B511" s="30">
        <v>0.64353009259259253</v>
      </c>
      <c r="C511" s="30">
        <v>0.64354166666666668</v>
      </c>
      <c r="D511" s="31" t="s">
        <v>27</v>
      </c>
      <c r="E511" s="32" t="s">
        <v>39</v>
      </c>
      <c r="F511" s="31" t="s">
        <v>29</v>
      </c>
      <c r="G511" s="31"/>
      <c r="H511" s="16">
        <v>250</v>
      </c>
      <c r="I511" s="16"/>
      <c r="J511" s="16"/>
    </row>
    <row r="512" spans="1:10" ht="20.100000000000001" customHeight="1" x14ac:dyDescent="0.45">
      <c r="A512" s="29">
        <v>42955</v>
      </c>
      <c r="B512" s="30">
        <v>0.338900462962963</v>
      </c>
      <c r="C512" s="30"/>
      <c r="D512" s="31" t="s">
        <v>27</v>
      </c>
      <c r="E512" s="32" t="s">
        <v>38</v>
      </c>
      <c r="F512" s="31" t="s">
        <v>29</v>
      </c>
      <c r="G512" s="31"/>
      <c r="H512" s="16">
        <v>240</v>
      </c>
      <c r="I512" s="16"/>
      <c r="J512" s="16"/>
    </row>
    <row r="513" spans="1:10" ht="20.100000000000001" customHeight="1" x14ac:dyDescent="0.45">
      <c r="A513" s="25">
        <v>42956</v>
      </c>
      <c r="B513" s="26">
        <v>0.50124999999999997</v>
      </c>
      <c r="C513" s="26"/>
      <c r="D513" s="27" t="s">
        <v>27</v>
      </c>
      <c r="E513" s="28" t="s">
        <v>38</v>
      </c>
      <c r="F513" s="27" t="s">
        <v>29</v>
      </c>
      <c r="G513" s="27"/>
      <c r="H513" s="11">
        <v>240</v>
      </c>
    </row>
    <row r="514" spans="1:10" ht="20.100000000000001" customHeight="1" x14ac:dyDescent="0.45">
      <c r="A514" s="29">
        <v>42962</v>
      </c>
      <c r="B514" s="30">
        <v>0.47703703703703698</v>
      </c>
      <c r="C514" s="30"/>
      <c r="D514" s="31" t="s">
        <v>27</v>
      </c>
      <c r="E514" s="32" t="s">
        <v>38</v>
      </c>
      <c r="F514" s="31" t="s">
        <v>29</v>
      </c>
      <c r="G514" s="31"/>
      <c r="H514" s="16">
        <v>241</v>
      </c>
      <c r="I514" s="16"/>
      <c r="J514" s="16"/>
    </row>
    <row r="515" spans="1:10" s="6" customFormat="1" ht="20.100000000000001" customHeight="1" x14ac:dyDescent="0.45">
      <c r="A515" s="29">
        <v>42962</v>
      </c>
      <c r="B515" s="30">
        <v>0.56291666666666662</v>
      </c>
      <c r="C515" s="30"/>
      <c r="D515" s="31" t="s">
        <v>27</v>
      </c>
      <c r="E515" s="32" t="s">
        <v>38</v>
      </c>
      <c r="F515" s="31" t="s">
        <v>29</v>
      </c>
      <c r="G515" s="31"/>
      <c r="H515" s="16">
        <v>241</v>
      </c>
      <c r="I515" s="16"/>
      <c r="J515" s="16"/>
    </row>
    <row r="516" spans="1:10" s="6" customFormat="1" ht="20.100000000000001" customHeight="1" x14ac:dyDescent="0.45">
      <c r="A516" s="25">
        <v>42968</v>
      </c>
      <c r="B516" s="26">
        <v>0.61353009259259261</v>
      </c>
      <c r="C516" s="26"/>
      <c r="D516" s="27" t="s">
        <v>27</v>
      </c>
      <c r="E516" s="28" t="s">
        <v>38</v>
      </c>
      <c r="F516" s="27" t="s">
        <v>29</v>
      </c>
      <c r="G516" s="27"/>
      <c r="H516" s="11">
        <v>241</v>
      </c>
      <c r="I516" s="11"/>
      <c r="J516" s="11"/>
    </row>
    <row r="517" spans="1:10" ht="20.100000000000001" customHeight="1" x14ac:dyDescent="0.45">
      <c r="A517" s="29">
        <v>42971</v>
      </c>
      <c r="B517" s="30">
        <v>0.69688657407407406</v>
      </c>
      <c r="C517" s="30"/>
      <c r="D517" s="31" t="s">
        <v>27</v>
      </c>
      <c r="E517" s="32" t="s">
        <v>38</v>
      </c>
      <c r="F517" s="31" t="s">
        <v>29</v>
      </c>
      <c r="G517" s="31"/>
      <c r="H517" s="16">
        <v>241</v>
      </c>
      <c r="I517" s="16"/>
      <c r="J517" s="16"/>
    </row>
    <row r="518" spans="1:10" ht="20.100000000000001" customHeight="1" x14ac:dyDescent="0.45">
      <c r="A518" s="29">
        <v>42990</v>
      </c>
      <c r="B518" s="30">
        <v>0.4956712962962963</v>
      </c>
      <c r="C518" s="43"/>
      <c r="D518" s="31" t="s">
        <v>27</v>
      </c>
      <c r="E518" s="32" t="s">
        <v>38</v>
      </c>
      <c r="F518" s="31" t="s">
        <v>29</v>
      </c>
      <c r="G518" s="31"/>
      <c r="H518" s="16">
        <v>242</v>
      </c>
      <c r="I518" s="16"/>
      <c r="J518" s="16"/>
    </row>
    <row r="519" spans="1:10" ht="20.100000000000001" customHeight="1" x14ac:dyDescent="0.45">
      <c r="A519" s="25">
        <v>43005</v>
      </c>
      <c r="B519" s="26">
        <v>0.75767361111111109</v>
      </c>
      <c r="C519" s="26"/>
      <c r="D519" s="27" t="s">
        <v>27</v>
      </c>
      <c r="E519" s="28" t="s">
        <v>38</v>
      </c>
      <c r="F519" s="27" t="s">
        <v>29</v>
      </c>
      <c r="G519" s="27"/>
      <c r="H519" s="11">
        <v>243</v>
      </c>
    </row>
    <row r="520" spans="1:10" ht="20.100000000000001" customHeight="1" x14ac:dyDescent="0.45">
      <c r="A520" s="25">
        <v>43010</v>
      </c>
      <c r="B520" s="26">
        <v>0.41550925925925924</v>
      </c>
      <c r="C520" s="26"/>
      <c r="D520" s="27" t="s">
        <v>27</v>
      </c>
      <c r="E520" s="28" t="s">
        <v>38</v>
      </c>
      <c r="F520" s="27" t="s">
        <v>29</v>
      </c>
      <c r="G520" s="27"/>
      <c r="H520" s="11">
        <v>243</v>
      </c>
    </row>
    <row r="521" spans="1:10" ht="20.100000000000001" customHeight="1" x14ac:dyDescent="0.45">
      <c r="A521" s="25">
        <v>43019</v>
      </c>
      <c r="B521" s="26">
        <v>0.52554398148148151</v>
      </c>
      <c r="C521" s="26"/>
      <c r="D521" s="27" t="s">
        <v>27</v>
      </c>
      <c r="E521" s="28" t="s">
        <v>38</v>
      </c>
      <c r="F521" s="27" t="s">
        <v>29</v>
      </c>
      <c r="G521" s="27"/>
      <c r="H521" s="11">
        <v>244</v>
      </c>
      <c r="I521" s="11" t="s">
        <v>50</v>
      </c>
    </row>
    <row r="522" spans="1:10" s="16" customFormat="1" ht="20.100000000000001" customHeight="1" x14ac:dyDescent="0.45">
      <c r="A522" s="25">
        <v>43054</v>
      </c>
      <c r="B522" s="26">
        <v>0.755925925925926</v>
      </c>
      <c r="C522" s="26"/>
      <c r="D522" s="27" t="s">
        <v>27</v>
      </c>
      <c r="E522" s="28" t="s">
        <v>38</v>
      </c>
      <c r="F522" s="27" t="s">
        <v>29</v>
      </c>
      <c r="G522" s="27"/>
      <c r="H522" s="11">
        <v>246</v>
      </c>
      <c r="I522" s="11"/>
      <c r="J522" s="11"/>
    </row>
    <row r="523" spans="1:10" s="16" customFormat="1" ht="20.100000000000001" customHeight="1" x14ac:dyDescent="0.45">
      <c r="A523" s="25">
        <v>43077</v>
      </c>
      <c r="B523" s="26">
        <v>0.44972222222222219</v>
      </c>
      <c r="C523" s="26"/>
      <c r="D523" s="27" t="s">
        <v>27</v>
      </c>
      <c r="E523" s="28" t="s">
        <v>38</v>
      </c>
      <c r="F523" s="27" t="s">
        <v>29</v>
      </c>
      <c r="G523" s="27"/>
      <c r="H523" s="11">
        <v>247</v>
      </c>
      <c r="I523" s="11"/>
      <c r="J523" s="11"/>
    </row>
    <row r="524" spans="1:10" s="16" customFormat="1" ht="20.100000000000001" customHeight="1" x14ac:dyDescent="0.45">
      <c r="A524" s="29">
        <v>42934</v>
      </c>
      <c r="B524" s="30">
        <v>0.5811574074074074</v>
      </c>
      <c r="C524" s="30"/>
      <c r="D524" s="31" t="s">
        <v>27</v>
      </c>
      <c r="E524" s="32" t="s">
        <v>33</v>
      </c>
      <c r="F524" s="31" t="s">
        <v>29</v>
      </c>
      <c r="G524" s="31"/>
      <c r="H524" s="16">
        <v>239</v>
      </c>
    </row>
    <row r="525" spans="1:10" s="16" customFormat="1" ht="20.100000000000001" customHeight="1" x14ac:dyDescent="0.45">
      <c r="A525" s="25">
        <v>43040</v>
      </c>
      <c r="B525" s="26">
        <v>0.51476851851851857</v>
      </c>
      <c r="C525" s="26"/>
      <c r="D525" s="27" t="s">
        <v>27</v>
      </c>
      <c r="E525" s="28" t="s">
        <v>33</v>
      </c>
      <c r="F525" s="27" t="s">
        <v>29</v>
      </c>
      <c r="G525" s="27"/>
      <c r="H525" s="11">
        <v>245</v>
      </c>
      <c r="I525" s="11"/>
      <c r="J525" s="11"/>
    </row>
    <row r="526" spans="1:10" s="16" customFormat="1" ht="20.100000000000001" customHeight="1" x14ac:dyDescent="0.45">
      <c r="A526" s="3">
        <v>42932</v>
      </c>
      <c r="B526" s="23"/>
      <c r="C526" s="23"/>
      <c r="D526" s="6"/>
      <c r="E526" s="24"/>
      <c r="F526" s="6"/>
      <c r="G526" s="6"/>
      <c r="H526" s="6"/>
      <c r="I526" s="6"/>
      <c r="J526" s="6"/>
    </row>
    <row r="527" spans="1:10" s="16" customFormat="1" ht="20.100000000000001" customHeight="1" x14ac:dyDescent="0.45">
      <c r="A527" s="33">
        <v>42938</v>
      </c>
      <c r="B527" s="34"/>
      <c r="C527" s="34"/>
      <c r="D527" s="35"/>
      <c r="E527" s="36"/>
      <c r="F527" s="35"/>
      <c r="G527" s="35"/>
      <c r="H527" s="37"/>
      <c r="I527" s="37"/>
      <c r="J527" s="37"/>
    </row>
    <row r="528" spans="1:10" ht="20.100000000000001" customHeight="1" x14ac:dyDescent="0.45">
      <c r="A528" s="33">
        <v>42939</v>
      </c>
      <c r="B528" s="34"/>
      <c r="C528" s="34"/>
      <c r="D528" s="35"/>
      <c r="E528" s="36"/>
      <c r="F528" s="35"/>
      <c r="G528" s="35"/>
      <c r="H528" s="37"/>
      <c r="I528" s="37"/>
      <c r="J528" s="37"/>
    </row>
    <row r="529" spans="1:10" s="16" customFormat="1" ht="20.100000000000001" customHeight="1" x14ac:dyDescent="0.45">
      <c r="A529" s="29">
        <v>42941</v>
      </c>
      <c r="B529" s="30"/>
      <c r="C529" s="30"/>
      <c r="D529" s="31"/>
      <c r="E529" s="32"/>
      <c r="F529" s="31"/>
      <c r="G529" s="31"/>
      <c r="J529" s="16" t="s">
        <v>12</v>
      </c>
    </row>
    <row r="530" spans="1:10" ht="20.100000000000001" customHeight="1" x14ac:dyDescent="0.45">
      <c r="A530" s="38">
        <v>42945</v>
      </c>
      <c r="B530" s="39"/>
      <c r="C530" s="39"/>
      <c r="D530" s="40"/>
      <c r="E530" s="41"/>
      <c r="F530" s="40"/>
      <c r="G530" s="40"/>
      <c r="H530" s="6"/>
      <c r="I530" s="6"/>
      <c r="J530" s="6"/>
    </row>
    <row r="531" spans="1:10" s="6" customFormat="1" ht="20.100000000000001" customHeight="1" x14ac:dyDescent="0.45">
      <c r="A531" s="38">
        <v>42946</v>
      </c>
      <c r="B531" s="39"/>
      <c r="C531" s="39"/>
      <c r="D531" s="40"/>
      <c r="E531" s="41"/>
      <c r="F531" s="40"/>
      <c r="G531" s="40"/>
    </row>
    <row r="532" spans="1:10" s="6" customFormat="1" ht="20.100000000000001" customHeight="1" x14ac:dyDescent="0.45">
      <c r="A532" s="25">
        <v>42951</v>
      </c>
      <c r="B532" s="26"/>
      <c r="C532" s="26"/>
      <c r="D532" s="27"/>
      <c r="E532" s="28"/>
      <c r="F532" s="27"/>
      <c r="G532" s="27"/>
      <c r="H532" s="11"/>
      <c r="I532" s="11"/>
      <c r="J532" s="11" t="s">
        <v>12</v>
      </c>
    </row>
    <row r="533" spans="1:10" ht="20.100000000000001" customHeight="1" x14ac:dyDescent="0.45">
      <c r="A533" s="38">
        <v>42952</v>
      </c>
      <c r="B533" s="39"/>
      <c r="C533" s="39"/>
      <c r="D533" s="40"/>
      <c r="E533" s="41"/>
      <c r="F533" s="40"/>
      <c r="G533" s="40"/>
      <c r="H533" s="6"/>
      <c r="I533" s="6"/>
      <c r="J533" s="6"/>
    </row>
    <row r="534" spans="1:10" s="16" customFormat="1" ht="20.100000000000001" customHeight="1" x14ac:dyDescent="0.45">
      <c r="A534" s="38">
        <v>42953</v>
      </c>
      <c r="B534" s="39"/>
      <c r="C534" s="39"/>
      <c r="D534" s="40"/>
      <c r="E534" s="41"/>
      <c r="F534" s="40"/>
      <c r="G534" s="40"/>
      <c r="H534" s="6"/>
      <c r="I534" s="6"/>
      <c r="J534" s="6"/>
    </row>
    <row r="535" spans="1:10" ht="20.100000000000001" customHeight="1" x14ac:dyDescent="0.45">
      <c r="A535" s="38">
        <v>42959</v>
      </c>
      <c r="B535" s="39"/>
      <c r="C535" s="39"/>
      <c r="D535" s="40"/>
      <c r="E535" s="41"/>
      <c r="F535" s="40"/>
      <c r="G535" s="40"/>
      <c r="H535" s="6"/>
      <c r="I535" s="6"/>
      <c r="J535" s="6"/>
    </row>
    <row r="536" spans="1:10" s="16" customFormat="1" ht="20.100000000000001" customHeight="1" x14ac:dyDescent="0.45">
      <c r="A536" s="38">
        <v>42960</v>
      </c>
      <c r="B536" s="39"/>
      <c r="C536" s="39"/>
      <c r="D536" s="40"/>
      <c r="E536" s="41"/>
      <c r="F536" s="40"/>
      <c r="G536" s="40"/>
      <c r="H536" s="6"/>
      <c r="I536" s="6"/>
      <c r="J536" s="6"/>
    </row>
    <row r="537" spans="1:10" ht="20.100000000000001" customHeight="1" x14ac:dyDescent="0.45">
      <c r="A537" s="25">
        <v>42965</v>
      </c>
      <c r="B537" s="26"/>
      <c r="C537" s="26"/>
      <c r="D537" s="27"/>
      <c r="E537" s="28"/>
      <c r="F537" s="27"/>
      <c r="G537" s="27"/>
      <c r="J537" s="11" t="s">
        <v>12</v>
      </c>
    </row>
    <row r="538" spans="1:10" s="6" customFormat="1" ht="20.100000000000001" customHeight="1" x14ac:dyDescent="0.45">
      <c r="A538" s="38">
        <v>42966</v>
      </c>
      <c r="B538" s="39"/>
      <c r="C538" s="39"/>
      <c r="D538" s="40"/>
      <c r="E538" s="41"/>
      <c r="F538" s="40"/>
      <c r="G538" s="40"/>
    </row>
    <row r="539" spans="1:10" s="6" customFormat="1" ht="20.100000000000001" customHeight="1" x14ac:dyDescent="0.45">
      <c r="A539" s="38">
        <v>42967</v>
      </c>
      <c r="B539" s="39"/>
      <c r="C539" s="39"/>
      <c r="D539" s="40"/>
      <c r="E539" s="41"/>
      <c r="F539" s="40"/>
      <c r="G539" s="40"/>
    </row>
    <row r="540" spans="1:10" ht="20.100000000000001" customHeight="1" x14ac:dyDescent="0.45">
      <c r="A540" s="38">
        <v>42973</v>
      </c>
      <c r="B540" s="39"/>
      <c r="C540" s="39"/>
      <c r="D540" s="40"/>
      <c r="E540" s="41"/>
      <c r="F540" s="40"/>
      <c r="G540" s="40"/>
      <c r="H540" s="6"/>
      <c r="I540" s="6"/>
      <c r="J540" s="6"/>
    </row>
    <row r="541" spans="1:10" s="16" customFormat="1" ht="20.100000000000001" customHeight="1" x14ac:dyDescent="0.45">
      <c r="A541" s="38">
        <v>42974</v>
      </c>
      <c r="B541" s="39"/>
      <c r="C541" s="39"/>
      <c r="D541" s="40"/>
      <c r="E541" s="41"/>
      <c r="F541" s="40"/>
      <c r="G541" s="40"/>
      <c r="H541" s="6"/>
      <c r="I541" s="6"/>
      <c r="J541" s="6"/>
    </row>
    <row r="542" spans="1:10" ht="20.100000000000001" customHeight="1" x14ac:dyDescent="0.45">
      <c r="A542" s="25">
        <v>42975</v>
      </c>
      <c r="B542" s="26"/>
      <c r="C542" s="26"/>
      <c r="D542" s="27"/>
      <c r="E542" s="28"/>
      <c r="F542" s="27"/>
      <c r="G542" s="27"/>
      <c r="J542" s="11" t="s">
        <v>12</v>
      </c>
    </row>
    <row r="543" spans="1:10" s="16" customFormat="1" ht="20.100000000000001" customHeight="1" x14ac:dyDescent="0.45">
      <c r="A543" s="25">
        <v>42977</v>
      </c>
      <c r="B543" s="26"/>
      <c r="C543" s="26"/>
      <c r="D543" s="27"/>
      <c r="E543" s="28"/>
      <c r="F543" s="27"/>
      <c r="G543" s="27"/>
      <c r="H543" s="11"/>
      <c r="I543" s="11"/>
      <c r="J543" s="11" t="s">
        <v>12</v>
      </c>
    </row>
    <row r="544" spans="1:10" s="16" customFormat="1" ht="20.100000000000001" customHeight="1" x14ac:dyDescent="0.45">
      <c r="A544" s="29">
        <v>42978</v>
      </c>
      <c r="B544" s="30"/>
      <c r="C544" s="30"/>
      <c r="D544" s="31"/>
      <c r="E544" s="32"/>
      <c r="F544" s="31"/>
      <c r="G544" s="31"/>
      <c r="J544" s="16" t="s">
        <v>12</v>
      </c>
    </row>
    <row r="545" spans="1:10" s="16" customFormat="1" ht="20.100000000000001" customHeight="1" x14ac:dyDescent="0.45">
      <c r="A545" s="38">
        <v>42980</v>
      </c>
      <c r="B545" s="39"/>
      <c r="C545" s="39"/>
      <c r="D545" s="40"/>
      <c r="E545" s="41"/>
      <c r="F545" s="40"/>
      <c r="G545" s="40"/>
      <c r="H545" s="6"/>
      <c r="I545" s="6"/>
      <c r="J545" s="6"/>
    </row>
    <row r="546" spans="1:10" ht="20.100000000000001" customHeight="1" x14ac:dyDescent="0.45">
      <c r="A546" s="38">
        <v>42981</v>
      </c>
      <c r="B546" s="39"/>
      <c r="C546" s="39"/>
      <c r="D546" s="40"/>
      <c r="E546" s="41"/>
      <c r="F546" s="40"/>
      <c r="G546" s="40"/>
      <c r="H546" s="6"/>
      <c r="I546" s="6"/>
      <c r="J546" s="6"/>
    </row>
    <row r="547" spans="1:10" s="6" customFormat="1" ht="20.100000000000001" customHeight="1" x14ac:dyDescent="0.45">
      <c r="A547" s="48">
        <v>42982</v>
      </c>
      <c r="B547" s="49"/>
      <c r="C547" s="49"/>
      <c r="D547" s="50"/>
      <c r="E547" s="51"/>
      <c r="F547" s="50"/>
      <c r="G547" s="50"/>
      <c r="H547" s="52"/>
      <c r="I547" s="52" t="s">
        <v>7</v>
      </c>
      <c r="J547" s="52"/>
    </row>
    <row r="548" spans="1:10" s="6" customFormat="1" ht="20.100000000000001" customHeight="1" x14ac:dyDescent="0.45">
      <c r="A548" s="25">
        <v>42984</v>
      </c>
      <c r="B548" s="26"/>
      <c r="C548" s="26"/>
      <c r="D548" s="27"/>
      <c r="E548" s="28"/>
      <c r="F548" s="27"/>
      <c r="G548" s="27"/>
      <c r="H548" s="11"/>
      <c r="I548" s="11"/>
      <c r="J548" s="11" t="s">
        <v>12</v>
      </c>
    </row>
    <row r="549" spans="1:10" ht="20.100000000000001" customHeight="1" x14ac:dyDescent="0.45">
      <c r="A549" s="29">
        <v>42985</v>
      </c>
      <c r="B549" s="30"/>
      <c r="C549" s="30"/>
      <c r="D549" s="31"/>
      <c r="E549" s="32"/>
      <c r="F549" s="31"/>
      <c r="G549" s="31"/>
      <c r="H549" s="16"/>
      <c r="I549" s="16"/>
      <c r="J549" s="16" t="s">
        <v>12</v>
      </c>
    </row>
    <row r="550" spans="1:10" s="16" customFormat="1" ht="20.100000000000001" customHeight="1" x14ac:dyDescent="0.45">
      <c r="A550" s="25">
        <v>42986</v>
      </c>
      <c r="B550" s="26"/>
      <c r="C550" s="26"/>
      <c r="D550" s="27"/>
      <c r="E550" s="28"/>
      <c r="F550" s="27"/>
      <c r="G550" s="27"/>
      <c r="H550" s="11"/>
      <c r="I550" s="11"/>
      <c r="J550" s="11" t="s">
        <v>12</v>
      </c>
    </row>
    <row r="551" spans="1:10" s="16" customFormat="1" ht="20.100000000000001" customHeight="1" x14ac:dyDescent="0.45">
      <c r="A551" s="38">
        <v>42987</v>
      </c>
      <c r="B551" s="39"/>
      <c r="C551" s="39"/>
      <c r="D551" s="40"/>
      <c r="E551" s="41"/>
      <c r="F551" s="40"/>
      <c r="G551" s="40"/>
      <c r="H551" s="6"/>
      <c r="I551" s="6"/>
      <c r="J551" s="6"/>
    </row>
    <row r="552" spans="1:10" s="16" customFormat="1" ht="20.100000000000001" customHeight="1" x14ac:dyDescent="0.45">
      <c r="A552" s="38">
        <v>42988</v>
      </c>
      <c r="B552" s="39"/>
      <c r="C552" s="39"/>
      <c r="D552" s="40"/>
      <c r="E552" s="41"/>
      <c r="F552" s="40"/>
      <c r="G552" s="40"/>
      <c r="H552" s="6"/>
      <c r="I552" s="6"/>
      <c r="J552" s="6"/>
    </row>
    <row r="553" spans="1:10" s="16" customFormat="1" ht="20.100000000000001" customHeight="1" x14ac:dyDescent="0.45">
      <c r="A553" s="25">
        <v>42993</v>
      </c>
      <c r="B553" s="26"/>
      <c r="C553" s="26"/>
      <c r="D553" s="27"/>
      <c r="E553" s="28"/>
      <c r="F553" s="27"/>
      <c r="G553" s="27"/>
      <c r="H553" s="11"/>
      <c r="I553" s="11"/>
      <c r="J553" s="11" t="s">
        <v>12</v>
      </c>
    </row>
    <row r="554" spans="1:10" s="16" customFormat="1" ht="20.100000000000001" customHeight="1" x14ac:dyDescent="0.45">
      <c r="A554" s="38">
        <v>42994</v>
      </c>
      <c r="B554" s="39"/>
      <c r="C554" s="39"/>
      <c r="D554" s="40"/>
      <c r="E554" s="41"/>
      <c r="F554" s="40"/>
      <c r="G554" s="40"/>
      <c r="H554" s="6"/>
      <c r="I554" s="6"/>
      <c r="J554" s="6"/>
    </row>
    <row r="555" spans="1:10" ht="20.100000000000001" customHeight="1" x14ac:dyDescent="0.45">
      <c r="A555" s="38">
        <v>42995</v>
      </c>
      <c r="B555" s="39"/>
      <c r="C555" s="39"/>
      <c r="D555" s="40"/>
      <c r="E555" s="41"/>
      <c r="F555" s="40"/>
      <c r="G555" s="40"/>
      <c r="H555" s="6"/>
      <c r="I555" s="6"/>
      <c r="J555" s="6"/>
    </row>
    <row r="556" spans="1:10" ht="20.100000000000001" customHeight="1" x14ac:dyDescent="0.45">
      <c r="A556" s="29">
        <v>42999</v>
      </c>
      <c r="B556" s="30"/>
      <c r="C556" s="30"/>
      <c r="D556" s="31"/>
      <c r="E556" s="32"/>
      <c r="F556" s="31"/>
      <c r="G556" s="31"/>
      <c r="H556" s="16"/>
      <c r="I556" s="16" t="s">
        <v>46</v>
      </c>
      <c r="J556" s="16" t="s">
        <v>12</v>
      </c>
    </row>
    <row r="557" spans="1:10" ht="20.100000000000001" customHeight="1" x14ac:dyDescent="0.45">
      <c r="A557" s="25">
        <v>43000</v>
      </c>
      <c r="B557" s="26"/>
      <c r="C557" s="26"/>
      <c r="D557" s="27"/>
      <c r="E557" s="28"/>
      <c r="F557" s="27"/>
      <c r="G557" s="27"/>
      <c r="I557" s="11" t="s">
        <v>46</v>
      </c>
      <c r="J557" s="11" t="s">
        <v>12</v>
      </c>
    </row>
    <row r="558" spans="1:10" ht="20.100000000000001" customHeight="1" x14ac:dyDescent="0.45">
      <c r="A558" s="38">
        <v>43001</v>
      </c>
      <c r="B558" s="39"/>
      <c r="C558" s="39"/>
      <c r="D558" s="40"/>
      <c r="E558" s="41"/>
      <c r="F558" s="40"/>
      <c r="G558" s="40"/>
      <c r="H558" s="6"/>
      <c r="I558" s="6"/>
      <c r="J558" s="6"/>
    </row>
    <row r="559" spans="1:10" ht="20.100000000000001" customHeight="1" x14ac:dyDescent="0.45">
      <c r="A559" s="38">
        <v>43002</v>
      </c>
      <c r="B559" s="39"/>
      <c r="C559" s="39"/>
      <c r="D559" s="40"/>
      <c r="E559" s="41"/>
      <c r="F559" s="40"/>
      <c r="G559" s="40"/>
      <c r="H559" s="6"/>
      <c r="I559" s="6"/>
      <c r="J559" s="6"/>
    </row>
    <row r="560" spans="1:10" ht="20.100000000000001" customHeight="1" x14ac:dyDescent="0.45">
      <c r="A560" s="38">
        <v>43008</v>
      </c>
      <c r="B560" s="39"/>
      <c r="C560" s="39"/>
      <c r="D560" s="40"/>
      <c r="E560" s="41"/>
      <c r="F560" s="40"/>
      <c r="G560" s="40"/>
      <c r="H560" s="6"/>
      <c r="I560" s="6" t="s">
        <v>48</v>
      </c>
      <c r="J560" s="6"/>
    </row>
    <row r="561" spans="1:10" ht="20.100000000000001" customHeight="1" x14ac:dyDescent="0.45">
      <c r="A561" s="38">
        <v>43009</v>
      </c>
      <c r="B561" s="39"/>
      <c r="C561" s="39"/>
      <c r="D561" s="40"/>
      <c r="E561" s="41"/>
      <c r="F561" s="40"/>
      <c r="G561" s="40"/>
      <c r="H561" s="6"/>
      <c r="I561" s="6"/>
      <c r="J561" s="6"/>
    </row>
    <row r="562" spans="1:10" s="16" customFormat="1" ht="20.100000000000001" customHeight="1" x14ac:dyDescent="0.45">
      <c r="A562" s="25">
        <v>43012</v>
      </c>
      <c r="B562" s="26"/>
      <c r="C562" s="26"/>
      <c r="D562" s="27"/>
      <c r="E562" s="28"/>
      <c r="F562" s="27"/>
      <c r="G562" s="27"/>
      <c r="H562" s="11"/>
      <c r="I562" s="11" t="s">
        <v>49</v>
      </c>
      <c r="J562" s="11" t="s">
        <v>12</v>
      </c>
    </row>
    <row r="563" spans="1:10" s="16" customFormat="1" ht="20.100000000000001" customHeight="1" x14ac:dyDescent="0.45">
      <c r="A563" s="29">
        <v>43013</v>
      </c>
      <c r="B563" s="30"/>
      <c r="C563" s="30"/>
      <c r="D563" s="31"/>
      <c r="E563" s="32"/>
      <c r="F563" s="31"/>
      <c r="G563" s="31"/>
      <c r="I563" s="16" t="s">
        <v>50</v>
      </c>
      <c r="J563" s="16" t="s">
        <v>12</v>
      </c>
    </row>
    <row r="564" spans="1:10" s="16" customFormat="1" ht="20.100000000000001" customHeight="1" x14ac:dyDescent="0.45">
      <c r="A564" s="25">
        <v>43014</v>
      </c>
      <c r="B564" s="26"/>
      <c r="C564" s="26"/>
      <c r="D564" s="27"/>
      <c r="E564" s="28"/>
      <c r="F564" s="27"/>
      <c r="G564" s="27"/>
      <c r="H564" s="11"/>
      <c r="I564" s="11" t="s">
        <v>50</v>
      </c>
      <c r="J564" s="11" t="s">
        <v>12</v>
      </c>
    </row>
    <row r="565" spans="1:10" s="16" customFormat="1" ht="20.100000000000001" customHeight="1" x14ac:dyDescent="0.45">
      <c r="A565" s="38">
        <v>43015</v>
      </c>
      <c r="B565" s="39"/>
      <c r="C565" s="39"/>
      <c r="D565" s="40"/>
      <c r="E565" s="41"/>
      <c r="F565" s="40"/>
      <c r="G565" s="40"/>
      <c r="H565" s="6"/>
      <c r="I565" s="6" t="s">
        <v>50</v>
      </c>
      <c r="J565" s="6"/>
    </row>
    <row r="566" spans="1:10" s="16" customFormat="1" ht="20.100000000000001" customHeight="1" x14ac:dyDescent="0.45">
      <c r="A566" s="38">
        <v>43016</v>
      </c>
      <c r="B566" s="39"/>
      <c r="C566" s="39"/>
      <c r="D566" s="40"/>
      <c r="E566" s="41"/>
      <c r="F566" s="40"/>
      <c r="G566" s="40"/>
      <c r="H566" s="6"/>
      <c r="I566" s="6" t="s">
        <v>50</v>
      </c>
      <c r="J566" s="6"/>
    </row>
    <row r="567" spans="1:10" s="16" customFormat="1" ht="20.100000000000001" customHeight="1" x14ac:dyDescent="0.45">
      <c r="A567" s="25">
        <v>43017</v>
      </c>
      <c r="B567" s="26"/>
      <c r="C567" s="26"/>
      <c r="D567" s="27"/>
      <c r="E567" s="28"/>
      <c r="F567" s="27"/>
      <c r="G567" s="27"/>
      <c r="H567" s="11"/>
      <c r="I567" s="11" t="s">
        <v>51</v>
      </c>
      <c r="J567" s="11"/>
    </row>
    <row r="568" spans="1:10" s="16" customFormat="1" ht="20.100000000000001" customHeight="1" x14ac:dyDescent="0.45">
      <c r="A568" s="38">
        <v>43022</v>
      </c>
      <c r="B568" s="39"/>
      <c r="C568" s="39"/>
      <c r="D568" s="40"/>
      <c r="E568" s="41"/>
      <c r="F568" s="40"/>
      <c r="G568" s="40"/>
      <c r="H568" s="6"/>
      <c r="I568" s="6"/>
      <c r="J568" s="6"/>
    </row>
    <row r="569" spans="1:10" ht="20.100000000000001" customHeight="1" x14ac:dyDescent="0.45">
      <c r="A569" s="38">
        <v>43023</v>
      </c>
      <c r="B569" s="39"/>
      <c r="C569" s="39"/>
      <c r="D569" s="40"/>
      <c r="E569" s="41"/>
      <c r="F569" s="40"/>
      <c r="G569" s="40"/>
      <c r="H569" s="6"/>
      <c r="I569" s="6"/>
      <c r="J569" s="6"/>
    </row>
    <row r="570" spans="1:10" s="6" customFormat="1" ht="20.100000000000001" customHeight="1" x14ac:dyDescent="0.45">
      <c r="A570" s="25">
        <v>43024</v>
      </c>
      <c r="B570" s="26"/>
      <c r="C570" s="26"/>
      <c r="D570" s="27"/>
      <c r="E570" s="28"/>
      <c r="F570" s="27"/>
      <c r="G570" s="27"/>
      <c r="H570" s="11"/>
      <c r="I570" s="11"/>
      <c r="J570" s="11" t="s">
        <v>12</v>
      </c>
    </row>
    <row r="571" spans="1:10" s="6" customFormat="1" ht="20.100000000000001" customHeight="1" x14ac:dyDescent="0.45">
      <c r="A571" s="29">
        <v>43025</v>
      </c>
      <c r="B571" s="30"/>
      <c r="C571" s="30"/>
      <c r="D571" s="31"/>
      <c r="E571" s="32"/>
      <c r="F571" s="31"/>
      <c r="G571" s="31"/>
      <c r="H571" s="16"/>
      <c r="I571" s="16"/>
      <c r="J571" s="16" t="s">
        <v>12</v>
      </c>
    </row>
    <row r="572" spans="1:10" ht="20.100000000000001" customHeight="1" x14ac:dyDescent="0.45">
      <c r="A572" s="38">
        <v>43029</v>
      </c>
      <c r="B572" s="39"/>
      <c r="C572" s="39"/>
      <c r="D572" s="40"/>
      <c r="E572" s="41"/>
      <c r="F572" s="40"/>
      <c r="G572" s="40"/>
      <c r="H572" s="6"/>
      <c r="I572" s="6"/>
      <c r="J572" s="6"/>
    </row>
    <row r="573" spans="1:10" s="16" customFormat="1" ht="20.100000000000001" customHeight="1" x14ac:dyDescent="0.45">
      <c r="A573" s="38">
        <v>43030</v>
      </c>
      <c r="B573" s="39"/>
      <c r="C573" s="39"/>
      <c r="D573" s="40"/>
      <c r="E573" s="41"/>
      <c r="F573" s="40"/>
      <c r="G573" s="40"/>
      <c r="H573" s="6"/>
      <c r="I573" s="6"/>
      <c r="J573" s="6"/>
    </row>
    <row r="574" spans="1:10" ht="20.100000000000001" customHeight="1" x14ac:dyDescent="0.45">
      <c r="A574" s="25">
        <v>43035</v>
      </c>
      <c r="B574" s="26"/>
      <c r="C574" s="26"/>
      <c r="D574" s="27"/>
      <c r="E574" s="28"/>
      <c r="F574" s="27"/>
      <c r="G574" s="27"/>
      <c r="I574" s="11" t="s">
        <v>52</v>
      </c>
      <c r="J574" s="11" t="s">
        <v>12</v>
      </c>
    </row>
    <row r="575" spans="1:10" s="16" customFormat="1" ht="20.100000000000001" customHeight="1" x14ac:dyDescent="0.45">
      <c r="A575" s="38">
        <v>43036</v>
      </c>
      <c r="B575" s="39"/>
      <c r="C575" s="39"/>
      <c r="D575" s="40"/>
      <c r="E575" s="41"/>
      <c r="F575" s="40"/>
      <c r="G575" s="40"/>
      <c r="H575" s="6"/>
      <c r="I575" s="6"/>
      <c r="J575" s="6"/>
    </row>
    <row r="576" spans="1:10" ht="20.100000000000001" customHeight="1" x14ac:dyDescent="0.45">
      <c r="A576" s="38">
        <v>43037</v>
      </c>
      <c r="B576" s="39"/>
      <c r="C576" s="39"/>
      <c r="D576" s="40"/>
      <c r="E576" s="41"/>
      <c r="F576" s="40"/>
      <c r="G576" s="40"/>
      <c r="H576" s="6"/>
      <c r="I576" s="6"/>
      <c r="J576" s="6"/>
    </row>
    <row r="577" spans="1:10" s="6" customFormat="1" ht="20.100000000000001" customHeight="1" x14ac:dyDescent="0.45">
      <c r="A577" s="29">
        <v>43041</v>
      </c>
      <c r="B577" s="30"/>
      <c r="C577" s="30"/>
      <c r="D577" s="31"/>
      <c r="E577" s="32"/>
      <c r="F577" s="31"/>
      <c r="G577" s="31"/>
      <c r="H577" s="16"/>
      <c r="I577" s="16"/>
      <c r="J577" s="16" t="s">
        <v>12</v>
      </c>
    </row>
    <row r="578" spans="1:10" s="6" customFormat="1" ht="20.100000000000001" customHeight="1" x14ac:dyDescent="0.45">
      <c r="A578" s="38">
        <v>43043</v>
      </c>
      <c r="B578" s="39"/>
      <c r="C578" s="39"/>
      <c r="D578" s="40"/>
      <c r="E578" s="41"/>
      <c r="F578" s="40"/>
      <c r="G578" s="40"/>
    </row>
    <row r="579" spans="1:10" ht="20.100000000000001" customHeight="1" x14ac:dyDescent="0.45">
      <c r="A579" s="38">
        <v>43044</v>
      </c>
      <c r="B579" s="39"/>
      <c r="C579" s="39"/>
      <c r="D579" s="40"/>
      <c r="E579" s="41"/>
      <c r="F579" s="40"/>
      <c r="G579" s="40"/>
      <c r="H579" s="6"/>
      <c r="I579" s="6"/>
      <c r="J579" s="6"/>
    </row>
    <row r="580" spans="1:10" s="16" customFormat="1" ht="20.100000000000001" customHeight="1" x14ac:dyDescent="0.45">
      <c r="A580" s="29">
        <v>43046</v>
      </c>
      <c r="B580" s="30"/>
      <c r="C580" s="30"/>
      <c r="D580" s="31"/>
      <c r="E580" s="32"/>
      <c r="F580" s="31"/>
      <c r="G580" s="31"/>
      <c r="J580" s="16" t="s">
        <v>12</v>
      </c>
    </row>
    <row r="581" spans="1:10" ht="20.100000000000001" customHeight="1" x14ac:dyDescent="0.45">
      <c r="A581" s="25">
        <v>43047</v>
      </c>
      <c r="B581" s="26"/>
      <c r="C581" s="26"/>
      <c r="D581" s="27"/>
      <c r="E581" s="28"/>
      <c r="F581" s="27"/>
      <c r="G581" s="27"/>
      <c r="J581" s="11" t="s">
        <v>12</v>
      </c>
    </row>
    <row r="582" spans="1:10" s="16" customFormat="1" ht="20.100000000000001" customHeight="1" x14ac:dyDescent="0.45">
      <c r="A582" s="29">
        <v>43048</v>
      </c>
      <c r="B582" s="30"/>
      <c r="C582" s="30"/>
      <c r="D582" s="31"/>
      <c r="E582" s="32"/>
      <c r="F582" s="31"/>
      <c r="G582" s="31"/>
      <c r="J582" s="16" t="s">
        <v>12</v>
      </c>
    </row>
    <row r="583" spans="1:10" ht="20.100000000000001" customHeight="1" x14ac:dyDescent="0.45">
      <c r="A583" s="25">
        <v>43049</v>
      </c>
      <c r="B583" s="26"/>
      <c r="C583" s="26"/>
      <c r="D583" s="27"/>
      <c r="E583" s="28"/>
      <c r="F583" s="27"/>
      <c r="G583" s="27"/>
      <c r="I583" s="11" t="s">
        <v>57</v>
      </c>
      <c r="J583" s="11" t="s">
        <v>12</v>
      </c>
    </row>
    <row r="584" spans="1:10" s="6" customFormat="1" ht="20.100000000000001" customHeight="1" x14ac:dyDescent="0.45">
      <c r="A584" s="38">
        <v>43050</v>
      </c>
      <c r="B584" s="39"/>
      <c r="C584" s="39"/>
      <c r="D584" s="40"/>
      <c r="E584" s="41"/>
      <c r="F584" s="40"/>
      <c r="G584" s="40"/>
      <c r="I584" s="6" t="s">
        <v>58</v>
      </c>
    </row>
    <row r="585" spans="1:10" s="6" customFormat="1" ht="20.100000000000001" customHeight="1" x14ac:dyDescent="0.45">
      <c r="A585" s="38">
        <v>43051</v>
      </c>
      <c r="B585" s="39"/>
      <c r="C585" s="39"/>
      <c r="D585" s="40"/>
      <c r="E585" s="41"/>
      <c r="F585" s="40"/>
      <c r="G585" s="40"/>
    </row>
    <row r="586" spans="1:10" ht="20.100000000000001" customHeight="1" x14ac:dyDescent="0.45">
      <c r="A586" s="29">
        <v>43053</v>
      </c>
      <c r="B586" s="30"/>
      <c r="C586" s="30"/>
      <c r="D586" s="31"/>
      <c r="E586" s="32"/>
      <c r="F586" s="31"/>
      <c r="G586" s="31"/>
      <c r="H586" s="16"/>
      <c r="I586" s="16"/>
      <c r="J586" s="16" t="s">
        <v>12</v>
      </c>
    </row>
    <row r="587" spans="1:10" ht="20.100000000000001" customHeight="1" x14ac:dyDescent="0.45">
      <c r="A587" s="38">
        <v>43057</v>
      </c>
      <c r="B587" s="39"/>
      <c r="C587" s="39"/>
      <c r="D587" s="40"/>
      <c r="E587" s="41"/>
      <c r="F587" s="40"/>
      <c r="G587" s="40"/>
      <c r="H587" s="6"/>
      <c r="I587" s="6"/>
      <c r="J587" s="6"/>
    </row>
    <row r="588" spans="1:10" ht="20.100000000000001" customHeight="1" x14ac:dyDescent="0.45">
      <c r="A588" s="38">
        <v>43058</v>
      </c>
      <c r="B588" s="39"/>
      <c r="C588" s="39"/>
      <c r="D588" s="40"/>
      <c r="E588" s="41"/>
      <c r="F588" s="40"/>
      <c r="G588" s="40"/>
      <c r="H588" s="6"/>
      <c r="I588" s="6"/>
      <c r="J588" s="6"/>
    </row>
    <row r="589" spans="1:10" ht="20.100000000000001" customHeight="1" x14ac:dyDescent="0.45">
      <c r="A589" s="29">
        <v>43060</v>
      </c>
      <c r="B589" s="30"/>
      <c r="C589" s="30"/>
      <c r="D589" s="31"/>
      <c r="E589" s="32"/>
      <c r="F589" s="31"/>
      <c r="G589" s="31"/>
      <c r="H589" s="16"/>
      <c r="I589" s="16"/>
      <c r="J589" s="16" t="s">
        <v>12</v>
      </c>
    </row>
    <row r="590" spans="1:10" ht="20.100000000000001" customHeight="1" x14ac:dyDescent="0.45">
      <c r="A590" s="25">
        <v>43061</v>
      </c>
      <c r="B590" s="26"/>
      <c r="C590" s="26"/>
      <c r="D590" s="27"/>
      <c r="E590" s="28"/>
      <c r="F590" s="27"/>
      <c r="G590" s="27"/>
      <c r="J590" s="11" t="s">
        <v>12</v>
      </c>
    </row>
    <row r="591" spans="1:10" ht="20.100000000000001" customHeight="1" x14ac:dyDescent="0.45">
      <c r="A591" s="29">
        <v>43062</v>
      </c>
      <c r="B591" s="30"/>
      <c r="C591" s="30"/>
      <c r="D591" s="31"/>
      <c r="E591" s="32"/>
      <c r="F591" s="31"/>
      <c r="G591" s="31"/>
      <c r="H591" s="16"/>
      <c r="I591" s="16" t="s">
        <v>9</v>
      </c>
      <c r="J591" s="16"/>
    </row>
    <row r="592" spans="1:10" ht="20.100000000000001" customHeight="1" x14ac:dyDescent="0.45">
      <c r="A592" s="25">
        <v>43063</v>
      </c>
      <c r="B592" s="26"/>
      <c r="C592" s="26"/>
      <c r="D592" s="27"/>
      <c r="E592" s="28"/>
      <c r="F592" s="27"/>
      <c r="G592" s="27"/>
      <c r="J592" s="11" t="s">
        <v>12</v>
      </c>
    </row>
    <row r="593" spans="1:10" s="16" customFormat="1" ht="20.100000000000001" customHeight="1" x14ac:dyDescent="0.45">
      <c r="A593" s="38">
        <v>43064</v>
      </c>
      <c r="B593" s="39"/>
      <c r="C593" s="39"/>
      <c r="D593" s="40"/>
      <c r="E593" s="41"/>
      <c r="F593" s="40"/>
      <c r="G593" s="40"/>
      <c r="H593" s="6"/>
      <c r="I593" s="6"/>
      <c r="J593" s="6"/>
    </row>
    <row r="594" spans="1:10" s="16" customFormat="1" ht="20.100000000000001" customHeight="1" x14ac:dyDescent="0.45">
      <c r="A594" s="38">
        <v>43065</v>
      </c>
      <c r="B594" s="39"/>
      <c r="C594" s="39"/>
      <c r="D594" s="40"/>
      <c r="E594" s="41"/>
      <c r="F594" s="40"/>
      <c r="G594" s="40"/>
      <c r="H594" s="6"/>
      <c r="I594" s="6"/>
      <c r="J594" s="6"/>
    </row>
    <row r="595" spans="1:10" s="16" customFormat="1" ht="20.100000000000001" customHeight="1" x14ac:dyDescent="0.45">
      <c r="A595" s="25">
        <v>43066</v>
      </c>
      <c r="B595" s="26"/>
      <c r="C595" s="26"/>
      <c r="D595" s="27"/>
      <c r="E595" s="28"/>
      <c r="F595" s="27"/>
      <c r="G595" s="27"/>
      <c r="H595" s="11"/>
      <c r="I595" s="11"/>
      <c r="J595" s="11" t="s">
        <v>12</v>
      </c>
    </row>
    <row r="596" spans="1:10" s="16" customFormat="1" ht="20.100000000000001" customHeight="1" x14ac:dyDescent="0.45">
      <c r="A596" s="25">
        <v>43070</v>
      </c>
      <c r="B596" s="26"/>
      <c r="C596" s="26"/>
      <c r="D596" s="27"/>
      <c r="E596" s="28"/>
      <c r="F596" s="27"/>
      <c r="G596" s="27"/>
      <c r="H596" s="11"/>
      <c r="I596" s="11"/>
      <c r="J596" s="11" t="s">
        <v>12</v>
      </c>
    </row>
    <row r="597" spans="1:10" s="16" customFormat="1" ht="20.100000000000001" customHeight="1" x14ac:dyDescent="0.45">
      <c r="A597" s="38">
        <v>43071</v>
      </c>
      <c r="B597" s="39"/>
      <c r="C597" s="39"/>
      <c r="D597" s="40"/>
      <c r="E597" s="41"/>
      <c r="F597" s="40"/>
      <c r="G597" s="40"/>
      <c r="H597" s="6"/>
      <c r="I597" s="6"/>
      <c r="J597" s="6"/>
    </row>
    <row r="598" spans="1:10" s="16" customFormat="1" ht="20.100000000000001" customHeight="1" x14ac:dyDescent="0.45">
      <c r="A598" s="38">
        <v>43072</v>
      </c>
      <c r="B598" s="39"/>
      <c r="C598" s="39"/>
      <c r="D598" s="40"/>
      <c r="E598" s="41"/>
      <c r="F598" s="40"/>
      <c r="G598" s="40"/>
      <c r="H598" s="6"/>
      <c r="I598" s="6"/>
      <c r="J598" s="6"/>
    </row>
    <row r="599" spans="1:10" s="16" customFormat="1" ht="20.100000000000001" customHeight="1" x14ac:dyDescent="0.45">
      <c r="A599" s="25">
        <v>43073</v>
      </c>
      <c r="B599" s="26"/>
      <c r="C599" s="26"/>
      <c r="D599" s="27"/>
      <c r="E599" s="28"/>
      <c r="F599" s="27"/>
      <c r="G599" s="27"/>
      <c r="H599" s="11"/>
      <c r="I599" s="11"/>
      <c r="J599" s="11" t="s">
        <v>12</v>
      </c>
    </row>
    <row r="600" spans="1:10" ht="20.100000000000001" customHeight="1" x14ac:dyDescent="0.45">
      <c r="A600" s="29">
        <v>43074</v>
      </c>
      <c r="B600" s="30"/>
      <c r="C600" s="30"/>
      <c r="D600" s="31"/>
      <c r="E600" s="32"/>
      <c r="F600" s="31"/>
      <c r="G600" s="31"/>
      <c r="H600" s="16"/>
      <c r="I600" s="16"/>
      <c r="J600" s="16" t="s">
        <v>12</v>
      </c>
    </row>
    <row r="601" spans="1:10" ht="20.100000000000001" customHeight="1" x14ac:dyDescent="0.45">
      <c r="A601" s="38">
        <v>43078</v>
      </c>
      <c r="B601" s="39"/>
      <c r="C601" s="39"/>
      <c r="D601" s="40"/>
      <c r="E601" s="41"/>
      <c r="F601" s="40"/>
      <c r="G601" s="40"/>
      <c r="H601" s="6"/>
      <c r="I601" s="6"/>
      <c r="J601" s="6"/>
    </row>
    <row r="602" spans="1:10" ht="20.100000000000001" customHeight="1" x14ac:dyDescent="0.45">
      <c r="A602" s="38">
        <v>43079</v>
      </c>
      <c r="B602" s="39"/>
      <c r="C602" s="39"/>
      <c r="D602" s="40"/>
      <c r="E602" s="41"/>
      <c r="F602" s="40"/>
      <c r="G602" s="40"/>
      <c r="H602" s="6"/>
      <c r="I602" s="6"/>
      <c r="J602" s="6"/>
    </row>
    <row r="603" spans="1:10" ht="20.100000000000001" customHeight="1" x14ac:dyDescent="0.45">
      <c r="A603" s="25">
        <v>43080</v>
      </c>
      <c r="B603" s="26"/>
      <c r="C603" s="26"/>
      <c r="D603" s="27"/>
      <c r="E603" s="28"/>
      <c r="F603" s="27"/>
      <c r="G603" s="27"/>
      <c r="J603" s="11" t="s">
        <v>12</v>
      </c>
    </row>
    <row r="604" spans="1:10" ht="20.100000000000001" customHeight="1" x14ac:dyDescent="0.45">
      <c r="A604" s="29">
        <v>43081</v>
      </c>
      <c r="B604" s="30"/>
      <c r="C604" s="30"/>
      <c r="D604" s="31"/>
      <c r="E604" s="32"/>
      <c r="F604" s="31"/>
      <c r="G604" s="31"/>
      <c r="H604" s="16"/>
      <c r="I604" s="16"/>
      <c r="J604" s="16" t="s">
        <v>12</v>
      </c>
    </row>
    <row r="605" spans="1:10" ht="20.100000000000001" customHeight="1" x14ac:dyDescent="0.45">
      <c r="A605" s="25">
        <v>43082</v>
      </c>
      <c r="B605" s="26"/>
      <c r="C605" s="26"/>
      <c r="D605" s="27"/>
      <c r="E605" s="28"/>
      <c r="F605" s="27"/>
      <c r="G605" s="27"/>
      <c r="I605" s="11" t="s">
        <v>60</v>
      </c>
      <c r="J605" s="11" t="s">
        <v>12</v>
      </c>
    </row>
    <row r="606" spans="1:10" ht="20.100000000000001" customHeight="1" x14ac:dyDescent="0.45">
      <c r="A606" s="38">
        <v>43085</v>
      </c>
      <c r="B606" s="39"/>
      <c r="C606" s="39"/>
      <c r="D606" s="40"/>
      <c r="E606" s="41"/>
      <c r="F606" s="40"/>
      <c r="G606" s="40"/>
      <c r="H606" s="6"/>
      <c r="I606" s="6" t="s">
        <v>60</v>
      </c>
      <c r="J606" s="6"/>
    </row>
    <row r="607" spans="1:10" ht="20.100000000000001" customHeight="1" x14ac:dyDescent="0.45">
      <c r="A607" s="38">
        <v>43086</v>
      </c>
      <c r="B607" s="39"/>
      <c r="C607" s="39"/>
      <c r="D607" s="40"/>
      <c r="E607" s="41"/>
      <c r="F607" s="40"/>
      <c r="G607" s="40"/>
      <c r="H607" s="6"/>
      <c r="I607" s="6" t="s">
        <v>60</v>
      </c>
      <c r="J607" s="6"/>
    </row>
    <row r="608" spans="1:10" s="16" customFormat="1" ht="20.100000000000001" customHeight="1" x14ac:dyDescent="0.45">
      <c r="A608" s="25">
        <v>43089</v>
      </c>
      <c r="B608" s="26"/>
      <c r="C608" s="26"/>
      <c r="D608" s="27"/>
      <c r="E608" s="28"/>
      <c r="F608" s="27"/>
      <c r="G608" s="27"/>
      <c r="H608" s="11"/>
      <c r="I608" s="11" t="s">
        <v>60</v>
      </c>
      <c r="J608" s="11" t="s">
        <v>12</v>
      </c>
    </row>
    <row r="609" spans="1:10" s="16" customFormat="1" ht="20.100000000000001" customHeight="1" x14ac:dyDescent="0.45">
      <c r="A609" s="29">
        <v>43090</v>
      </c>
      <c r="B609" s="30"/>
      <c r="C609" s="30"/>
      <c r="D609" s="31"/>
      <c r="E609" s="32"/>
      <c r="F609" s="31"/>
      <c r="G609" s="31"/>
      <c r="J609" s="16" t="s">
        <v>12</v>
      </c>
    </row>
    <row r="610" spans="1:10" s="16" customFormat="1" ht="20.100000000000001" customHeight="1" x14ac:dyDescent="0.45">
      <c r="A610" s="25">
        <v>43091</v>
      </c>
      <c r="B610" s="26"/>
      <c r="C610" s="26"/>
      <c r="D610" s="27"/>
      <c r="E610" s="28"/>
      <c r="F610" s="27"/>
      <c r="G610" s="27"/>
      <c r="H610" s="11"/>
      <c r="I610" s="11"/>
      <c r="J610" s="11" t="s">
        <v>12</v>
      </c>
    </row>
    <row r="611" spans="1:10" s="16" customFormat="1" ht="20.100000000000001" customHeight="1" x14ac:dyDescent="0.45">
      <c r="A611" s="38">
        <v>43092</v>
      </c>
      <c r="B611" s="39"/>
      <c r="C611" s="39"/>
      <c r="D611" s="40"/>
      <c r="E611" s="41"/>
      <c r="F611" s="40"/>
      <c r="G611" s="40"/>
      <c r="H611" s="6"/>
      <c r="I611" s="6"/>
      <c r="J611" s="6"/>
    </row>
    <row r="612" spans="1:10" s="16" customFormat="1" ht="20.100000000000001" customHeight="1" x14ac:dyDescent="0.45">
      <c r="A612" s="38">
        <v>43093</v>
      </c>
      <c r="B612" s="39"/>
      <c r="C612" s="39"/>
      <c r="D612" s="40"/>
      <c r="E612" s="41"/>
      <c r="F612" s="40"/>
      <c r="G612" s="40"/>
      <c r="H612" s="6"/>
      <c r="I612" s="6" t="s">
        <v>61</v>
      </c>
      <c r="J612" s="6"/>
    </row>
    <row r="613" spans="1:10" s="16" customFormat="1" ht="20.100000000000001" customHeight="1" x14ac:dyDescent="0.45">
      <c r="A613" s="25">
        <v>43094</v>
      </c>
      <c r="B613" s="26"/>
      <c r="C613" s="26"/>
      <c r="D613" s="27"/>
      <c r="E613" s="28"/>
      <c r="F613" s="27"/>
      <c r="G613" s="27"/>
      <c r="H613" s="11"/>
      <c r="I613" s="11" t="s">
        <v>10</v>
      </c>
      <c r="J613" s="11"/>
    </row>
    <row r="614" spans="1:10" s="16" customFormat="1" ht="20.100000000000001" customHeight="1" x14ac:dyDescent="0.45">
      <c r="A614" s="29">
        <v>43095</v>
      </c>
      <c r="B614" s="30"/>
      <c r="C614" s="30"/>
      <c r="D614" s="31"/>
      <c r="E614" s="32"/>
      <c r="F614" s="31"/>
      <c r="G614" s="31"/>
      <c r="J614" s="16" t="s">
        <v>12</v>
      </c>
    </row>
    <row r="615" spans="1:10" s="16" customFormat="1" ht="20.100000000000001" customHeight="1" x14ac:dyDescent="0.45">
      <c r="A615" s="25">
        <v>43096</v>
      </c>
      <c r="B615" s="26"/>
      <c r="C615" s="26"/>
      <c r="D615" s="27"/>
      <c r="E615" s="28"/>
      <c r="F615" s="27"/>
      <c r="G615" s="27"/>
      <c r="H615" s="11"/>
      <c r="I615" s="11"/>
      <c r="J615" s="11" t="s">
        <v>12</v>
      </c>
    </row>
    <row r="616" spans="1:10" ht="20.100000000000001" customHeight="1" x14ac:dyDescent="0.45">
      <c r="A616" s="29">
        <v>43097</v>
      </c>
      <c r="B616" s="30"/>
      <c r="C616" s="30"/>
      <c r="D616" s="31"/>
      <c r="E616" s="32"/>
      <c r="F616" s="31"/>
      <c r="G616" s="31"/>
      <c r="H616" s="16"/>
      <c r="I616" s="16"/>
      <c r="J616" s="16" t="s">
        <v>12</v>
      </c>
    </row>
    <row r="617" spans="1:10" s="6" customFormat="1" ht="20.100000000000001" customHeight="1" x14ac:dyDescent="0.45">
      <c r="A617" s="25">
        <v>43098</v>
      </c>
      <c r="B617" s="26"/>
      <c r="C617" s="26"/>
      <c r="D617" s="27"/>
      <c r="E617" s="28"/>
      <c r="F617" s="27"/>
      <c r="G617" s="27"/>
      <c r="H617" s="11"/>
      <c r="I617" s="11"/>
      <c r="J617" s="11" t="s">
        <v>12</v>
      </c>
    </row>
    <row r="618" spans="1:10" s="6" customFormat="1" ht="20.100000000000001" customHeight="1" x14ac:dyDescent="0.45">
      <c r="A618" s="38">
        <v>43099</v>
      </c>
      <c r="B618" s="39"/>
      <c r="C618" s="39"/>
      <c r="D618" s="40"/>
      <c r="E618" s="41"/>
      <c r="F618" s="40"/>
      <c r="G618" s="40"/>
    </row>
    <row r="619" spans="1:10" ht="20.100000000000001" customHeight="1" x14ac:dyDescent="0.45">
      <c r="A619" s="38">
        <v>43100</v>
      </c>
      <c r="B619" s="39"/>
      <c r="C619" s="39"/>
      <c r="D619" s="40"/>
      <c r="E619" s="41"/>
      <c r="F619" s="40"/>
      <c r="G619" s="40"/>
      <c r="H619" s="6"/>
      <c r="I619" s="6" t="s">
        <v>62</v>
      </c>
      <c r="J619" s="6"/>
    </row>
    <row r="620" spans="1:10" ht="20.100000000000001" customHeight="1" x14ac:dyDescent="0.45">
      <c r="A620" s="25">
        <v>43101</v>
      </c>
      <c r="B620" s="26"/>
      <c r="C620" s="26"/>
      <c r="D620" s="27"/>
      <c r="E620" s="28"/>
      <c r="F620" s="27"/>
      <c r="G620" s="27"/>
      <c r="I620" s="11" t="s">
        <v>11</v>
      </c>
    </row>
    <row r="621" spans="1:10" ht="20.100000000000001" customHeight="1" x14ac:dyDescent="0.45">
      <c r="A621" s="29">
        <v>43102</v>
      </c>
      <c r="B621" s="30"/>
      <c r="C621" s="30"/>
      <c r="D621" s="31"/>
      <c r="E621" s="32"/>
      <c r="F621" s="31"/>
      <c r="G621" s="31"/>
      <c r="H621" s="16"/>
      <c r="I621" s="16"/>
      <c r="J621" s="16" t="s">
        <v>12</v>
      </c>
    </row>
    <row r="622" spans="1:10" ht="20.100000000000001" customHeight="1" x14ac:dyDescent="0.45">
      <c r="A622" s="25">
        <v>43103</v>
      </c>
      <c r="B622" s="26"/>
      <c r="C622" s="26"/>
      <c r="D622" s="27"/>
      <c r="E622" s="28"/>
      <c r="F622" s="27"/>
      <c r="G622" s="27"/>
      <c r="J622" s="11" t="s">
        <v>12</v>
      </c>
    </row>
    <row r="623" spans="1:10" ht="20.100000000000001" customHeight="1" x14ac:dyDescent="0.45">
      <c r="A623" s="25">
        <v>43105</v>
      </c>
      <c r="B623" s="26"/>
      <c r="C623" s="26"/>
      <c r="D623" s="27"/>
      <c r="E623" s="28"/>
      <c r="F623" s="27"/>
      <c r="G623" s="27"/>
      <c r="J623" s="11" t="s">
        <v>12</v>
      </c>
    </row>
    <row r="624" spans="1:10" ht="20.100000000000001" customHeight="1" x14ac:dyDescent="0.45">
      <c r="A624" s="38">
        <v>43106</v>
      </c>
      <c r="B624" s="39"/>
      <c r="C624" s="39"/>
      <c r="D624" s="40"/>
      <c r="E624" s="41"/>
      <c r="F624" s="40"/>
      <c r="G624" s="40"/>
      <c r="H624" s="6"/>
      <c r="I624" s="6" t="s">
        <v>63</v>
      </c>
      <c r="J624" s="6"/>
    </row>
    <row r="625" spans="1:10" s="16" customFormat="1" ht="20.100000000000001" customHeight="1" x14ac:dyDescent="0.45">
      <c r="A625" s="38">
        <v>43107</v>
      </c>
      <c r="B625" s="39"/>
      <c r="C625" s="39"/>
      <c r="D625" s="40"/>
      <c r="E625" s="41"/>
      <c r="F625" s="40"/>
      <c r="G625" s="40"/>
      <c r="H625" s="6"/>
      <c r="I625" s="6"/>
      <c r="J625" s="6"/>
    </row>
    <row r="626" spans="1:10" ht="20.100000000000001" customHeight="1" x14ac:dyDescent="0.45">
      <c r="A626" s="25">
        <v>43108</v>
      </c>
      <c r="B626" s="26"/>
      <c r="C626" s="26"/>
      <c r="D626" s="27"/>
      <c r="E626" s="28"/>
      <c r="F626" s="27"/>
      <c r="G626" s="27"/>
      <c r="J626" s="11" t="s">
        <v>12</v>
      </c>
    </row>
    <row r="627" spans="1:10" ht="20.100000000000001" customHeight="1" x14ac:dyDescent="0.45">
      <c r="A627" s="25">
        <v>43112</v>
      </c>
      <c r="B627" s="26"/>
      <c r="C627" s="26"/>
      <c r="D627" s="27"/>
      <c r="E627" s="28"/>
      <c r="F627" s="27"/>
      <c r="G627" s="27"/>
      <c r="J627" s="11" t="s">
        <v>12</v>
      </c>
    </row>
    <row r="628" spans="1:10" ht="20.100000000000001" customHeight="1" x14ac:dyDescent="0.45">
      <c r="A628" s="38">
        <v>43113</v>
      </c>
      <c r="B628" s="39"/>
      <c r="C628" s="39"/>
      <c r="D628" s="40"/>
      <c r="E628" s="41"/>
      <c r="F628" s="40"/>
      <c r="G628" s="40"/>
      <c r="H628" s="6"/>
      <c r="I628" s="6"/>
      <c r="J628" s="6"/>
    </row>
    <row r="629" spans="1:10" ht="20.100000000000001" customHeight="1" x14ac:dyDescent="0.45">
      <c r="A629" s="38">
        <v>43114</v>
      </c>
      <c r="B629" s="39"/>
      <c r="C629" s="39"/>
      <c r="D629" s="40"/>
      <c r="E629" s="41"/>
      <c r="F629" s="40"/>
      <c r="G629" s="40"/>
      <c r="H629" s="6"/>
      <c r="I629" s="6"/>
      <c r="J629" s="6"/>
    </row>
    <row r="630" spans="1:10" ht="20.100000000000001" customHeight="1" x14ac:dyDescent="0.45">
      <c r="A630" s="25">
        <v>43115</v>
      </c>
      <c r="B630" s="26"/>
      <c r="C630" s="26"/>
      <c r="D630" s="27"/>
      <c r="E630" s="28"/>
      <c r="F630" s="27"/>
      <c r="G630" s="27"/>
      <c r="I630" s="11" t="s">
        <v>13</v>
      </c>
    </row>
    <row r="631" spans="1:10" ht="20.100000000000001" customHeight="1" x14ac:dyDescent="0.45">
      <c r="A631" s="29">
        <v>43116</v>
      </c>
      <c r="B631" s="30"/>
      <c r="C631" s="30"/>
      <c r="D631" s="31"/>
      <c r="E631" s="32"/>
      <c r="F631" s="31"/>
      <c r="G631" s="31"/>
      <c r="H631" s="16"/>
      <c r="I631" s="16"/>
      <c r="J631" s="16" t="s">
        <v>12</v>
      </c>
    </row>
    <row r="632" spans="1:10" s="16" customFormat="1" ht="20.100000000000001" customHeight="1" x14ac:dyDescent="0.45">
      <c r="A632" s="25">
        <v>43117</v>
      </c>
      <c r="B632" s="26"/>
      <c r="C632" s="26"/>
      <c r="D632" s="27"/>
      <c r="E632" s="28"/>
      <c r="F632" s="27"/>
      <c r="G632" s="27"/>
      <c r="H632" s="11"/>
      <c r="I632" s="11"/>
      <c r="J632" s="11" t="s">
        <v>12</v>
      </c>
    </row>
    <row r="633" spans="1:10" s="16" customFormat="1" ht="20.100000000000001" customHeight="1" x14ac:dyDescent="0.45">
      <c r="A633" s="29">
        <v>43118</v>
      </c>
      <c r="B633" s="30"/>
      <c r="C633" s="30"/>
      <c r="D633" s="31"/>
      <c r="E633" s="32"/>
      <c r="F633" s="31"/>
      <c r="G633" s="31"/>
      <c r="J633" s="16" t="s">
        <v>12</v>
      </c>
    </row>
    <row r="634" spans="1:10" s="16" customFormat="1" ht="20.100000000000001" customHeight="1" x14ac:dyDescent="0.45">
      <c r="A634" s="25">
        <v>43119</v>
      </c>
      <c r="B634" s="26"/>
      <c r="C634" s="26"/>
      <c r="D634" s="27"/>
      <c r="E634" s="28"/>
      <c r="F634" s="27"/>
      <c r="G634" s="27"/>
      <c r="H634" s="11"/>
      <c r="I634" s="11"/>
      <c r="J634" s="11" t="s">
        <v>12</v>
      </c>
    </row>
    <row r="635" spans="1:10" s="16" customFormat="1" ht="20.100000000000001" customHeight="1" x14ac:dyDescent="0.45">
      <c r="A635" s="38">
        <v>43120</v>
      </c>
      <c r="B635" s="39"/>
      <c r="C635" s="39"/>
      <c r="D635" s="40"/>
      <c r="E635" s="41"/>
      <c r="F635" s="40"/>
      <c r="G635" s="40"/>
      <c r="H635" s="6"/>
      <c r="I635" s="6"/>
      <c r="J635" s="6"/>
    </row>
    <row r="636" spans="1:10" s="16" customFormat="1" ht="20.100000000000001" customHeight="1" x14ac:dyDescent="0.45">
      <c r="A636" s="38">
        <v>43121</v>
      </c>
      <c r="B636" s="39"/>
      <c r="C636" s="39"/>
      <c r="D636" s="40"/>
      <c r="E636" s="41"/>
      <c r="F636" s="40"/>
      <c r="G636" s="40"/>
      <c r="H636" s="6"/>
      <c r="I636" s="6"/>
      <c r="J636" s="6"/>
    </row>
    <row r="637" spans="1:10" s="16" customFormat="1" ht="20.100000000000001" customHeight="1" x14ac:dyDescent="0.45">
      <c r="A637" s="25">
        <v>43122</v>
      </c>
      <c r="B637" s="26"/>
      <c r="C637" s="26"/>
      <c r="D637" s="27"/>
      <c r="E637" s="28"/>
      <c r="F637" s="27"/>
      <c r="G637" s="27"/>
      <c r="H637" s="11"/>
      <c r="I637" s="11"/>
      <c r="J637" s="11" t="s">
        <v>12</v>
      </c>
    </row>
    <row r="638" spans="1:10" ht="20.100000000000001" customHeight="1" x14ac:dyDescent="0.45">
      <c r="A638" s="29">
        <v>43123</v>
      </c>
      <c r="B638" s="30"/>
      <c r="C638" s="30"/>
      <c r="D638" s="31"/>
      <c r="E638" s="32"/>
      <c r="F638" s="31"/>
      <c r="G638" s="31"/>
      <c r="H638" s="16"/>
      <c r="I638" s="16"/>
      <c r="J638" s="16" t="s">
        <v>12</v>
      </c>
    </row>
    <row r="639" spans="1:10" ht="20.100000000000001" customHeight="1" x14ac:dyDescent="0.45">
      <c r="A639" s="25">
        <v>43124</v>
      </c>
      <c r="B639" s="26"/>
      <c r="C639" s="26"/>
      <c r="D639" s="27"/>
      <c r="E639" s="28"/>
      <c r="F639" s="27"/>
      <c r="G639" s="27"/>
      <c r="J639" s="11" t="s">
        <v>12</v>
      </c>
    </row>
    <row r="640" spans="1:10" ht="20.100000000000001" customHeight="1" x14ac:dyDescent="0.45">
      <c r="A640" s="29">
        <v>43125</v>
      </c>
      <c r="B640" s="30"/>
      <c r="C640" s="30"/>
      <c r="D640" s="31"/>
      <c r="E640" s="32"/>
      <c r="F640" s="31"/>
      <c r="G640" s="31"/>
      <c r="H640" s="16"/>
      <c r="I640" s="16"/>
      <c r="J640" s="16" t="s">
        <v>12</v>
      </c>
    </row>
    <row r="641" spans="1:10" s="6" customFormat="1" ht="20.100000000000001" customHeight="1" x14ac:dyDescent="0.45">
      <c r="A641" s="25">
        <v>43126</v>
      </c>
      <c r="B641" s="26"/>
      <c r="C641" s="26"/>
      <c r="D641" s="27"/>
      <c r="E641" s="28"/>
      <c r="F641" s="27"/>
      <c r="G641" s="27"/>
      <c r="H641" s="11"/>
      <c r="I641" s="11"/>
      <c r="J641" s="11" t="s">
        <v>12</v>
      </c>
    </row>
    <row r="642" spans="1:10" s="6" customFormat="1" ht="20.100000000000001" customHeight="1" x14ac:dyDescent="0.45">
      <c r="A642" s="38">
        <v>43127</v>
      </c>
      <c r="B642" s="39"/>
      <c r="C642" s="39"/>
      <c r="D642" s="40"/>
      <c r="E642" s="41"/>
      <c r="F642" s="40"/>
      <c r="G642" s="40"/>
    </row>
    <row r="643" spans="1:10" ht="20.100000000000001" customHeight="1" x14ac:dyDescent="0.45">
      <c r="A643" s="38">
        <v>43128</v>
      </c>
      <c r="B643" s="39"/>
      <c r="C643" s="39"/>
      <c r="D643" s="40"/>
      <c r="E643" s="41"/>
      <c r="F643" s="40"/>
      <c r="G643" s="40"/>
      <c r="H643" s="6"/>
      <c r="I643" s="6"/>
      <c r="J643" s="6"/>
    </row>
    <row r="644" spans="1:10" s="16" customFormat="1" ht="20.100000000000001" customHeight="1" x14ac:dyDescent="0.45">
      <c r="A644" s="25">
        <v>43133</v>
      </c>
      <c r="B644" s="26"/>
      <c r="C644" s="26"/>
      <c r="D644" s="27"/>
      <c r="E644" s="28"/>
      <c r="F644" s="27"/>
      <c r="G644" s="27"/>
      <c r="H644" s="11"/>
      <c r="I644" s="11"/>
      <c r="J644" s="11" t="s">
        <v>12</v>
      </c>
    </row>
    <row r="645" spans="1:10" ht="20.100000000000001" customHeight="1" x14ac:dyDescent="0.45">
      <c r="A645" s="38">
        <v>43134</v>
      </c>
      <c r="B645" s="39"/>
      <c r="C645" s="39"/>
      <c r="D645" s="40"/>
      <c r="E645" s="41"/>
      <c r="F645" s="40"/>
      <c r="G645" s="40"/>
      <c r="H645" s="6"/>
      <c r="I645" s="6"/>
      <c r="J645" s="6"/>
    </row>
    <row r="646" spans="1:10" s="16" customFormat="1" ht="20.100000000000001" customHeight="1" x14ac:dyDescent="0.45">
      <c r="A646" s="38">
        <v>43135</v>
      </c>
      <c r="B646" s="39"/>
      <c r="C646" s="39"/>
      <c r="D646" s="40"/>
      <c r="E646" s="41"/>
      <c r="F646" s="40"/>
      <c r="G646" s="40"/>
      <c r="H646" s="6"/>
      <c r="I646" s="6"/>
      <c r="J646" s="6"/>
    </row>
    <row r="647" spans="1:10" s="16" customFormat="1" ht="20.100000000000001" customHeight="1" x14ac:dyDescent="0.45">
      <c r="A647" s="29">
        <v>43137</v>
      </c>
      <c r="B647" s="30"/>
      <c r="C647" s="30"/>
      <c r="D647" s="31"/>
      <c r="E647" s="32"/>
      <c r="F647" s="31"/>
      <c r="G647" s="31"/>
      <c r="J647" s="16" t="s">
        <v>12</v>
      </c>
    </row>
    <row r="648" spans="1:10" s="16" customFormat="1" ht="20.100000000000001" customHeight="1" x14ac:dyDescent="0.45">
      <c r="A648" s="38">
        <v>43141</v>
      </c>
      <c r="B648" s="39"/>
      <c r="C648" s="39"/>
      <c r="D648" s="40"/>
      <c r="E648" s="41"/>
      <c r="F648" s="40"/>
      <c r="G648" s="40"/>
      <c r="H648" s="6"/>
      <c r="I648" s="6"/>
      <c r="J648" s="6"/>
    </row>
    <row r="649" spans="1:10" s="16" customFormat="1" ht="20.100000000000001" customHeight="1" x14ac:dyDescent="0.45">
      <c r="A649" s="38">
        <v>43142</v>
      </c>
      <c r="B649" s="39"/>
      <c r="C649" s="39"/>
      <c r="D649" s="40"/>
      <c r="E649" s="41"/>
      <c r="F649" s="40"/>
      <c r="G649" s="40"/>
      <c r="H649" s="6"/>
      <c r="I649" s="6"/>
      <c r="J649" s="6"/>
    </row>
    <row r="650" spans="1:10" s="16" customFormat="1" ht="20.100000000000001" customHeight="1" x14ac:dyDescent="0.45">
      <c r="A650" s="25">
        <v>43143</v>
      </c>
      <c r="B650" s="26"/>
      <c r="C650" s="26"/>
      <c r="D650" s="27"/>
      <c r="E650" s="28"/>
      <c r="F650" s="27"/>
      <c r="G650" s="27"/>
      <c r="H650" s="11"/>
      <c r="I650" s="11"/>
      <c r="J650" s="11" t="s">
        <v>12</v>
      </c>
    </row>
    <row r="651" spans="1:10" s="16" customFormat="1" ht="20.100000000000001" customHeight="1" x14ac:dyDescent="0.45">
      <c r="A651" s="29">
        <v>43144</v>
      </c>
      <c r="B651" s="30"/>
      <c r="C651" s="30"/>
      <c r="D651" s="31"/>
      <c r="E651" s="32"/>
      <c r="F651" s="31"/>
      <c r="G651" s="31"/>
      <c r="J651" s="16" t="s">
        <v>12</v>
      </c>
    </row>
    <row r="652" spans="1:10" s="16" customFormat="1" ht="20.100000000000001" customHeight="1" x14ac:dyDescent="0.45">
      <c r="A652" s="25">
        <v>43145</v>
      </c>
      <c r="B652" s="26"/>
      <c r="C652" s="26"/>
      <c r="D652" s="27"/>
      <c r="E652" s="28"/>
      <c r="F652" s="27"/>
      <c r="G652" s="27"/>
      <c r="H652" s="11"/>
      <c r="I652" s="11"/>
      <c r="J652" s="11" t="s">
        <v>12</v>
      </c>
    </row>
    <row r="653" spans="1:10" ht="20.100000000000001" customHeight="1" x14ac:dyDescent="0.45">
      <c r="A653" s="25">
        <v>43147</v>
      </c>
      <c r="I653" s="11" t="s">
        <v>65</v>
      </c>
      <c r="J653" s="11" t="s">
        <v>12</v>
      </c>
    </row>
    <row r="654" spans="1:10" s="6" customFormat="1" ht="20.100000000000001" customHeight="1" x14ac:dyDescent="0.45">
      <c r="A654" s="38">
        <v>43148</v>
      </c>
      <c r="B654" s="23"/>
      <c r="C654" s="23"/>
      <c r="E654" s="24"/>
    </row>
    <row r="656" spans="1:10" ht="20.100000000000001" customHeight="1" x14ac:dyDescent="0.45">
      <c r="I656" s="58" t="s">
        <v>66</v>
      </c>
      <c r="J656" s="21">
        <f>COUNTIF(J2:J654,"X")</f>
        <v>61</v>
      </c>
    </row>
  </sheetData>
  <sortState ref="A2:J656">
    <sortCondition ref="E2:E65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0"/>
  <sheetViews>
    <sheetView zoomScaleNormal="100" workbookViewId="0">
      <pane ySplit="1" topLeftCell="A200" activePane="bottomLeft" state="frozen"/>
      <selection pane="bottomLeft" activeCell="J21" sqref="J21"/>
    </sheetView>
  </sheetViews>
  <sheetFormatPr defaultColWidth="9.1328125" defaultRowHeight="20.100000000000001" customHeight="1" x14ac:dyDescent="0.45"/>
  <cols>
    <col min="1" max="1" width="12.59765625" style="78" customWidth="1"/>
    <col min="2" max="2" width="16.73046875" style="77" customWidth="1"/>
    <col min="3" max="3" width="15.3984375" style="77" customWidth="1"/>
    <col min="4" max="4" width="24.73046875" style="11" customWidth="1"/>
    <col min="5" max="5" width="11.73046875" style="11" bestFit="1" customWidth="1"/>
    <col min="6" max="16384" width="9.1328125" style="11"/>
  </cols>
  <sheetData>
    <row r="1" spans="1:5" s="1" customFormat="1" ht="20.100000000000001" customHeight="1" x14ac:dyDescent="0.45">
      <c r="A1" s="59" t="s">
        <v>2</v>
      </c>
      <c r="B1" s="60" t="s">
        <v>67</v>
      </c>
      <c r="C1" s="60" t="s">
        <v>68</v>
      </c>
      <c r="D1" s="1" t="s">
        <v>19</v>
      </c>
      <c r="E1" s="1" t="s">
        <v>17</v>
      </c>
    </row>
    <row r="2" spans="1:5" s="6" customFormat="1" ht="20.100000000000001" customHeight="1" x14ac:dyDescent="0.45">
      <c r="A2" s="61">
        <v>42932</v>
      </c>
      <c r="B2" s="62"/>
      <c r="C2" s="62"/>
    </row>
    <row r="3" spans="1:5" ht="20.100000000000001" customHeight="1" x14ac:dyDescent="0.45">
      <c r="A3" s="63">
        <v>42933</v>
      </c>
      <c r="B3" s="64">
        <v>0.50770833333333332</v>
      </c>
      <c r="C3" s="64">
        <v>0.70818287037037031</v>
      </c>
    </row>
    <row r="4" spans="1:5" s="16" customFormat="1" ht="20.100000000000001" customHeight="1" x14ac:dyDescent="0.45">
      <c r="A4" s="65">
        <v>42934</v>
      </c>
      <c r="B4" s="66">
        <v>0.3399652777777778</v>
      </c>
      <c r="C4" s="66">
        <v>0.61587962962962961</v>
      </c>
    </row>
    <row r="5" spans="1:5" ht="20.100000000000001" customHeight="1" x14ac:dyDescent="0.45">
      <c r="A5" s="63">
        <v>42935</v>
      </c>
      <c r="B5" s="64">
        <v>0.34418981481481481</v>
      </c>
      <c r="C5" s="64">
        <v>0.46828703703703706</v>
      </c>
    </row>
    <row r="6" spans="1:5" s="16" customFormat="1" ht="20.100000000000001" customHeight="1" x14ac:dyDescent="0.45">
      <c r="A6" s="65">
        <v>42936</v>
      </c>
      <c r="B6" s="66">
        <v>0.34177083333333336</v>
      </c>
      <c r="C6" s="66">
        <v>0.67106481481481473</v>
      </c>
    </row>
    <row r="7" spans="1:5" ht="20.100000000000001" customHeight="1" x14ac:dyDescent="0.45">
      <c r="A7" s="63">
        <v>42937</v>
      </c>
      <c r="B7" s="64">
        <v>0.36090277777777779</v>
      </c>
      <c r="C7" s="64">
        <v>0.49363425925925924</v>
      </c>
    </row>
    <row r="8" spans="1:5" s="37" customFormat="1" ht="20.100000000000001" customHeight="1" x14ac:dyDescent="0.45">
      <c r="A8" s="67">
        <v>42938</v>
      </c>
      <c r="B8" s="68"/>
      <c r="C8" s="68"/>
    </row>
    <row r="9" spans="1:5" s="37" customFormat="1" ht="20.100000000000001" customHeight="1" x14ac:dyDescent="0.45">
      <c r="A9" s="67">
        <v>42939</v>
      </c>
      <c r="B9" s="68"/>
      <c r="C9" s="68"/>
    </row>
    <row r="10" spans="1:5" ht="20.100000000000001" customHeight="1" x14ac:dyDescent="0.45">
      <c r="A10" s="63">
        <v>42940</v>
      </c>
      <c r="B10" s="64">
        <v>0.3411689814814815</v>
      </c>
      <c r="C10" s="64">
        <v>0.60944444444444446</v>
      </c>
    </row>
    <row r="11" spans="1:5" s="16" customFormat="1" ht="20.100000000000001" customHeight="1" x14ac:dyDescent="0.45">
      <c r="A11" s="65">
        <v>42941</v>
      </c>
      <c r="B11" s="66"/>
      <c r="C11" s="66"/>
      <c r="E11" s="16" t="s">
        <v>12</v>
      </c>
    </row>
    <row r="12" spans="1:5" ht="20.100000000000001" customHeight="1" x14ac:dyDescent="0.45">
      <c r="A12" s="63">
        <v>42942</v>
      </c>
      <c r="B12" s="64">
        <v>0.34844907407407405</v>
      </c>
      <c r="C12" s="64">
        <v>0.70706018518518521</v>
      </c>
    </row>
    <row r="13" spans="1:5" s="16" customFormat="1" ht="20.100000000000001" customHeight="1" x14ac:dyDescent="0.45">
      <c r="A13" s="65">
        <v>42943</v>
      </c>
      <c r="B13" s="66">
        <v>0.36150462962962965</v>
      </c>
      <c r="C13" s="66">
        <v>0.60018518518518515</v>
      </c>
    </row>
    <row r="14" spans="1:5" ht="20.100000000000001" customHeight="1" x14ac:dyDescent="0.45">
      <c r="A14" s="63">
        <v>42944</v>
      </c>
      <c r="B14" s="64">
        <v>0.3621180555555556</v>
      </c>
      <c r="C14" s="64">
        <v>0.56035879629629626</v>
      </c>
    </row>
    <row r="15" spans="1:5" s="6" customFormat="1" ht="20.100000000000001" customHeight="1" x14ac:dyDescent="0.45">
      <c r="A15" s="69">
        <v>42945</v>
      </c>
      <c r="B15" s="70"/>
      <c r="C15" s="70"/>
    </row>
    <row r="16" spans="1:5" s="6" customFormat="1" ht="20.100000000000001" customHeight="1" x14ac:dyDescent="0.45">
      <c r="A16" s="69">
        <v>42946</v>
      </c>
      <c r="B16" s="70"/>
      <c r="C16" s="70"/>
    </row>
    <row r="17" spans="1:5" ht="20.100000000000001" customHeight="1" x14ac:dyDescent="0.45">
      <c r="A17" s="63">
        <v>42947</v>
      </c>
      <c r="B17" s="64">
        <v>0.33839120370370374</v>
      </c>
      <c r="C17" s="64">
        <v>0.60932870370370373</v>
      </c>
      <c r="D17" s="11" t="s">
        <v>35</v>
      </c>
    </row>
    <row r="18" spans="1:5" s="16" customFormat="1" ht="20.100000000000001" customHeight="1" x14ac:dyDescent="0.45">
      <c r="A18" s="65">
        <v>42948</v>
      </c>
      <c r="B18" s="66">
        <v>0.32769675925925928</v>
      </c>
      <c r="C18" s="66">
        <v>0.57182870370370364</v>
      </c>
      <c r="D18" s="16" t="s">
        <v>36</v>
      </c>
    </row>
    <row r="19" spans="1:5" ht="20.100000000000001" customHeight="1" x14ac:dyDescent="0.45">
      <c r="A19" s="63">
        <v>42949</v>
      </c>
      <c r="B19" s="64">
        <v>0.36906250000000002</v>
      </c>
      <c r="C19" s="64">
        <v>0.57517361111111109</v>
      </c>
    </row>
    <row r="20" spans="1:5" s="16" customFormat="1" ht="20.100000000000001" customHeight="1" x14ac:dyDescent="0.45">
      <c r="A20" s="65">
        <v>42950</v>
      </c>
      <c r="B20" s="66">
        <v>0.36238425925925927</v>
      </c>
      <c r="C20" s="66">
        <v>0.49234953703703704</v>
      </c>
    </row>
    <row r="21" spans="1:5" ht="20.100000000000001" customHeight="1" x14ac:dyDescent="0.45">
      <c r="A21" s="63">
        <v>42951</v>
      </c>
      <c r="B21" s="64"/>
      <c r="C21" s="64"/>
      <c r="E21" s="11" t="s">
        <v>12</v>
      </c>
    </row>
    <row r="22" spans="1:5" s="6" customFormat="1" ht="20.100000000000001" customHeight="1" x14ac:dyDescent="0.45">
      <c r="A22" s="69">
        <v>42952</v>
      </c>
      <c r="B22" s="70"/>
      <c r="C22" s="70"/>
    </row>
    <row r="23" spans="1:5" s="6" customFormat="1" ht="20.100000000000001" customHeight="1" x14ac:dyDescent="0.45">
      <c r="A23" s="69">
        <v>42953</v>
      </c>
      <c r="B23" s="70"/>
      <c r="C23" s="70"/>
    </row>
    <row r="24" spans="1:5" ht="20.100000000000001" customHeight="1" x14ac:dyDescent="0.45">
      <c r="A24" s="63">
        <v>42954</v>
      </c>
      <c r="B24" s="64">
        <v>0.31829861111111107</v>
      </c>
      <c r="C24" s="64">
        <v>0.58831018518518519</v>
      </c>
    </row>
    <row r="25" spans="1:5" s="16" customFormat="1" ht="20.100000000000001" customHeight="1" x14ac:dyDescent="0.45">
      <c r="A25" s="65">
        <v>42955</v>
      </c>
      <c r="B25" s="66">
        <v>0.338900462962963</v>
      </c>
      <c r="C25" s="66">
        <v>0.69863425925925926</v>
      </c>
    </row>
    <row r="26" spans="1:5" ht="20.100000000000001" customHeight="1" x14ac:dyDescent="0.45">
      <c r="A26" s="63">
        <v>42956</v>
      </c>
      <c r="B26" s="64">
        <v>0.50124999999999997</v>
      </c>
      <c r="C26" s="64">
        <v>0.65278935185185183</v>
      </c>
    </row>
    <row r="27" spans="1:5" s="16" customFormat="1" ht="20.100000000000001" customHeight="1" x14ac:dyDescent="0.45">
      <c r="A27" s="65">
        <v>42957</v>
      </c>
      <c r="B27" s="66">
        <v>0.32855324074074072</v>
      </c>
      <c r="C27" s="66">
        <v>0.32876157407407408</v>
      </c>
    </row>
    <row r="28" spans="1:5" ht="20.100000000000001" customHeight="1" x14ac:dyDescent="0.45">
      <c r="A28" s="63">
        <v>42958</v>
      </c>
      <c r="B28" s="64">
        <v>0.33023148148148146</v>
      </c>
      <c r="C28" s="64">
        <v>0.63944444444444448</v>
      </c>
    </row>
    <row r="29" spans="1:5" s="6" customFormat="1" ht="20.100000000000001" customHeight="1" x14ac:dyDescent="0.45">
      <c r="A29" s="69">
        <v>42959</v>
      </c>
      <c r="B29" s="70"/>
      <c r="C29" s="70"/>
    </row>
    <row r="30" spans="1:5" s="6" customFormat="1" ht="20.100000000000001" customHeight="1" x14ac:dyDescent="0.45">
      <c r="A30" s="69">
        <v>42960</v>
      </c>
      <c r="B30" s="70"/>
      <c r="C30" s="70"/>
    </row>
    <row r="31" spans="1:5" ht="20.100000000000001" customHeight="1" x14ac:dyDescent="0.45">
      <c r="A31" s="63">
        <v>42961</v>
      </c>
      <c r="B31" s="64">
        <v>0.34090277777777778</v>
      </c>
      <c r="C31" s="64">
        <v>0.59535879629629629</v>
      </c>
    </row>
    <row r="32" spans="1:5" s="16" customFormat="1" ht="20.100000000000001" customHeight="1" x14ac:dyDescent="0.45">
      <c r="A32" s="65">
        <v>42962</v>
      </c>
      <c r="B32" s="66">
        <v>0.32878472222222221</v>
      </c>
      <c r="C32" s="66">
        <v>0.56314814814814818</v>
      </c>
    </row>
    <row r="33" spans="1:5" ht="20.100000000000001" customHeight="1" x14ac:dyDescent="0.45">
      <c r="A33" s="63">
        <v>42963</v>
      </c>
      <c r="B33" s="64">
        <v>0.33792824074074074</v>
      </c>
      <c r="C33" s="64">
        <v>0.67721064814814813</v>
      </c>
    </row>
    <row r="34" spans="1:5" s="16" customFormat="1" ht="20.100000000000001" customHeight="1" x14ac:dyDescent="0.45">
      <c r="A34" s="65">
        <v>42964</v>
      </c>
      <c r="B34" s="66">
        <v>0.34317129629629628</v>
      </c>
      <c r="C34" s="66">
        <v>0.71636574074074078</v>
      </c>
    </row>
    <row r="35" spans="1:5" ht="20.100000000000001" customHeight="1" x14ac:dyDescent="0.45">
      <c r="A35" s="63">
        <v>42965</v>
      </c>
      <c r="B35" s="64"/>
      <c r="C35" s="64"/>
      <c r="E35" s="11" t="s">
        <v>12</v>
      </c>
    </row>
    <row r="36" spans="1:5" s="6" customFormat="1" ht="20.100000000000001" customHeight="1" x14ac:dyDescent="0.45">
      <c r="A36" s="69">
        <v>42966</v>
      </c>
      <c r="B36" s="70"/>
      <c r="C36" s="70"/>
    </row>
    <row r="37" spans="1:5" s="6" customFormat="1" ht="20.100000000000001" customHeight="1" x14ac:dyDescent="0.45">
      <c r="A37" s="69">
        <v>42967</v>
      </c>
      <c r="B37" s="70"/>
      <c r="C37" s="70"/>
    </row>
    <row r="38" spans="1:5" ht="20.100000000000001" customHeight="1" x14ac:dyDescent="0.45">
      <c r="A38" s="63">
        <v>42968</v>
      </c>
      <c r="B38" s="64">
        <v>0.33901620370370367</v>
      </c>
      <c r="C38" s="64">
        <v>0.66405092592592596</v>
      </c>
    </row>
    <row r="39" spans="1:5" s="16" customFormat="1" ht="20.100000000000001" customHeight="1" x14ac:dyDescent="0.45">
      <c r="A39" s="65">
        <v>42969</v>
      </c>
      <c r="B39" s="66">
        <v>0.34211805555555558</v>
      </c>
      <c r="C39" s="66">
        <v>0.68660879629629623</v>
      </c>
    </row>
    <row r="40" spans="1:5" ht="20.100000000000001" customHeight="1" x14ac:dyDescent="0.45">
      <c r="A40" s="63">
        <v>42970</v>
      </c>
      <c r="B40" s="64">
        <v>0.50980324074074079</v>
      </c>
      <c r="C40" s="64">
        <v>0.58357638888888885</v>
      </c>
    </row>
    <row r="41" spans="1:5" s="16" customFormat="1" ht="20.100000000000001" customHeight="1" x14ac:dyDescent="0.45">
      <c r="A41" s="65">
        <v>42971</v>
      </c>
      <c r="B41" s="66">
        <v>0.33692129629629625</v>
      </c>
      <c r="C41" s="66">
        <v>0.7122222222222222</v>
      </c>
    </row>
    <row r="42" spans="1:5" ht="20.100000000000001" customHeight="1" x14ac:dyDescent="0.45">
      <c r="A42" s="63">
        <v>42972</v>
      </c>
      <c r="B42" s="64">
        <v>0.32878472222222221</v>
      </c>
      <c r="C42" s="64">
        <v>0.37958333333333333</v>
      </c>
    </row>
    <row r="43" spans="1:5" s="6" customFormat="1" ht="20.100000000000001" customHeight="1" x14ac:dyDescent="0.45">
      <c r="A43" s="69">
        <v>42973</v>
      </c>
      <c r="B43" s="70"/>
      <c r="C43" s="70"/>
    </row>
    <row r="44" spans="1:5" s="6" customFormat="1" ht="20.100000000000001" customHeight="1" x14ac:dyDescent="0.45">
      <c r="A44" s="69">
        <v>42974</v>
      </c>
      <c r="B44" s="70"/>
      <c r="C44" s="70"/>
    </row>
    <row r="45" spans="1:5" ht="20.100000000000001" customHeight="1" x14ac:dyDescent="0.45">
      <c r="A45" s="63">
        <v>42975</v>
      </c>
      <c r="B45" s="64"/>
      <c r="C45" s="64"/>
      <c r="E45" s="11" t="s">
        <v>12</v>
      </c>
    </row>
    <row r="46" spans="1:5" s="16" customFormat="1" ht="20.100000000000001" customHeight="1" x14ac:dyDescent="0.45">
      <c r="A46" s="65">
        <v>42976</v>
      </c>
      <c r="B46" s="66">
        <v>0.37799768518518517</v>
      </c>
      <c r="C46" s="66">
        <v>0.65282407407407406</v>
      </c>
    </row>
    <row r="47" spans="1:5" ht="20.100000000000001" customHeight="1" x14ac:dyDescent="0.45">
      <c r="A47" s="63">
        <v>42977</v>
      </c>
      <c r="B47" s="64"/>
      <c r="C47" s="64"/>
      <c r="E47" s="11" t="s">
        <v>12</v>
      </c>
    </row>
    <row r="48" spans="1:5" s="16" customFormat="1" ht="20.100000000000001" customHeight="1" x14ac:dyDescent="0.45">
      <c r="A48" s="65">
        <v>42978</v>
      </c>
      <c r="B48" s="66"/>
      <c r="C48" s="66"/>
      <c r="E48" s="16" t="s">
        <v>12</v>
      </c>
    </row>
    <row r="49" spans="1:5" ht="20.100000000000001" customHeight="1" x14ac:dyDescent="0.45">
      <c r="A49" s="71">
        <v>42979</v>
      </c>
      <c r="B49" s="72">
        <v>0.35053240740740743</v>
      </c>
      <c r="C49" s="64">
        <v>0.35071759259259255</v>
      </c>
    </row>
    <row r="50" spans="1:5" s="6" customFormat="1" ht="20.100000000000001" customHeight="1" x14ac:dyDescent="0.45">
      <c r="A50" s="69">
        <v>42980</v>
      </c>
      <c r="B50" s="70"/>
      <c r="C50" s="70"/>
    </row>
    <row r="51" spans="1:5" s="6" customFormat="1" ht="20.100000000000001" customHeight="1" x14ac:dyDescent="0.45">
      <c r="A51" s="69">
        <v>42981</v>
      </c>
      <c r="B51" s="70"/>
      <c r="C51" s="70"/>
    </row>
    <row r="52" spans="1:5" s="52" customFormat="1" ht="20.100000000000001" customHeight="1" x14ac:dyDescent="0.45">
      <c r="A52" s="73">
        <v>42982</v>
      </c>
      <c r="B52" s="74"/>
      <c r="C52" s="74"/>
      <c r="D52" s="52" t="s">
        <v>7</v>
      </c>
    </row>
    <row r="53" spans="1:5" s="16" customFormat="1" ht="20.100000000000001" customHeight="1" x14ac:dyDescent="0.45">
      <c r="A53" s="65">
        <v>42983</v>
      </c>
      <c r="B53" s="66">
        <v>0.38616898148148149</v>
      </c>
      <c r="C53" s="66">
        <v>0.3863773148148148</v>
      </c>
    </row>
    <row r="54" spans="1:5" ht="20.100000000000001" customHeight="1" x14ac:dyDescent="0.45">
      <c r="A54" s="63">
        <v>42984</v>
      </c>
      <c r="B54" s="64"/>
      <c r="C54" s="64"/>
      <c r="E54" s="11" t="s">
        <v>12</v>
      </c>
    </row>
    <row r="55" spans="1:5" s="16" customFormat="1" ht="20.100000000000001" customHeight="1" x14ac:dyDescent="0.45">
      <c r="A55" s="65">
        <v>42985</v>
      </c>
      <c r="B55" s="66"/>
      <c r="C55" s="66"/>
      <c r="E55" s="16" t="s">
        <v>12</v>
      </c>
    </row>
    <row r="56" spans="1:5" ht="20.100000000000001" customHeight="1" x14ac:dyDescent="0.45">
      <c r="A56" s="63">
        <v>42986</v>
      </c>
      <c r="B56" s="64"/>
      <c r="C56" s="64"/>
      <c r="E56" s="11" t="s">
        <v>12</v>
      </c>
    </row>
    <row r="57" spans="1:5" s="6" customFormat="1" ht="20.100000000000001" customHeight="1" x14ac:dyDescent="0.45">
      <c r="A57" s="69">
        <v>42987</v>
      </c>
      <c r="B57" s="70"/>
      <c r="C57" s="70"/>
    </row>
    <row r="58" spans="1:5" s="6" customFormat="1" ht="20.100000000000001" customHeight="1" x14ac:dyDescent="0.45">
      <c r="A58" s="69">
        <v>42988</v>
      </c>
      <c r="B58" s="70"/>
      <c r="C58" s="70"/>
    </row>
    <row r="59" spans="1:5" ht="20.100000000000001" customHeight="1" x14ac:dyDescent="0.45">
      <c r="A59" s="63">
        <v>42989</v>
      </c>
      <c r="B59" s="64">
        <v>0.3893287037037037</v>
      </c>
      <c r="C59" s="64">
        <v>0.63114583333333341</v>
      </c>
    </row>
    <row r="60" spans="1:5" s="16" customFormat="1" ht="20.100000000000001" customHeight="1" x14ac:dyDescent="0.45">
      <c r="A60" s="65">
        <v>42990</v>
      </c>
      <c r="B60" s="66">
        <v>0.34118055555555554</v>
      </c>
      <c r="C60" s="66">
        <v>0.69612268518518527</v>
      </c>
    </row>
    <row r="61" spans="1:5" ht="20.100000000000001" customHeight="1" x14ac:dyDescent="0.45">
      <c r="A61" s="63">
        <v>42991</v>
      </c>
      <c r="B61" s="64">
        <v>0.33818287037037037</v>
      </c>
      <c r="C61" s="64">
        <v>0.69401620370370365</v>
      </c>
    </row>
    <row r="62" spans="1:5" s="16" customFormat="1" ht="20.100000000000001" customHeight="1" x14ac:dyDescent="0.45">
      <c r="A62" s="65">
        <v>42992</v>
      </c>
      <c r="B62" s="66">
        <v>0.3520833333333333</v>
      </c>
      <c r="C62" s="66">
        <v>0.55071759259259256</v>
      </c>
    </row>
    <row r="63" spans="1:5" ht="20.100000000000001" customHeight="1" x14ac:dyDescent="0.45">
      <c r="A63" s="63">
        <v>42993</v>
      </c>
      <c r="B63" s="64"/>
      <c r="C63" s="64"/>
      <c r="E63" s="11" t="s">
        <v>12</v>
      </c>
    </row>
    <row r="64" spans="1:5" s="6" customFormat="1" ht="20.100000000000001" customHeight="1" x14ac:dyDescent="0.45">
      <c r="A64" s="69">
        <v>42994</v>
      </c>
      <c r="B64" s="70"/>
      <c r="C64" s="70"/>
    </row>
    <row r="65" spans="1:5" s="6" customFormat="1" ht="20.100000000000001" customHeight="1" x14ac:dyDescent="0.45">
      <c r="A65" s="69">
        <v>42995</v>
      </c>
      <c r="B65" s="70"/>
      <c r="C65" s="70"/>
    </row>
    <row r="66" spans="1:5" ht="20.100000000000001" customHeight="1" x14ac:dyDescent="0.45">
      <c r="A66" s="63">
        <v>42996</v>
      </c>
      <c r="B66" s="64">
        <v>0.33109953703703704</v>
      </c>
      <c r="C66" s="64">
        <v>0.69390046296296293</v>
      </c>
    </row>
    <row r="67" spans="1:5" s="16" customFormat="1" ht="20.100000000000001" customHeight="1" x14ac:dyDescent="0.45">
      <c r="A67" s="75">
        <v>42997</v>
      </c>
      <c r="B67" s="76">
        <v>0.34910879629629626</v>
      </c>
      <c r="C67" s="66">
        <v>0.65313657407407411</v>
      </c>
    </row>
    <row r="68" spans="1:5" ht="20.100000000000001" customHeight="1" x14ac:dyDescent="0.45">
      <c r="A68" s="63">
        <v>42998</v>
      </c>
      <c r="B68" s="64">
        <v>0.3397337962962963</v>
      </c>
      <c r="C68" s="64">
        <v>0.76365740740740751</v>
      </c>
      <c r="D68" s="11" t="s">
        <v>44</v>
      </c>
    </row>
    <row r="69" spans="1:5" s="16" customFormat="1" ht="20.100000000000001" customHeight="1" x14ac:dyDescent="0.45">
      <c r="A69" s="65">
        <v>42999</v>
      </c>
      <c r="B69" s="66"/>
      <c r="C69" s="66"/>
      <c r="D69" s="16" t="s">
        <v>46</v>
      </c>
      <c r="E69" s="16" t="s">
        <v>12</v>
      </c>
    </row>
    <row r="70" spans="1:5" ht="20.100000000000001" customHeight="1" x14ac:dyDescent="0.45">
      <c r="A70" s="63">
        <v>43000</v>
      </c>
      <c r="B70" s="64"/>
      <c r="C70" s="64"/>
      <c r="D70" s="11" t="s">
        <v>46</v>
      </c>
      <c r="E70" s="11" t="s">
        <v>12</v>
      </c>
    </row>
    <row r="71" spans="1:5" s="6" customFormat="1" ht="20.100000000000001" customHeight="1" x14ac:dyDescent="0.45">
      <c r="A71" s="69">
        <v>43001</v>
      </c>
      <c r="B71" s="70"/>
      <c r="C71" s="70"/>
    </row>
    <row r="72" spans="1:5" s="6" customFormat="1" ht="20.100000000000001" customHeight="1" x14ac:dyDescent="0.45">
      <c r="A72" s="69">
        <v>43002</v>
      </c>
      <c r="B72" s="70"/>
      <c r="C72" s="70"/>
    </row>
    <row r="73" spans="1:5" ht="20.100000000000001" customHeight="1" x14ac:dyDescent="0.45">
      <c r="A73" s="63">
        <v>43003</v>
      </c>
      <c r="B73" s="64">
        <v>0.3414814814814815</v>
      </c>
      <c r="C73" s="64">
        <v>0.53438657407407408</v>
      </c>
    </row>
    <row r="74" spans="1:5" s="16" customFormat="1" ht="20.100000000000001" customHeight="1" x14ac:dyDescent="0.45">
      <c r="A74" s="65">
        <v>43004</v>
      </c>
      <c r="B74" s="66">
        <v>0.35258101851851853</v>
      </c>
      <c r="C74" s="66">
        <v>0.53168981481481481</v>
      </c>
    </row>
    <row r="75" spans="1:5" ht="20.100000000000001" customHeight="1" x14ac:dyDescent="0.45">
      <c r="A75" s="63">
        <v>43005</v>
      </c>
      <c r="B75" s="64">
        <v>0.35046296296296298</v>
      </c>
      <c r="C75" s="64">
        <v>0.75767361111111109</v>
      </c>
    </row>
    <row r="76" spans="1:5" s="16" customFormat="1" ht="20.100000000000001" customHeight="1" x14ac:dyDescent="0.45">
      <c r="A76" s="65">
        <v>43006</v>
      </c>
      <c r="B76" s="66">
        <v>0.3628587962962963</v>
      </c>
      <c r="C76" s="66">
        <v>0.71493055555555562</v>
      </c>
    </row>
    <row r="77" spans="1:5" ht="20.100000000000001" customHeight="1" x14ac:dyDescent="0.45">
      <c r="A77" s="63">
        <v>43007</v>
      </c>
      <c r="B77" s="64">
        <v>0.36216435185185186</v>
      </c>
      <c r="C77" s="64">
        <v>0.48586805555555551</v>
      </c>
      <c r="D77" s="11" t="s">
        <v>47</v>
      </c>
    </row>
    <row r="78" spans="1:5" s="6" customFormat="1" ht="20.100000000000001" customHeight="1" x14ac:dyDescent="0.45">
      <c r="A78" s="69">
        <v>43008</v>
      </c>
      <c r="B78" s="70"/>
      <c r="C78" s="70"/>
      <c r="D78" s="6" t="s">
        <v>48</v>
      </c>
    </row>
    <row r="79" spans="1:5" s="6" customFormat="1" ht="20.100000000000001" customHeight="1" x14ac:dyDescent="0.45">
      <c r="A79" s="69">
        <v>43009</v>
      </c>
      <c r="B79" s="70"/>
      <c r="C79" s="70"/>
    </row>
    <row r="80" spans="1:5" ht="20.100000000000001" customHeight="1" x14ac:dyDescent="0.45">
      <c r="A80" s="63">
        <v>43010</v>
      </c>
      <c r="B80" s="64">
        <v>0.35243055555555558</v>
      </c>
      <c r="C80" s="64">
        <v>0.55656249999999996</v>
      </c>
    </row>
    <row r="81" spans="1:5" s="16" customFormat="1" ht="20.100000000000001" customHeight="1" x14ac:dyDescent="0.45">
      <c r="A81" s="65">
        <v>43011</v>
      </c>
      <c r="B81" s="66">
        <v>0.34056712962962959</v>
      </c>
      <c r="C81" s="66">
        <v>0.49702546296296296</v>
      </c>
    </row>
    <row r="82" spans="1:5" ht="20.100000000000001" customHeight="1" x14ac:dyDescent="0.45">
      <c r="A82" s="63">
        <v>43012</v>
      </c>
      <c r="B82" s="64"/>
      <c r="C82" s="64"/>
      <c r="D82" s="11" t="s">
        <v>49</v>
      </c>
      <c r="E82" s="11" t="s">
        <v>12</v>
      </c>
    </row>
    <row r="83" spans="1:5" s="16" customFormat="1" ht="20.100000000000001" customHeight="1" x14ac:dyDescent="0.45">
      <c r="A83" s="65">
        <v>43013</v>
      </c>
      <c r="B83" s="66"/>
      <c r="C83" s="66"/>
      <c r="D83" s="16" t="s">
        <v>50</v>
      </c>
      <c r="E83" s="16" t="s">
        <v>12</v>
      </c>
    </row>
    <row r="84" spans="1:5" ht="20.100000000000001" customHeight="1" x14ac:dyDescent="0.45">
      <c r="A84" s="63">
        <v>43014</v>
      </c>
      <c r="B84" s="64"/>
      <c r="C84" s="64"/>
      <c r="D84" s="11" t="s">
        <v>50</v>
      </c>
      <c r="E84" s="11" t="s">
        <v>12</v>
      </c>
    </row>
    <row r="85" spans="1:5" s="6" customFormat="1" ht="20.100000000000001" customHeight="1" x14ac:dyDescent="0.45">
      <c r="A85" s="69">
        <v>43015</v>
      </c>
      <c r="B85" s="70"/>
      <c r="C85" s="70"/>
      <c r="D85" s="6" t="s">
        <v>50</v>
      </c>
    </row>
    <row r="86" spans="1:5" s="6" customFormat="1" ht="20.100000000000001" customHeight="1" x14ac:dyDescent="0.45">
      <c r="A86" s="69">
        <v>43016</v>
      </c>
      <c r="B86" s="70"/>
      <c r="C86" s="70"/>
      <c r="D86" s="6" t="s">
        <v>50</v>
      </c>
    </row>
    <row r="87" spans="1:5" ht="20.100000000000001" customHeight="1" x14ac:dyDescent="0.45">
      <c r="A87" s="63">
        <v>43017</v>
      </c>
      <c r="B87" s="64"/>
      <c r="C87" s="64"/>
      <c r="D87" s="11" t="s">
        <v>51</v>
      </c>
    </row>
    <row r="88" spans="1:5" s="16" customFormat="1" ht="20.100000000000001" customHeight="1" x14ac:dyDescent="0.45">
      <c r="A88" s="65">
        <v>43018</v>
      </c>
      <c r="B88" s="66">
        <v>0.33706018518518516</v>
      </c>
      <c r="C88" s="66">
        <v>0.57629629629629631</v>
      </c>
      <c r="D88" s="16" t="s">
        <v>50</v>
      </c>
    </row>
    <row r="89" spans="1:5" ht="20.100000000000001" customHeight="1" x14ac:dyDescent="0.45">
      <c r="A89" s="63">
        <v>43019</v>
      </c>
      <c r="B89" s="64">
        <v>0.3273726851851852</v>
      </c>
      <c r="C89" s="64">
        <v>0.5778240740740741</v>
      </c>
      <c r="D89" s="11" t="s">
        <v>50</v>
      </c>
    </row>
    <row r="90" spans="1:5" s="16" customFormat="1" ht="20.100000000000001" customHeight="1" x14ac:dyDescent="0.45">
      <c r="A90" s="65">
        <v>43020</v>
      </c>
      <c r="B90" s="66">
        <v>0.37690972222222219</v>
      </c>
      <c r="C90" s="66">
        <v>0.51866898148148144</v>
      </c>
      <c r="D90" s="16" t="s">
        <v>50</v>
      </c>
    </row>
    <row r="91" spans="1:5" ht="20.100000000000001" customHeight="1" x14ac:dyDescent="0.45">
      <c r="A91" s="63">
        <v>43021</v>
      </c>
      <c r="B91" s="64">
        <v>0.35659722222222223</v>
      </c>
      <c r="C91" s="64">
        <v>0.3567939814814815</v>
      </c>
    </row>
    <row r="92" spans="1:5" s="6" customFormat="1" ht="20.100000000000001" customHeight="1" x14ac:dyDescent="0.45">
      <c r="A92" s="69">
        <v>43022</v>
      </c>
      <c r="B92" s="70"/>
      <c r="C92" s="70"/>
    </row>
    <row r="93" spans="1:5" s="6" customFormat="1" ht="20.100000000000001" customHeight="1" x14ac:dyDescent="0.45">
      <c r="A93" s="69">
        <v>43023</v>
      </c>
      <c r="B93" s="70"/>
      <c r="C93" s="70"/>
    </row>
    <row r="94" spans="1:5" ht="20.100000000000001" customHeight="1" x14ac:dyDescent="0.45">
      <c r="A94" s="63">
        <v>43024</v>
      </c>
      <c r="B94" s="64"/>
      <c r="C94" s="64"/>
      <c r="E94" s="11" t="s">
        <v>12</v>
      </c>
    </row>
    <row r="95" spans="1:5" s="16" customFormat="1" ht="20.100000000000001" customHeight="1" x14ac:dyDescent="0.45">
      <c r="A95" s="65">
        <v>43025</v>
      </c>
      <c r="B95" s="66"/>
      <c r="C95" s="66"/>
      <c r="E95" s="16" t="s">
        <v>12</v>
      </c>
    </row>
    <row r="96" spans="1:5" ht="20.100000000000001" customHeight="1" x14ac:dyDescent="0.45">
      <c r="A96" s="63">
        <v>43026</v>
      </c>
      <c r="B96" s="64">
        <v>0.49737268518518518</v>
      </c>
      <c r="C96" s="64">
        <v>0.5661342592592592</v>
      </c>
    </row>
    <row r="97" spans="1:5" s="16" customFormat="1" ht="20.100000000000001" customHeight="1" x14ac:dyDescent="0.45">
      <c r="A97" s="65">
        <v>43027</v>
      </c>
      <c r="B97" s="66">
        <v>0.44215277777777778</v>
      </c>
      <c r="C97" s="66">
        <v>0.60416666666666663</v>
      </c>
    </row>
    <row r="98" spans="1:5" ht="20.100000000000001" customHeight="1" x14ac:dyDescent="0.45">
      <c r="A98" s="63">
        <v>43028</v>
      </c>
      <c r="B98" s="64">
        <v>0.35590277777777773</v>
      </c>
      <c r="C98" s="64">
        <v>0.50635416666666666</v>
      </c>
    </row>
    <row r="99" spans="1:5" s="6" customFormat="1" ht="20.100000000000001" customHeight="1" x14ac:dyDescent="0.45">
      <c r="A99" s="69">
        <v>43029</v>
      </c>
      <c r="B99" s="70"/>
      <c r="C99" s="70"/>
    </row>
    <row r="100" spans="1:5" s="6" customFormat="1" ht="20.100000000000001" customHeight="1" x14ac:dyDescent="0.45">
      <c r="A100" s="69">
        <v>43030</v>
      </c>
      <c r="B100" s="70"/>
      <c r="C100" s="70"/>
    </row>
    <row r="101" spans="1:5" ht="20.100000000000001" customHeight="1" x14ac:dyDescent="0.45">
      <c r="A101" s="63">
        <v>43031</v>
      </c>
      <c r="B101" s="64">
        <v>0.35660879629629627</v>
      </c>
      <c r="C101" s="64">
        <v>0.65355324074074073</v>
      </c>
    </row>
    <row r="102" spans="1:5" s="16" customFormat="1" ht="20.100000000000001" customHeight="1" x14ac:dyDescent="0.45">
      <c r="A102" s="65">
        <v>43032</v>
      </c>
      <c r="B102" s="66">
        <v>0.35339120370370369</v>
      </c>
      <c r="C102" s="66">
        <v>0.70482638888888882</v>
      </c>
    </row>
    <row r="103" spans="1:5" ht="20.100000000000001" customHeight="1" x14ac:dyDescent="0.45">
      <c r="A103" s="63">
        <v>43033</v>
      </c>
      <c r="B103" s="64">
        <v>0.37368055555555557</v>
      </c>
      <c r="C103" s="64">
        <v>0.50111111111111117</v>
      </c>
    </row>
    <row r="104" spans="1:5" s="16" customFormat="1" ht="20.100000000000001" customHeight="1" x14ac:dyDescent="0.45">
      <c r="A104" s="65">
        <v>43034</v>
      </c>
      <c r="B104" s="66">
        <v>0.34128472222222223</v>
      </c>
      <c r="C104" s="66">
        <v>0.50673611111111116</v>
      </c>
    </row>
    <row r="105" spans="1:5" ht="20.100000000000001" customHeight="1" x14ac:dyDescent="0.45">
      <c r="A105" s="63">
        <v>43035</v>
      </c>
      <c r="B105" s="64"/>
      <c r="C105" s="64"/>
      <c r="D105" s="11" t="s">
        <v>52</v>
      </c>
      <c r="E105" s="11" t="s">
        <v>12</v>
      </c>
    </row>
    <row r="106" spans="1:5" s="6" customFormat="1" ht="20.100000000000001" customHeight="1" x14ac:dyDescent="0.45">
      <c r="A106" s="69">
        <v>43036</v>
      </c>
      <c r="B106" s="70"/>
      <c r="C106" s="70"/>
    </row>
    <row r="107" spans="1:5" s="6" customFormat="1" ht="20.100000000000001" customHeight="1" x14ac:dyDescent="0.45">
      <c r="A107" s="69">
        <v>43037</v>
      </c>
      <c r="B107" s="70"/>
      <c r="C107" s="70"/>
    </row>
    <row r="108" spans="1:5" ht="20.100000000000001" customHeight="1" x14ac:dyDescent="0.45">
      <c r="A108" s="63">
        <v>43038</v>
      </c>
      <c r="B108" s="64">
        <v>0.36296296296296293</v>
      </c>
      <c r="C108" s="64">
        <v>0.74250000000000005</v>
      </c>
    </row>
    <row r="109" spans="1:5" s="16" customFormat="1" ht="20.100000000000001" customHeight="1" x14ac:dyDescent="0.45">
      <c r="A109" s="65">
        <v>43039</v>
      </c>
      <c r="B109" s="66">
        <v>0.34848379629629633</v>
      </c>
      <c r="C109" s="66">
        <v>0.58245370370370375</v>
      </c>
      <c r="D109" s="16" t="s">
        <v>53</v>
      </c>
    </row>
    <row r="110" spans="1:5" ht="20.100000000000001" customHeight="1" x14ac:dyDescent="0.45">
      <c r="A110" s="63">
        <v>43040</v>
      </c>
      <c r="B110" s="64">
        <v>0.36600694444444443</v>
      </c>
      <c r="C110" s="64">
        <v>0.70954861111111101</v>
      </c>
    </row>
    <row r="111" spans="1:5" s="16" customFormat="1" ht="20.100000000000001" customHeight="1" x14ac:dyDescent="0.45">
      <c r="A111" s="65">
        <v>43041</v>
      </c>
      <c r="B111" s="66"/>
      <c r="C111" s="66"/>
      <c r="E111" s="16" t="s">
        <v>12</v>
      </c>
    </row>
    <row r="112" spans="1:5" ht="20.100000000000001" customHeight="1" x14ac:dyDescent="0.45">
      <c r="A112" s="63">
        <v>43042</v>
      </c>
      <c r="B112" s="64">
        <v>0.44673611111111106</v>
      </c>
      <c r="C112" s="64">
        <v>0.58842592592592591</v>
      </c>
    </row>
    <row r="113" spans="1:5" s="6" customFormat="1" ht="20.100000000000001" customHeight="1" x14ac:dyDescent="0.45">
      <c r="A113" s="69">
        <v>43043</v>
      </c>
      <c r="B113" s="70"/>
      <c r="C113" s="70"/>
    </row>
    <row r="114" spans="1:5" s="6" customFormat="1" ht="20.100000000000001" customHeight="1" x14ac:dyDescent="0.45">
      <c r="A114" s="69">
        <v>43044</v>
      </c>
      <c r="B114" s="70"/>
      <c r="C114" s="70"/>
    </row>
    <row r="115" spans="1:5" ht="20.100000000000001" customHeight="1" x14ac:dyDescent="0.45">
      <c r="A115" s="63">
        <v>43045</v>
      </c>
      <c r="B115" s="64">
        <v>0.36045138888888889</v>
      </c>
      <c r="C115" s="64">
        <v>0.47993055555555553</v>
      </c>
    </row>
    <row r="116" spans="1:5" s="16" customFormat="1" ht="20.100000000000001" customHeight="1" x14ac:dyDescent="0.45">
      <c r="A116" s="65">
        <v>43046</v>
      </c>
      <c r="B116" s="66"/>
      <c r="C116" s="66"/>
      <c r="E116" s="16" t="s">
        <v>12</v>
      </c>
    </row>
    <row r="117" spans="1:5" ht="20.100000000000001" customHeight="1" x14ac:dyDescent="0.45">
      <c r="A117" s="63">
        <v>43047</v>
      </c>
      <c r="B117" s="64"/>
      <c r="C117" s="64"/>
      <c r="E117" s="11" t="s">
        <v>12</v>
      </c>
    </row>
    <row r="118" spans="1:5" s="16" customFormat="1" ht="20.100000000000001" customHeight="1" x14ac:dyDescent="0.45">
      <c r="A118" s="65">
        <v>43048</v>
      </c>
      <c r="B118" s="66"/>
      <c r="C118" s="66"/>
      <c r="E118" s="16" t="s">
        <v>12</v>
      </c>
    </row>
    <row r="119" spans="1:5" ht="20.100000000000001" customHeight="1" x14ac:dyDescent="0.45">
      <c r="A119" s="63">
        <v>43049</v>
      </c>
      <c r="B119" s="64"/>
      <c r="C119" s="64"/>
      <c r="D119" s="11" t="s">
        <v>57</v>
      </c>
      <c r="E119" s="11" t="s">
        <v>12</v>
      </c>
    </row>
    <row r="120" spans="1:5" s="6" customFormat="1" ht="20.100000000000001" customHeight="1" x14ac:dyDescent="0.45">
      <c r="A120" s="69">
        <v>43050</v>
      </c>
      <c r="B120" s="70"/>
      <c r="C120" s="70"/>
      <c r="D120" s="6" t="s">
        <v>58</v>
      </c>
    </row>
    <row r="121" spans="1:5" s="6" customFormat="1" ht="20.100000000000001" customHeight="1" x14ac:dyDescent="0.45">
      <c r="A121" s="69">
        <v>43051</v>
      </c>
      <c r="B121" s="70"/>
      <c r="C121" s="70"/>
    </row>
    <row r="122" spans="1:5" ht="20.100000000000001" customHeight="1" x14ac:dyDescent="0.45">
      <c r="A122" s="63">
        <v>43052</v>
      </c>
      <c r="B122" s="64">
        <v>0.3390393518518518</v>
      </c>
      <c r="C122" s="64">
        <v>0.70856481481481481</v>
      </c>
    </row>
    <row r="123" spans="1:5" s="16" customFormat="1" ht="20.100000000000001" customHeight="1" x14ac:dyDescent="0.45">
      <c r="A123" s="65">
        <v>43053</v>
      </c>
      <c r="B123" s="66"/>
      <c r="C123" s="66"/>
      <c r="E123" s="16" t="s">
        <v>12</v>
      </c>
    </row>
    <row r="124" spans="1:5" ht="20.100000000000001" customHeight="1" x14ac:dyDescent="0.45">
      <c r="A124" s="63">
        <v>43054</v>
      </c>
      <c r="B124" s="64">
        <v>0.34974537037037035</v>
      </c>
      <c r="C124" s="64">
        <v>0.755925925925926</v>
      </c>
    </row>
    <row r="125" spans="1:5" s="16" customFormat="1" ht="20.100000000000001" customHeight="1" x14ac:dyDescent="0.45">
      <c r="A125" s="65">
        <v>43055</v>
      </c>
      <c r="B125" s="66">
        <v>0.35673611111111114</v>
      </c>
      <c r="C125" s="66">
        <v>0.63988425925925929</v>
      </c>
    </row>
    <row r="126" spans="1:5" ht="20.100000000000001" customHeight="1" x14ac:dyDescent="0.45">
      <c r="A126" s="63">
        <v>43056</v>
      </c>
      <c r="B126" s="64">
        <v>0.37347222222222221</v>
      </c>
      <c r="C126" s="64">
        <v>0.52714120370370365</v>
      </c>
    </row>
    <row r="127" spans="1:5" s="6" customFormat="1" ht="20.100000000000001" customHeight="1" x14ac:dyDescent="0.45">
      <c r="A127" s="69">
        <v>43057</v>
      </c>
      <c r="B127" s="70"/>
      <c r="C127" s="70"/>
    </row>
    <row r="128" spans="1:5" s="6" customFormat="1" ht="20.100000000000001" customHeight="1" x14ac:dyDescent="0.45">
      <c r="A128" s="69">
        <v>43058</v>
      </c>
      <c r="B128" s="70"/>
      <c r="C128" s="70"/>
    </row>
    <row r="129" spans="1:5" ht="20.100000000000001" customHeight="1" x14ac:dyDescent="0.45">
      <c r="A129" s="63">
        <v>43059</v>
      </c>
      <c r="B129" s="64">
        <v>0.35949074074074078</v>
      </c>
      <c r="C129" s="64">
        <v>0.70856481481481481</v>
      </c>
    </row>
    <row r="130" spans="1:5" s="16" customFormat="1" ht="20.100000000000001" customHeight="1" x14ac:dyDescent="0.45">
      <c r="A130" s="65">
        <v>43060</v>
      </c>
      <c r="B130" s="66"/>
      <c r="C130" s="66"/>
      <c r="E130" s="16" t="s">
        <v>12</v>
      </c>
    </row>
    <row r="131" spans="1:5" ht="20.100000000000001" customHeight="1" x14ac:dyDescent="0.45">
      <c r="A131" s="63">
        <v>43061</v>
      </c>
      <c r="B131" s="64"/>
      <c r="C131" s="64"/>
      <c r="E131" s="11" t="s">
        <v>12</v>
      </c>
    </row>
    <row r="132" spans="1:5" s="16" customFormat="1" ht="20.100000000000001" customHeight="1" x14ac:dyDescent="0.45">
      <c r="A132" s="65">
        <v>43062</v>
      </c>
      <c r="B132" s="66"/>
      <c r="C132" s="66"/>
      <c r="D132" s="16" t="s">
        <v>9</v>
      </c>
    </row>
    <row r="133" spans="1:5" ht="20.100000000000001" customHeight="1" x14ac:dyDescent="0.45">
      <c r="A133" s="63">
        <v>43063</v>
      </c>
      <c r="B133" s="64"/>
      <c r="C133" s="64"/>
      <c r="E133" s="11" t="s">
        <v>12</v>
      </c>
    </row>
    <row r="134" spans="1:5" s="6" customFormat="1" ht="20.100000000000001" customHeight="1" x14ac:dyDescent="0.45">
      <c r="A134" s="69">
        <v>43064</v>
      </c>
      <c r="B134" s="70"/>
      <c r="C134" s="70"/>
    </row>
    <row r="135" spans="1:5" s="6" customFormat="1" ht="20.100000000000001" customHeight="1" x14ac:dyDescent="0.45">
      <c r="A135" s="69">
        <v>43065</v>
      </c>
      <c r="B135" s="70"/>
      <c r="C135" s="70"/>
    </row>
    <row r="136" spans="1:5" ht="20.100000000000001" customHeight="1" x14ac:dyDescent="0.45">
      <c r="A136" s="63">
        <v>43066</v>
      </c>
      <c r="B136" s="64"/>
      <c r="C136" s="64"/>
      <c r="E136" s="11" t="s">
        <v>12</v>
      </c>
    </row>
    <row r="137" spans="1:5" s="16" customFormat="1" ht="20.100000000000001" customHeight="1" x14ac:dyDescent="0.45">
      <c r="A137" s="65">
        <v>43067</v>
      </c>
      <c r="B137" s="66">
        <v>0.35149305555555554</v>
      </c>
      <c r="C137" s="66">
        <v>0.69840277777777782</v>
      </c>
    </row>
    <row r="138" spans="1:5" ht="20.100000000000001" customHeight="1" x14ac:dyDescent="0.45">
      <c r="A138" s="63">
        <v>43068</v>
      </c>
      <c r="B138" s="64">
        <v>0.35866898148148146</v>
      </c>
      <c r="C138" s="64">
        <v>0.69158564814814805</v>
      </c>
    </row>
    <row r="139" spans="1:5" s="16" customFormat="1" ht="20.100000000000001" customHeight="1" x14ac:dyDescent="0.45">
      <c r="A139" s="65">
        <v>43069</v>
      </c>
      <c r="B139" s="66">
        <v>0.34097222222222223</v>
      </c>
      <c r="C139" s="66">
        <v>0.64086805555555559</v>
      </c>
    </row>
    <row r="140" spans="1:5" ht="20.100000000000001" customHeight="1" x14ac:dyDescent="0.45">
      <c r="A140" s="63">
        <v>43070</v>
      </c>
      <c r="B140" s="64"/>
      <c r="C140" s="64"/>
      <c r="E140" s="11" t="s">
        <v>12</v>
      </c>
    </row>
    <row r="141" spans="1:5" s="6" customFormat="1" ht="20.100000000000001" customHeight="1" x14ac:dyDescent="0.45">
      <c r="A141" s="69">
        <v>43071</v>
      </c>
      <c r="B141" s="70"/>
      <c r="C141" s="70"/>
    </row>
    <row r="142" spans="1:5" s="6" customFormat="1" ht="20.100000000000001" customHeight="1" x14ac:dyDescent="0.45">
      <c r="A142" s="69">
        <v>43072</v>
      </c>
      <c r="B142" s="70"/>
      <c r="C142" s="70"/>
    </row>
    <row r="143" spans="1:5" ht="20.100000000000001" customHeight="1" x14ac:dyDescent="0.45">
      <c r="A143" s="63">
        <v>43073</v>
      </c>
      <c r="B143" s="64"/>
      <c r="C143" s="64"/>
      <c r="E143" s="11" t="s">
        <v>12</v>
      </c>
    </row>
    <row r="144" spans="1:5" s="16" customFormat="1" ht="20.100000000000001" customHeight="1" x14ac:dyDescent="0.45">
      <c r="A144" s="65">
        <v>43074</v>
      </c>
      <c r="B144" s="66"/>
      <c r="C144" s="66"/>
      <c r="E144" s="16" t="s">
        <v>12</v>
      </c>
    </row>
    <row r="145" spans="1:5" ht="20.100000000000001" customHeight="1" x14ac:dyDescent="0.45">
      <c r="A145" s="63">
        <v>43075</v>
      </c>
      <c r="B145" s="64">
        <v>0.39406249999999998</v>
      </c>
      <c r="C145" s="64">
        <v>0.76596064814814813</v>
      </c>
    </row>
    <row r="146" spans="1:5" s="16" customFormat="1" ht="20.100000000000001" customHeight="1" x14ac:dyDescent="0.45">
      <c r="A146" s="65">
        <v>43076</v>
      </c>
      <c r="B146" s="66">
        <v>0.36274305555555553</v>
      </c>
      <c r="C146" s="66">
        <v>0.4904513888888889</v>
      </c>
    </row>
    <row r="147" spans="1:5" ht="20.100000000000001" customHeight="1" x14ac:dyDescent="0.45">
      <c r="A147" s="63">
        <v>43077</v>
      </c>
      <c r="B147" s="64">
        <v>0.37546296296296294</v>
      </c>
      <c r="C147" s="64">
        <v>0.52746527777777774</v>
      </c>
    </row>
    <row r="148" spans="1:5" s="6" customFormat="1" ht="20.100000000000001" customHeight="1" x14ac:dyDescent="0.45">
      <c r="A148" s="69">
        <v>43078</v>
      </c>
      <c r="B148" s="70"/>
      <c r="C148" s="70"/>
    </row>
    <row r="149" spans="1:5" s="6" customFormat="1" ht="20.100000000000001" customHeight="1" x14ac:dyDescent="0.45">
      <c r="A149" s="69">
        <v>43079</v>
      </c>
      <c r="B149" s="70"/>
      <c r="C149" s="70"/>
    </row>
    <row r="150" spans="1:5" ht="20.100000000000001" customHeight="1" x14ac:dyDescent="0.45">
      <c r="A150" s="63">
        <v>43080</v>
      </c>
      <c r="B150" s="64"/>
      <c r="C150" s="64"/>
      <c r="E150" s="11" t="s">
        <v>12</v>
      </c>
    </row>
    <row r="151" spans="1:5" s="16" customFormat="1" ht="20.100000000000001" customHeight="1" x14ac:dyDescent="0.45">
      <c r="A151" s="65">
        <v>43081</v>
      </c>
      <c r="B151" s="66"/>
      <c r="C151" s="66"/>
      <c r="E151" s="16" t="s">
        <v>12</v>
      </c>
    </row>
    <row r="152" spans="1:5" ht="20.100000000000001" customHeight="1" x14ac:dyDescent="0.45">
      <c r="A152" s="63">
        <v>43082</v>
      </c>
      <c r="B152" s="64"/>
      <c r="C152" s="64"/>
      <c r="D152" s="11" t="s">
        <v>60</v>
      </c>
      <c r="E152" s="11" t="s">
        <v>12</v>
      </c>
    </row>
    <row r="153" spans="1:5" s="16" customFormat="1" ht="20.100000000000001" customHeight="1" x14ac:dyDescent="0.45">
      <c r="A153" s="65">
        <v>43083</v>
      </c>
      <c r="B153" s="66">
        <v>0.38818287037037041</v>
      </c>
      <c r="C153" s="66">
        <v>0.59581018518518525</v>
      </c>
      <c r="D153" s="16" t="s">
        <v>60</v>
      </c>
    </row>
    <row r="154" spans="1:5" ht="20.100000000000001" customHeight="1" x14ac:dyDescent="0.45">
      <c r="A154" s="63">
        <v>43084</v>
      </c>
      <c r="B154" s="64">
        <v>0.36593750000000003</v>
      </c>
      <c r="C154" s="64">
        <v>0.50107638888888884</v>
      </c>
      <c r="D154" s="11" t="s">
        <v>60</v>
      </c>
    </row>
    <row r="155" spans="1:5" s="6" customFormat="1" ht="20.100000000000001" customHeight="1" x14ac:dyDescent="0.45">
      <c r="A155" s="69">
        <v>43085</v>
      </c>
      <c r="B155" s="70"/>
      <c r="C155" s="70"/>
      <c r="D155" s="6" t="s">
        <v>60</v>
      </c>
    </row>
    <row r="156" spans="1:5" s="6" customFormat="1" ht="20.100000000000001" customHeight="1" x14ac:dyDescent="0.45">
      <c r="A156" s="69">
        <v>43086</v>
      </c>
      <c r="B156" s="70"/>
      <c r="C156" s="70"/>
      <c r="D156" s="6" t="s">
        <v>60</v>
      </c>
    </row>
    <row r="157" spans="1:5" ht="20.100000000000001" customHeight="1" x14ac:dyDescent="0.45">
      <c r="A157" s="63">
        <v>43087</v>
      </c>
      <c r="B157" s="64">
        <v>0.3659722222222222</v>
      </c>
      <c r="C157" s="64">
        <v>0.53790509259259256</v>
      </c>
      <c r="D157" s="11" t="s">
        <v>60</v>
      </c>
    </row>
    <row r="158" spans="1:5" s="16" customFormat="1" ht="20.100000000000001" customHeight="1" x14ac:dyDescent="0.45">
      <c r="A158" s="65">
        <v>43088</v>
      </c>
      <c r="B158" s="66">
        <v>0.34674768518518517</v>
      </c>
      <c r="C158" s="66">
        <v>0.50623842592592594</v>
      </c>
      <c r="D158" s="16" t="s">
        <v>60</v>
      </c>
    </row>
    <row r="159" spans="1:5" ht="20.100000000000001" customHeight="1" x14ac:dyDescent="0.45">
      <c r="A159" s="63">
        <v>43089</v>
      </c>
      <c r="B159" s="64"/>
      <c r="C159" s="64"/>
      <c r="D159" s="11" t="s">
        <v>60</v>
      </c>
      <c r="E159" s="11" t="s">
        <v>12</v>
      </c>
    </row>
    <row r="160" spans="1:5" s="16" customFormat="1" ht="20.100000000000001" customHeight="1" x14ac:dyDescent="0.45">
      <c r="A160" s="65">
        <v>43090</v>
      </c>
      <c r="B160" s="66"/>
      <c r="C160" s="66"/>
      <c r="E160" s="16" t="s">
        <v>12</v>
      </c>
    </row>
    <row r="161" spans="1:5" ht="20.100000000000001" customHeight="1" x14ac:dyDescent="0.45">
      <c r="A161" s="63">
        <v>43091</v>
      </c>
      <c r="B161" s="64"/>
      <c r="C161" s="64"/>
      <c r="E161" s="11" t="s">
        <v>12</v>
      </c>
    </row>
    <row r="162" spans="1:5" s="6" customFormat="1" ht="20.100000000000001" customHeight="1" x14ac:dyDescent="0.45">
      <c r="A162" s="69">
        <v>43092</v>
      </c>
      <c r="B162" s="70"/>
      <c r="C162" s="70"/>
    </row>
    <row r="163" spans="1:5" s="6" customFormat="1" ht="20.100000000000001" customHeight="1" x14ac:dyDescent="0.45">
      <c r="A163" s="69">
        <v>43093</v>
      </c>
      <c r="B163" s="70"/>
      <c r="C163" s="70"/>
      <c r="D163" s="6" t="s">
        <v>61</v>
      </c>
    </row>
    <row r="164" spans="1:5" ht="20.100000000000001" customHeight="1" x14ac:dyDescent="0.45">
      <c r="A164" s="63">
        <v>43094</v>
      </c>
      <c r="B164" s="64"/>
      <c r="C164" s="64"/>
      <c r="D164" s="11" t="s">
        <v>10</v>
      </c>
    </row>
    <row r="165" spans="1:5" s="16" customFormat="1" ht="20.100000000000001" customHeight="1" x14ac:dyDescent="0.45">
      <c r="A165" s="65">
        <v>43095</v>
      </c>
      <c r="B165" s="66"/>
      <c r="C165" s="66"/>
      <c r="E165" s="16" t="s">
        <v>12</v>
      </c>
    </row>
    <row r="166" spans="1:5" ht="20.100000000000001" customHeight="1" x14ac:dyDescent="0.45">
      <c r="A166" s="63">
        <v>43096</v>
      </c>
      <c r="B166" s="64"/>
      <c r="C166" s="64"/>
      <c r="E166" s="11" t="s">
        <v>12</v>
      </c>
    </row>
    <row r="167" spans="1:5" s="16" customFormat="1" ht="20.100000000000001" customHeight="1" x14ac:dyDescent="0.45">
      <c r="A167" s="65">
        <v>43097</v>
      </c>
      <c r="B167" s="66"/>
      <c r="C167" s="66"/>
      <c r="E167" s="16" t="s">
        <v>12</v>
      </c>
    </row>
    <row r="168" spans="1:5" ht="20.100000000000001" customHeight="1" x14ac:dyDescent="0.45">
      <c r="A168" s="63">
        <v>43098</v>
      </c>
      <c r="B168" s="64"/>
      <c r="C168" s="64"/>
      <c r="E168" s="11" t="s">
        <v>12</v>
      </c>
    </row>
    <row r="169" spans="1:5" s="6" customFormat="1" ht="20.100000000000001" customHeight="1" x14ac:dyDescent="0.45">
      <c r="A169" s="69">
        <v>43099</v>
      </c>
      <c r="B169" s="70"/>
      <c r="C169" s="70"/>
    </row>
    <row r="170" spans="1:5" s="6" customFormat="1" ht="20.100000000000001" customHeight="1" x14ac:dyDescent="0.45">
      <c r="A170" s="69">
        <v>43100</v>
      </c>
      <c r="B170" s="70"/>
      <c r="C170" s="70"/>
      <c r="D170" s="6" t="s">
        <v>62</v>
      </c>
    </row>
    <row r="171" spans="1:5" ht="20.100000000000001" customHeight="1" x14ac:dyDescent="0.45">
      <c r="A171" s="63">
        <v>43101</v>
      </c>
      <c r="B171" s="64"/>
      <c r="C171" s="64"/>
      <c r="D171" s="11" t="s">
        <v>11</v>
      </c>
    </row>
    <row r="172" spans="1:5" s="16" customFormat="1" ht="20.100000000000001" customHeight="1" x14ac:dyDescent="0.45">
      <c r="A172" s="65">
        <v>43102</v>
      </c>
      <c r="B172" s="66"/>
      <c r="C172" s="66"/>
      <c r="E172" s="16" t="s">
        <v>12</v>
      </c>
    </row>
    <row r="173" spans="1:5" ht="20.100000000000001" customHeight="1" x14ac:dyDescent="0.45">
      <c r="A173" s="63">
        <v>43103</v>
      </c>
      <c r="B173" s="64"/>
      <c r="C173" s="64"/>
      <c r="E173" s="11" t="s">
        <v>12</v>
      </c>
    </row>
    <row r="174" spans="1:5" s="16" customFormat="1" ht="20.100000000000001" customHeight="1" x14ac:dyDescent="0.45">
      <c r="A174" s="65">
        <v>43104</v>
      </c>
      <c r="B174" s="66">
        <v>0.33754629629629629</v>
      </c>
      <c r="C174" s="66">
        <v>0.54432870370370368</v>
      </c>
    </row>
    <row r="175" spans="1:5" ht="20.100000000000001" customHeight="1" x14ac:dyDescent="0.45">
      <c r="A175" s="63">
        <v>43105</v>
      </c>
      <c r="B175" s="64"/>
      <c r="C175" s="64"/>
      <c r="E175" s="11" t="s">
        <v>12</v>
      </c>
    </row>
    <row r="176" spans="1:5" s="6" customFormat="1" ht="20.100000000000001" customHeight="1" x14ac:dyDescent="0.45">
      <c r="A176" s="69">
        <v>43106</v>
      </c>
      <c r="B176" s="70"/>
      <c r="C176" s="70"/>
      <c r="D176" s="6" t="s">
        <v>63</v>
      </c>
    </row>
    <row r="177" spans="1:5" s="6" customFormat="1" ht="20.100000000000001" customHeight="1" x14ac:dyDescent="0.45">
      <c r="A177" s="69">
        <v>43107</v>
      </c>
      <c r="B177" s="70"/>
      <c r="C177" s="70"/>
    </row>
    <row r="178" spans="1:5" ht="20.100000000000001" customHeight="1" x14ac:dyDescent="0.45">
      <c r="A178" s="63">
        <v>43108</v>
      </c>
      <c r="B178" s="64"/>
      <c r="C178" s="64"/>
      <c r="E178" s="11" t="s">
        <v>12</v>
      </c>
    </row>
    <row r="179" spans="1:5" s="16" customFormat="1" ht="20.100000000000001" customHeight="1" x14ac:dyDescent="0.45">
      <c r="A179" s="65">
        <v>43109</v>
      </c>
      <c r="B179" s="66">
        <v>0.34437500000000004</v>
      </c>
      <c r="C179" s="66">
        <v>0.73207175925925927</v>
      </c>
    </row>
    <row r="180" spans="1:5" ht="20.100000000000001" customHeight="1" x14ac:dyDescent="0.45">
      <c r="A180" s="63">
        <v>43110</v>
      </c>
      <c r="B180" s="64">
        <v>0.32780092592592591</v>
      </c>
      <c r="C180" s="64">
        <v>0.63575231481481487</v>
      </c>
    </row>
    <row r="181" spans="1:5" s="16" customFormat="1" ht="20.100000000000001" customHeight="1" x14ac:dyDescent="0.45">
      <c r="A181" s="65">
        <v>43111</v>
      </c>
      <c r="B181" s="66">
        <v>0.3637037037037037</v>
      </c>
      <c r="C181" s="66">
        <v>0.69791666666666663</v>
      </c>
    </row>
    <row r="182" spans="1:5" ht="20.100000000000001" customHeight="1" x14ac:dyDescent="0.45">
      <c r="A182" s="63">
        <v>43112</v>
      </c>
      <c r="B182" s="64"/>
      <c r="C182" s="64"/>
      <c r="E182" s="11" t="s">
        <v>12</v>
      </c>
    </row>
    <row r="183" spans="1:5" s="6" customFormat="1" ht="20.100000000000001" customHeight="1" x14ac:dyDescent="0.45">
      <c r="A183" s="69">
        <v>43113</v>
      </c>
      <c r="B183" s="70"/>
      <c r="C183" s="70"/>
    </row>
    <row r="184" spans="1:5" s="6" customFormat="1" ht="20.100000000000001" customHeight="1" x14ac:dyDescent="0.45">
      <c r="A184" s="69">
        <v>43114</v>
      </c>
      <c r="B184" s="70"/>
      <c r="C184" s="70"/>
    </row>
    <row r="185" spans="1:5" ht="20.100000000000001" customHeight="1" x14ac:dyDescent="0.45">
      <c r="A185" s="63">
        <v>43115</v>
      </c>
      <c r="B185" s="64"/>
      <c r="C185" s="64"/>
      <c r="D185" s="11" t="s">
        <v>13</v>
      </c>
    </row>
    <row r="186" spans="1:5" s="16" customFormat="1" ht="20.100000000000001" customHeight="1" x14ac:dyDescent="0.45">
      <c r="A186" s="65">
        <v>43116</v>
      </c>
      <c r="B186" s="66"/>
      <c r="C186" s="66"/>
      <c r="E186" s="16" t="s">
        <v>12</v>
      </c>
    </row>
    <row r="187" spans="1:5" ht="20.100000000000001" customHeight="1" x14ac:dyDescent="0.45">
      <c r="A187" s="63">
        <v>43117</v>
      </c>
      <c r="B187" s="64"/>
      <c r="C187" s="64"/>
      <c r="E187" s="11" t="s">
        <v>12</v>
      </c>
    </row>
    <row r="188" spans="1:5" s="16" customFormat="1" ht="20.100000000000001" customHeight="1" x14ac:dyDescent="0.45">
      <c r="A188" s="65">
        <v>43118</v>
      </c>
      <c r="B188" s="66"/>
      <c r="C188" s="66"/>
      <c r="E188" s="16" t="s">
        <v>12</v>
      </c>
    </row>
    <row r="189" spans="1:5" ht="20.100000000000001" customHeight="1" x14ac:dyDescent="0.45">
      <c r="A189" s="63">
        <v>43119</v>
      </c>
      <c r="B189" s="64"/>
      <c r="C189" s="64"/>
      <c r="E189" s="11" t="s">
        <v>12</v>
      </c>
    </row>
    <row r="190" spans="1:5" s="6" customFormat="1" ht="20.100000000000001" customHeight="1" x14ac:dyDescent="0.45">
      <c r="A190" s="69">
        <v>43120</v>
      </c>
      <c r="B190" s="70"/>
      <c r="C190" s="70"/>
    </row>
    <row r="191" spans="1:5" s="6" customFormat="1" ht="20.100000000000001" customHeight="1" x14ac:dyDescent="0.45">
      <c r="A191" s="69">
        <v>43121</v>
      </c>
      <c r="B191" s="70"/>
      <c r="C191" s="70"/>
    </row>
    <row r="192" spans="1:5" ht="20.100000000000001" customHeight="1" x14ac:dyDescent="0.45">
      <c r="A192" s="63">
        <v>43122</v>
      </c>
      <c r="B192" s="64"/>
      <c r="C192" s="64"/>
      <c r="E192" s="11" t="s">
        <v>12</v>
      </c>
    </row>
    <row r="193" spans="1:5" s="16" customFormat="1" ht="20.100000000000001" customHeight="1" x14ac:dyDescent="0.45">
      <c r="A193" s="65">
        <v>43123</v>
      </c>
      <c r="B193" s="66"/>
      <c r="C193" s="66"/>
      <c r="E193" s="16" t="s">
        <v>12</v>
      </c>
    </row>
    <row r="194" spans="1:5" ht="20.100000000000001" customHeight="1" x14ac:dyDescent="0.45">
      <c r="A194" s="63">
        <v>43124</v>
      </c>
      <c r="B194" s="64"/>
      <c r="C194" s="64"/>
      <c r="E194" s="11" t="s">
        <v>12</v>
      </c>
    </row>
    <row r="195" spans="1:5" s="16" customFormat="1" ht="20.100000000000001" customHeight="1" x14ac:dyDescent="0.45">
      <c r="A195" s="65">
        <v>43125</v>
      </c>
      <c r="B195" s="66"/>
      <c r="C195" s="66"/>
      <c r="E195" s="16" t="s">
        <v>12</v>
      </c>
    </row>
    <row r="196" spans="1:5" ht="20.100000000000001" customHeight="1" x14ac:dyDescent="0.45">
      <c r="A196" s="63">
        <v>43126</v>
      </c>
      <c r="B196" s="64"/>
      <c r="C196" s="64"/>
      <c r="E196" s="11" t="s">
        <v>12</v>
      </c>
    </row>
    <row r="197" spans="1:5" s="6" customFormat="1" ht="20.100000000000001" customHeight="1" x14ac:dyDescent="0.45">
      <c r="A197" s="69">
        <v>43127</v>
      </c>
      <c r="B197" s="70"/>
      <c r="C197" s="70"/>
    </row>
    <row r="198" spans="1:5" s="6" customFormat="1" ht="20.100000000000001" customHeight="1" x14ac:dyDescent="0.45">
      <c r="A198" s="69">
        <v>43128</v>
      </c>
      <c r="B198" s="70"/>
      <c r="C198" s="70"/>
    </row>
    <row r="199" spans="1:5" ht="20.100000000000001" customHeight="1" x14ac:dyDescent="0.45">
      <c r="A199" s="63">
        <v>43129</v>
      </c>
      <c r="B199" s="64">
        <v>0.34613425925925928</v>
      </c>
      <c r="C199" s="64">
        <v>0.76013888888888881</v>
      </c>
    </row>
    <row r="200" spans="1:5" s="16" customFormat="1" ht="20.100000000000001" customHeight="1" x14ac:dyDescent="0.45">
      <c r="A200" s="65">
        <v>43130</v>
      </c>
      <c r="B200" s="66">
        <v>0.35069444444444442</v>
      </c>
      <c r="C200" s="66">
        <v>0.75063657407407414</v>
      </c>
    </row>
    <row r="201" spans="1:5" ht="20.100000000000001" customHeight="1" x14ac:dyDescent="0.45">
      <c r="A201" s="63">
        <v>43131</v>
      </c>
      <c r="B201" s="64">
        <v>0.33001157407407405</v>
      </c>
      <c r="C201" s="64">
        <v>0.7324652777777777</v>
      </c>
    </row>
    <row r="202" spans="1:5" s="16" customFormat="1" ht="20.100000000000001" customHeight="1" x14ac:dyDescent="0.45">
      <c r="A202" s="65">
        <v>43132</v>
      </c>
      <c r="B202" s="66">
        <v>0.36068287037037039</v>
      </c>
      <c r="C202" s="66">
        <v>0.56575231481481481</v>
      </c>
    </row>
    <row r="203" spans="1:5" ht="20.100000000000001" customHeight="1" x14ac:dyDescent="0.45">
      <c r="A203" s="63">
        <v>43133</v>
      </c>
      <c r="B203" s="64"/>
      <c r="C203" s="64"/>
      <c r="E203" s="11" t="s">
        <v>12</v>
      </c>
    </row>
    <row r="204" spans="1:5" s="6" customFormat="1" ht="20.100000000000001" customHeight="1" x14ac:dyDescent="0.45">
      <c r="A204" s="69">
        <v>43134</v>
      </c>
      <c r="B204" s="70"/>
      <c r="C204" s="70"/>
    </row>
    <row r="205" spans="1:5" s="6" customFormat="1" ht="20.100000000000001" customHeight="1" x14ac:dyDescent="0.45">
      <c r="A205" s="69">
        <v>43135</v>
      </c>
      <c r="B205" s="70"/>
      <c r="C205" s="70"/>
    </row>
    <row r="206" spans="1:5" ht="20.100000000000001" customHeight="1" x14ac:dyDescent="0.45">
      <c r="A206" s="63">
        <v>43136</v>
      </c>
      <c r="B206" s="64">
        <v>0.32839120370370373</v>
      </c>
      <c r="C206" s="64">
        <v>0.70475694444444448</v>
      </c>
    </row>
    <row r="207" spans="1:5" s="16" customFormat="1" ht="20.100000000000001" customHeight="1" x14ac:dyDescent="0.45">
      <c r="A207" s="65">
        <v>43137</v>
      </c>
      <c r="B207" s="66"/>
      <c r="C207" s="66"/>
      <c r="E207" s="16" t="s">
        <v>12</v>
      </c>
    </row>
    <row r="208" spans="1:5" ht="20.100000000000001" customHeight="1" x14ac:dyDescent="0.45">
      <c r="A208" s="63">
        <v>43138</v>
      </c>
      <c r="B208" s="64">
        <v>0.37534722222222222</v>
      </c>
      <c r="C208" s="64">
        <v>0.57028935185185181</v>
      </c>
    </row>
    <row r="209" spans="1:5" s="16" customFormat="1" ht="20.100000000000001" customHeight="1" x14ac:dyDescent="0.45">
      <c r="A209" s="65">
        <v>43139</v>
      </c>
      <c r="B209" s="66">
        <v>0.34005787037037033</v>
      </c>
      <c r="C209" s="66">
        <v>0.5805555555555556</v>
      </c>
    </row>
    <row r="210" spans="1:5" ht="20.100000000000001" customHeight="1" x14ac:dyDescent="0.45">
      <c r="A210" s="63">
        <v>43140</v>
      </c>
      <c r="B210" s="64">
        <v>0.34619212962962959</v>
      </c>
      <c r="C210" s="64">
        <v>0.60916666666666663</v>
      </c>
    </row>
    <row r="211" spans="1:5" s="6" customFormat="1" ht="20.100000000000001" customHeight="1" x14ac:dyDescent="0.45">
      <c r="A211" s="69">
        <v>43141</v>
      </c>
      <c r="B211" s="70"/>
      <c r="C211" s="70"/>
    </row>
    <row r="212" spans="1:5" s="6" customFormat="1" ht="20.100000000000001" customHeight="1" x14ac:dyDescent="0.45">
      <c r="A212" s="69">
        <v>43142</v>
      </c>
      <c r="B212" s="70"/>
      <c r="C212" s="70"/>
    </row>
    <row r="213" spans="1:5" ht="20.100000000000001" customHeight="1" x14ac:dyDescent="0.45">
      <c r="A213" s="63">
        <v>43143</v>
      </c>
      <c r="B213" s="64"/>
      <c r="C213" s="64"/>
      <c r="E213" s="11" t="s">
        <v>12</v>
      </c>
    </row>
    <row r="214" spans="1:5" s="16" customFormat="1" ht="20.100000000000001" customHeight="1" x14ac:dyDescent="0.45">
      <c r="A214" s="65">
        <v>43144</v>
      </c>
      <c r="B214" s="66"/>
      <c r="C214" s="66"/>
      <c r="E214" s="16" t="s">
        <v>12</v>
      </c>
    </row>
    <row r="215" spans="1:5" ht="20.100000000000001" customHeight="1" x14ac:dyDescent="0.45">
      <c r="A215" s="63">
        <v>43145</v>
      </c>
      <c r="B215" s="64"/>
      <c r="C215" s="64"/>
      <c r="E215" s="11" t="s">
        <v>12</v>
      </c>
    </row>
    <row r="216" spans="1:5" s="16" customFormat="1" ht="20.100000000000001" customHeight="1" x14ac:dyDescent="0.45">
      <c r="A216" s="65">
        <v>43146</v>
      </c>
      <c r="B216" s="66">
        <v>0.40145833333333331</v>
      </c>
      <c r="C216" s="66">
        <v>0.70120370370370377</v>
      </c>
      <c r="D216" s="16" t="s">
        <v>64</v>
      </c>
    </row>
    <row r="217" spans="1:5" ht="20.100000000000001" customHeight="1" x14ac:dyDescent="0.45">
      <c r="A217" s="63">
        <v>43147</v>
      </c>
      <c r="D217" s="11" t="s">
        <v>65</v>
      </c>
      <c r="E217" s="11" t="s">
        <v>12</v>
      </c>
    </row>
    <row r="218" spans="1:5" s="6" customFormat="1" ht="20.100000000000001" customHeight="1" x14ac:dyDescent="0.45">
      <c r="A218" s="69">
        <v>43148</v>
      </c>
      <c r="B218" s="62"/>
      <c r="C218" s="62"/>
    </row>
    <row r="220" spans="1:5" ht="20.100000000000001" customHeight="1" x14ac:dyDescent="0.45">
      <c r="D220" s="58" t="s">
        <v>66</v>
      </c>
      <c r="E220" s="21">
        <f>COUNTIF(E2:E218,"X")</f>
        <v>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9"/>
  <sheetViews>
    <sheetView workbookViewId="0">
      <pane ySplit="1" topLeftCell="A98" activePane="bottomLeft" state="frozen"/>
      <selection pane="bottomLeft" activeCell="C403" sqref="C403"/>
    </sheetView>
  </sheetViews>
  <sheetFormatPr defaultColWidth="9.1328125" defaultRowHeight="20.100000000000001" customHeight="1" x14ac:dyDescent="0.45"/>
  <cols>
    <col min="1" max="1" width="16.86328125" style="7" customWidth="1"/>
    <col min="2" max="2" width="13.86328125" style="20" customWidth="1"/>
    <col min="3" max="3" width="11.3984375" style="20" customWidth="1"/>
    <col min="4" max="4" width="22" style="9" customWidth="1"/>
    <col min="5" max="5" width="20.3984375" style="20" customWidth="1"/>
    <col min="6" max="6" width="23" style="11" bestFit="1" customWidth="1"/>
    <col min="7" max="16384" width="9.1328125" style="11"/>
  </cols>
  <sheetData>
    <row r="1" spans="1:7" s="1" customFormat="1" ht="20.100000000000001" customHeight="1" x14ac:dyDescent="0.4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19</v>
      </c>
      <c r="G1" s="1" t="s">
        <v>17</v>
      </c>
    </row>
    <row r="2" spans="1:7" s="6" customFormat="1" ht="20.100000000000001" customHeight="1" x14ac:dyDescent="0.45">
      <c r="A2" s="3">
        <v>42932</v>
      </c>
      <c r="B2" s="4"/>
      <c r="C2" s="4"/>
      <c r="D2" s="5"/>
      <c r="E2" s="4"/>
    </row>
    <row r="3" spans="1:7" ht="20.100000000000001" customHeight="1" x14ac:dyDescent="0.45">
      <c r="A3" s="7">
        <v>42933</v>
      </c>
      <c r="B3" s="8">
        <v>0.33333333333333331</v>
      </c>
      <c r="C3" s="8">
        <v>0.70833333333333337</v>
      </c>
      <c r="D3" s="9" t="s">
        <v>0</v>
      </c>
      <c r="E3" s="10">
        <v>42937.513888888891</v>
      </c>
    </row>
    <row r="4" spans="1:7" ht="20.100000000000001" customHeight="1" x14ac:dyDescent="0.45">
      <c r="A4" s="7">
        <v>42933</v>
      </c>
      <c r="B4" s="8">
        <v>0.34375</v>
      </c>
      <c r="C4" s="8">
        <v>0.70833333333333337</v>
      </c>
      <c r="D4" s="9" t="s">
        <v>0</v>
      </c>
      <c r="E4" s="10">
        <v>42937.51458333333</v>
      </c>
    </row>
    <row r="5" spans="1:7" ht="20.100000000000001" customHeight="1" x14ac:dyDescent="0.45">
      <c r="A5" s="7">
        <v>42933</v>
      </c>
      <c r="B5" s="8">
        <v>0.5625</v>
      </c>
      <c r="C5" s="8">
        <v>0.70833333333333337</v>
      </c>
      <c r="D5" s="9" t="s">
        <v>0</v>
      </c>
      <c r="E5" s="10">
        <v>42937.613194444442</v>
      </c>
    </row>
    <row r="6" spans="1:7" ht="20.100000000000001" customHeight="1" x14ac:dyDescent="0.45">
      <c r="A6" s="7">
        <v>42933</v>
      </c>
      <c r="B6" s="8">
        <v>0.34375</v>
      </c>
      <c r="C6" s="8">
        <v>0.54166666666666663</v>
      </c>
      <c r="D6" s="9" t="s">
        <v>0</v>
      </c>
      <c r="E6" s="10">
        <v>42937.613194444442</v>
      </c>
    </row>
    <row r="7" spans="1:7" ht="20.100000000000001" customHeight="1" x14ac:dyDescent="0.45">
      <c r="A7" s="7">
        <v>42933</v>
      </c>
      <c r="B7" s="8">
        <v>0.33333333333333331</v>
      </c>
      <c r="C7" s="8">
        <v>0.54166666666666663</v>
      </c>
      <c r="D7" s="9" t="s">
        <v>0</v>
      </c>
      <c r="E7" s="10">
        <v>42937.613888888889</v>
      </c>
    </row>
    <row r="8" spans="1:7" s="16" customFormat="1" ht="20.100000000000001" customHeight="1" x14ac:dyDescent="0.45">
      <c r="A8" s="12">
        <v>42934</v>
      </c>
      <c r="B8" s="13">
        <v>0.33333333333333331</v>
      </c>
      <c r="C8" s="13">
        <v>0.70833333333333337</v>
      </c>
      <c r="D8" s="14" t="s">
        <v>0</v>
      </c>
      <c r="E8" s="15">
        <v>42937.513888888891</v>
      </c>
    </row>
    <row r="9" spans="1:7" s="16" customFormat="1" ht="20.100000000000001" customHeight="1" x14ac:dyDescent="0.45">
      <c r="A9" s="12">
        <v>42934</v>
      </c>
      <c r="B9" s="13">
        <v>0.34375</v>
      </c>
      <c r="C9" s="13">
        <v>0.70833333333333337</v>
      </c>
      <c r="D9" s="14" t="s">
        <v>0</v>
      </c>
      <c r="E9" s="15">
        <v>42937.51458333333</v>
      </c>
    </row>
    <row r="10" spans="1:7" s="16" customFormat="1" ht="20.100000000000001" customHeight="1" x14ac:dyDescent="0.45">
      <c r="A10" s="12">
        <v>42934</v>
      </c>
      <c r="B10" s="13">
        <v>0.34375</v>
      </c>
      <c r="C10" s="13">
        <v>0.54166666666666663</v>
      </c>
      <c r="D10" s="14" t="s">
        <v>0</v>
      </c>
      <c r="E10" s="15">
        <v>42937.613194444442</v>
      </c>
    </row>
    <row r="11" spans="1:7" s="16" customFormat="1" ht="20.100000000000001" customHeight="1" x14ac:dyDescent="0.45">
      <c r="A11" s="12">
        <v>42934</v>
      </c>
      <c r="B11" s="13">
        <v>0.5625</v>
      </c>
      <c r="C11" s="13">
        <v>0.70833333333333337</v>
      </c>
      <c r="D11" s="14" t="s">
        <v>0</v>
      </c>
      <c r="E11" s="15">
        <v>42937.613194444442</v>
      </c>
    </row>
    <row r="12" spans="1:7" s="16" customFormat="1" ht="20.100000000000001" customHeight="1" x14ac:dyDescent="0.45">
      <c r="A12" s="12">
        <v>42934</v>
      </c>
      <c r="B12" s="13">
        <v>0.33333333333333331</v>
      </c>
      <c r="C12" s="13">
        <v>0.54166666666666663</v>
      </c>
      <c r="D12" s="14" t="s">
        <v>0</v>
      </c>
      <c r="E12" s="15">
        <v>42937.613888888889</v>
      </c>
    </row>
    <row r="13" spans="1:7" ht="20.100000000000001" customHeight="1" x14ac:dyDescent="0.45">
      <c r="A13" s="7">
        <v>42935</v>
      </c>
      <c r="B13" s="8">
        <v>0.33333333333333331</v>
      </c>
      <c r="C13" s="8">
        <v>0.75</v>
      </c>
      <c r="D13" s="9" t="s">
        <v>0</v>
      </c>
      <c r="E13" s="10">
        <v>42937.513888888891</v>
      </c>
    </row>
    <row r="14" spans="1:7" ht="20.100000000000001" customHeight="1" x14ac:dyDescent="0.45">
      <c r="A14" s="7">
        <v>42935</v>
      </c>
      <c r="B14" s="8">
        <v>0.33333333333333331</v>
      </c>
      <c r="C14" s="8">
        <v>0.54166666666666663</v>
      </c>
      <c r="D14" s="9" t="s">
        <v>0</v>
      </c>
      <c r="E14" s="10">
        <v>42937.613194444442</v>
      </c>
      <c r="F14" s="9"/>
    </row>
    <row r="15" spans="1:7" ht="20.100000000000001" customHeight="1" x14ac:dyDescent="0.45">
      <c r="A15" s="7">
        <v>42935</v>
      </c>
      <c r="B15" s="8">
        <v>0.5625</v>
      </c>
      <c r="C15" s="8">
        <v>0.75</v>
      </c>
      <c r="D15" s="9" t="s">
        <v>0</v>
      </c>
      <c r="E15" s="10">
        <v>42937.613194444442</v>
      </c>
    </row>
    <row r="16" spans="1:7" s="16" customFormat="1" ht="20.100000000000001" customHeight="1" x14ac:dyDescent="0.45">
      <c r="A16" s="12">
        <v>42936</v>
      </c>
      <c r="B16" s="13">
        <v>0.33333333333333331</v>
      </c>
      <c r="C16" s="13">
        <v>0.72916666666666663</v>
      </c>
      <c r="D16" s="14" t="s">
        <v>0</v>
      </c>
      <c r="E16" s="15">
        <v>42937.513888888891</v>
      </c>
    </row>
    <row r="17" spans="1:5" s="16" customFormat="1" ht="20.100000000000001" customHeight="1" x14ac:dyDescent="0.45">
      <c r="A17" s="12">
        <v>42936</v>
      </c>
      <c r="B17" s="13">
        <v>0.33333333333333331</v>
      </c>
      <c r="C17" s="13">
        <v>0.54166666666666663</v>
      </c>
      <c r="D17" s="14" t="s">
        <v>0</v>
      </c>
      <c r="E17" s="15">
        <v>42937.613194444442</v>
      </c>
    </row>
    <row r="18" spans="1:5" s="16" customFormat="1" ht="20.100000000000001" customHeight="1" x14ac:dyDescent="0.45">
      <c r="A18" s="12">
        <v>42936</v>
      </c>
      <c r="B18" s="13">
        <v>0.5625</v>
      </c>
      <c r="C18" s="13">
        <v>0.72916666666666663</v>
      </c>
      <c r="D18" s="14" t="s">
        <v>0</v>
      </c>
      <c r="E18" s="15">
        <v>42937.613194444442</v>
      </c>
    </row>
    <row r="19" spans="1:5" ht="20.100000000000001" customHeight="1" x14ac:dyDescent="0.45">
      <c r="A19" s="7">
        <v>42937</v>
      </c>
      <c r="B19" s="8">
        <v>0.33333333333333331</v>
      </c>
      <c r="C19" s="8">
        <v>0.70833333333333337</v>
      </c>
      <c r="D19" s="9" t="s">
        <v>0</v>
      </c>
      <c r="E19" s="10">
        <v>42937.513888888891</v>
      </c>
    </row>
    <row r="20" spans="1:5" ht="20.100000000000001" customHeight="1" x14ac:dyDescent="0.45">
      <c r="A20" s="7">
        <v>42937</v>
      </c>
      <c r="B20" s="8">
        <v>0.33333333333333331</v>
      </c>
      <c r="C20" s="8">
        <v>0.54166666666666663</v>
      </c>
      <c r="D20" s="9" t="s">
        <v>0</v>
      </c>
      <c r="E20" s="10">
        <v>42937.613194444442</v>
      </c>
    </row>
    <row r="21" spans="1:5" ht="20.100000000000001" customHeight="1" x14ac:dyDescent="0.45">
      <c r="A21" s="7">
        <v>42937</v>
      </c>
      <c r="B21" s="8">
        <v>0.5625</v>
      </c>
      <c r="C21" s="8">
        <v>0.70833333333333337</v>
      </c>
      <c r="D21" s="9" t="s">
        <v>0</v>
      </c>
      <c r="E21" s="10">
        <v>42937.613194444442</v>
      </c>
    </row>
    <row r="22" spans="1:5" s="6" customFormat="1" ht="20.100000000000001" customHeight="1" x14ac:dyDescent="0.45">
      <c r="A22" s="3">
        <v>42938</v>
      </c>
      <c r="B22" s="17"/>
      <c r="C22" s="17"/>
      <c r="D22" s="5"/>
      <c r="E22" s="18"/>
    </row>
    <row r="23" spans="1:5" s="6" customFormat="1" ht="20.100000000000001" customHeight="1" x14ac:dyDescent="0.45">
      <c r="A23" s="3">
        <v>42939</v>
      </c>
      <c r="B23" s="17"/>
      <c r="C23" s="17"/>
      <c r="D23" s="5"/>
      <c r="E23" s="18"/>
    </row>
    <row r="24" spans="1:5" ht="20.100000000000001" customHeight="1" x14ac:dyDescent="0.45">
      <c r="A24" s="7">
        <v>42940</v>
      </c>
      <c r="B24" s="8">
        <v>0.33333333333333331</v>
      </c>
      <c r="C24" s="8">
        <v>0.54166666666666663</v>
      </c>
      <c r="D24" s="9" t="s">
        <v>0</v>
      </c>
      <c r="E24" s="10">
        <v>42958.69027777778</v>
      </c>
    </row>
    <row r="25" spans="1:5" ht="20.100000000000001" customHeight="1" x14ac:dyDescent="0.45">
      <c r="A25" s="7">
        <v>42940</v>
      </c>
      <c r="B25" s="8">
        <v>0.5625</v>
      </c>
      <c r="C25" s="8">
        <v>0.75</v>
      </c>
      <c r="D25" s="9" t="s">
        <v>0</v>
      </c>
      <c r="E25" s="10">
        <v>42958.69027777778</v>
      </c>
    </row>
    <row r="26" spans="1:5" s="16" customFormat="1" ht="20.100000000000001" customHeight="1" x14ac:dyDescent="0.45">
      <c r="A26" s="12">
        <v>42941</v>
      </c>
      <c r="B26" s="13">
        <v>0.33333333333333331</v>
      </c>
      <c r="C26" s="13">
        <v>0.54166666666666663</v>
      </c>
      <c r="D26" s="14" t="s">
        <v>0</v>
      </c>
      <c r="E26" s="15">
        <v>42958.69027777778</v>
      </c>
    </row>
    <row r="27" spans="1:5" s="16" customFormat="1" ht="20.100000000000001" customHeight="1" x14ac:dyDescent="0.45">
      <c r="A27" s="12">
        <v>42941</v>
      </c>
      <c r="B27" s="13">
        <v>0.5625</v>
      </c>
      <c r="C27" s="13">
        <v>0.75</v>
      </c>
      <c r="D27" s="14" t="s">
        <v>0</v>
      </c>
      <c r="E27" s="15">
        <v>42958.69027777778</v>
      </c>
    </row>
    <row r="28" spans="1:5" ht="20.100000000000001" customHeight="1" x14ac:dyDescent="0.45">
      <c r="A28" s="7">
        <v>42942</v>
      </c>
      <c r="B28" s="8">
        <v>0.33333333333333331</v>
      </c>
      <c r="C28" s="8">
        <v>0.54166666666666663</v>
      </c>
      <c r="D28" s="9" t="s">
        <v>0</v>
      </c>
      <c r="E28" s="10">
        <v>42958.69027777778</v>
      </c>
    </row>
    <row r="29" spans="1:5" ht="20.100000000000001" customHeight="1" x14ac:dyDescent="0.45">
      <c r="A29" s="7">
        <v>42942</v>
      </c>
      <c r="B29" s="8">
        <v>0.5625</v>
      </c>
      <c r="C29" s="8">
        <v>0.75</v>
      </c>
      <c r="D29" s="9" t="s">
        <v>0</v>
      </c>
      <c r="E29" s="10">
        <v>42958.69027777778</v>
      </c>
    </row>
    <row r="30" spans="1:5" s="16" customFormat="1" ht="20.100000000000001" customHeight="1" x14ac:dyDescent="0.45">
      <c r="A30" s="12">
        <v>42943</v>
      </c>
      <c r="B30" s="13">
        <v>0.33333333333333331</v>
      </c>
      <c r="C30" s="13">
        <v>0.54166666666666663</v>
      </c>
      <c r="D30" s="14" t="s">
        <v>0</v>
      </c>
      <c r="E30" s="15">
        <v>42958.69027777778</v>
      </c>
    </row>
    <row r="31" spans="1:5" s="16" customFormat="1" ht="20.100000000000001" customHeight="1" x14ac:dyDescent="0.45">
      <c r="A31" s="12">
        <v>42943</v>
      </c>
      <c r="B31" s="13">
        <v>0.5625</v>
      </c>
      <c r="C31" s="13">
        <v>0.75</v>
      </c>
      <c r="D31" s="14" t="s">
        <v>0</v>
      </c>
      <c r="E31" s="15">
        <v>42958.69027777778</v>
      </c>
    </row>
    <row r="32" spans="1:5" ht="20.100000000000001" customHeight="1" x14ac:dyDescent="0.45">
      <c r="A32" s="7">
        <v>42944</v>
      </c>
      <c r="B32" s="8">
        <v>0.33333333333333331</v>
      </c>
      <c r="C32" s="8">
        <v>0.54166666666666663</v>
      </c>
      <c r="D32" s="9" t="s">
        <v>0</v>
      </c>
      <c r="E32" s="10">
        <v>42958.69027777778</v>
      </c>
    </row>
    <row r="33" spans="1:5" ht="20.100000000000001" customHeight="1" x14ac:dyDescent="0.45">
      <c r="A33" s="7">
        <v>42944</v>
      </c>
      <c r="B33" s="8">
        <v>0.5625</v>
      </c>
      <c r="C33" s="8">
        <v>0.75</v>
      </c>
      <c r="D33" s="9" t="s">
        <v>0</v>
      </c>
      <c r="E33" s="10">
        <v>42958.69027777778</v>
      </c>
    </row>
    <row r="34" spans="1:5" s="6" customFormat="1" ht="20.100000000000001" customHeight="1" x14ac:dyDescent="0.45">
      <c r="A34" s="3">
        <v>42945</v>
      </c>
      <c r="B34" s="17"/>
      <c r="C34" s="17"/>
      <c r="D34" s="5"/>
      <c r="E34" s="18"/>
    </row>
    <row r="35" spans="1:5" s="6" customFormat="1" ht="20.100000000000001" customHeight="1" x14ac:dyDescent="0.45">
      <c r="A35" s="3">
        <v>42946</v>
      </c>
      <c r="B35" s="17"/>
      <c r="C35" s="17"/>
      <c r="D35" s="5"/>
      <c r="E35" s="18"/>
    </row>
    <row r="36" spans="1:5" ht="20.100000000000001" customHeight="1" x14ac:dyDescent="0.45">
      <c r="A36" s="7">
        <v>42947</v>
      </c>
      <c r="B36" s="8">
        <v>0.33333333333333331</v>
      </c>
      <c r="C36" s="8">
        <v>0.54166666666666663</v>
      </c>
      <c r="D36" s="9" t="s">
        <v>0</v>
      </c>
      <c r="E36" s="10">
        <v>42947.752083333333</v>
      </c>
    </row>
    <row r="37" spans="1:5" ht="20.100000000000001" customHeight="1" x14ac:dyDescent="0.45">
      <c r="A37" s="7">
        <v>42947</v>
      </c>
      <c r="B37" s="8">
        <v>0.5625</v>
      </c>
      <c r="C37" s="8">
        <v>0.75</v>
      </c>
      <c r="D37" s="9" t="s">
        <v>0</v>
      </c>
      <c r="E37" s="10">
        <v>42947.752083333333</v>
      </c>
    </row>
    <row r="38" spans="1:5" ht="20.100000000000001" customHeight="1" x14ac:dyDescent="0.45">
      <c r="A38" s="7">
        <v>42947</v>
      </c>
      <c r="B38" s="8">
        <v>0.33333333333333331</v>
      </c>
      <c r="C38" s="8">
        <v>0.54166666666666663</v>
      </c>
      <c r="D38" s="9" t="s">
        <v>0</v>
      </c>
      <c r="E38" s="10">
        <v>42961.356944444444</v>
      </c>
    </row>
    <row r="39" spans="1:5" ht="20.100000000000001" customHeight="1" x14ac:dyDescent="0.45">
      <c r="A39" s="7">
        <v>42947</v>
      </c>
      <c r="B39" s="8">
        <v>0.5625</v>
      </c>
      <c r="C39" s="8">
        <v>0.75</v>
      </c>
      <c r="D39" s="9" t="s">
        <v>0</v>
      </c>
      <c r="E39" s="10">
        <v>42961.356944444444</v>
      </c>
    </row>
    <row r="40" spans="1:5" s="16" customFormat="1" ht="20.100000000000001" customHeight="1" x14ac:dyDescent="0.45">
      <c r="A40" s="12">
        <v>42948</v>
      </c>
      <c r="B40" s="13">
        <v>0.33333333333333331</v>
      </c>
      <c r="C40" s="13">
        <v>0.54166666666666663</v>
      </c>
      <c r="D40" s="14" t="s">
        <v>0</v>
      </c>
      <c r="E40" s="15">
        <v>42948.768750000003</v>
      </c>
    </row>
    <row r="41" spans="1:5" s="16" customFormat="1" ht="20.100000000000001" customHeight="1" x14ac:dyDescent="0.45">
      <c r="A41" s="12">
        <v>42948</v>
      </c>
      <c r="B41" s="13">
        <v>0.5625</v>
      </c>
      <c r="C41" s="13">
        <v>0.77083333333333337</v>
      </c>
      <c r="D41" s="14" t="s">
        <v>0</v>
      </c>
      <c r="E41" s="15">
        <v>42948.770138888889</v>
      </c>
    </row>
    <row r="42" spans="1:5" s="16" customFormat="1" ht="20.100000000000001" customHeight="1" x14ac:dyDescent="0.45">
      <c r="A42" s="12">
        <v>42948</v>
      </c>
      <c r="B42" s="13">
        <v>0.5625</v>
      </c>
      <c r="C42" s="13">
        <v>0.77083333333333337</v>
      </c>
      <c r="D42" s="14" t="s">
        <v>0</v>
      </c>
      <c r="E42" s="15">
        <v>42961.356944444444</v>
      </c>
    </row>
    <row r="43" spans="1:5" s="16" customFormat="1" ht="20.100000000000001" customHeight="1" x14ac:dyDescent="0.45">
      <c r="A43" s="12">
        <v>42948</v>
      </c>
      <c r="B43" s="13">
        <v>0.33333333333333331</v>
      </c>
      <c r="C43" s="13">
        <v>0.54166666666666663</v>
      </c>
      <c r="D43" s="14" t="s">
        <v>0</v>
      </c>
      <c r="E43" s="15">
        <v>42961.356944444444</v>
      </c>
    </row>
    <row r="44" spans="1:5" ht="20.100000000000001" customHeight="1" x14ac:dyDescent="0.45">
      <c r="A44" s="7">
        <v>42949</v>
      </c>
      <c r="B44" s="8">
        <v>0.5625</v>
      </c>
      <c r="C44" s="8">
        <v>0.77083333333333337</v>
      </c>
      <c r="D44" s="9" t="s">
        <v>0</v>
      </c>
      <c r="E44" s="10">
        <v>42948.768750000003</v>
      </c>
    </row>
    <row r="45" spans="1:5" ht="20.100000000000001" customHeight="1" x14ac:dyDescent="0.45">
      <c r="A45" s="7">
        <v>42949</v>
      </c>
      <c r="B45" s="8">
        <v>0.5625</v>
      </c>
      <c r="C45" s="8">
        <v>0.77083333333333337</v>
      </c>
      <c r="D45" s="9" t="s">
        <v>0</v>
      </c>
      <c r="E45" s="10">
        <v>42948.770138888889</v>
      </c>
    </row>
    <row r="46" spans="1:5" ht="20.100000000000001" customHeight="1" x14ac:dyDescent="0.45">
      <c r="A46" s="7">
        <v>42949</v>
      </c>
      <c r="B46" s="8">
        <v>0.33333333333333331</v>
      </c>
      <c r="C46" s="8">
        <v>0.54166666666666663</v>
      </c>
      <c r="D46" s="9" t="s">
        <v>0</v>
      </c>
      <c r="E46" s="10">
        <v>42951.684027777781</v>
      </c>
    </row>
    <row r="47" spans="1:5" ht="20.100000000000001" customHeight="1" x14ac:dyDescent="0.45">
      <c r="A47" s="7">
        <v>42949</v>
      </c>
      <c r="B47" s="8">
        <v>0.5625</v>
      </c>
      <c r="C47" s="8">
        <v>0.75</v>
      </c>
      <c r="D47" s="9" t="s">
        <v>0</v>
      </c>
      <c r="E47" s="10">
        <v>42951.684027777781</v>
      </c>
    </row>
    <row r="48" spans="1:5" ht="20.100000000000001" customHeight="1" x14ac:dyDescent="0.45">
      <c r="A48" s="7">
        <v>42949</v>
      </c>
      <c r="B48" s="8">
        <v>0.33333333333333331</v>
      </c>
      <c r="C48" s="8">
        <v>0.54166666666666663</v>
      </c>
      <c r="D48" s="9" t="s">
        <v>0</v>
      </c>
      <c r="E48" s="10">
        <v>42961.356944444444</v>
      </c>
    </row>
    <row r="49" spans="1:5" ht="20.100000000000001" customHeight="1" x14ac:dyDescent="0.45">
      <c r="A49" s="7">
        <v>42949</v>
      </c>
      <c r="B49" s="8">
        <v>0.5625</v>
      </c>
      <c r="C49" s="8">
        <v>0.75</v>
      </c>
      <c r="D49" s="9" t="s">
        <v>0</v>
      </c>
      <c r="E49" s="10">
        <v>42961.356944444444</v>
      </c>
    </row>
    <row r="50" spans="1:5" s="16" customFormat="1" ht="20.100000000000001" customHeight="1" x14ac:dyDescent="0.45">
      <c r="A50" s="12">
        <v>42950</v>
      </c>
      <c r="B50" s="13">
        <v>0.5625</v>
      </c>
      <c r="C50" s="13">
        <v>0.75</v>
      </c>
      <c r="D50" s="14" t="s">
        <v>0</v>
      </c>
      <c r="E50" s="15">
        <v>42951.684027777781</v>
      </c>
    </row>
    <row r="51" spans="1:5" s="16" customFormat="1" ht="20.100000000000001" customHeight="1" x14ac:dyDescent="0.45">
      <c r="A51" s="12">
        <v>42950</v>
      </c>
      <c r="B51" s="13">
        <v>0.33333333333333331</v>
      </c>
      <c r="C51" s="13">
        <v>0.54166666666666663</v>
      </c>
      <c r="D51" s="14" t="s">
        <v>0</v>
      </c>
      <c r="E51" s="15">
        <v>42951.684027777781</v>
      </c>
    </row>
    <row r="52" spans="1:5" s="16" customFormat="1" ht="20.100000000000001" customHeight="1" x14ac:dyDescent="0.45">
      <c r="A52" s="12">
        <v>42950</v>
      </c>
      <c r="B52" s="13">
        <v>0.5625</v>
      </c>
      <c r="C52" s="13">
        <v>0.75</v>
      </c>
      <c r="D52" s="14" t="s">
        <v>0</v>
      </c>
      <c r="E52" s="15">
        <v>42961.356944444444</v>
      </c>
    </row>
    <row r="53" spans="1:5" s="16" customFormat="1" ht="20.100000000000001" customHeight="1" x14ac:dyDescent="0.45">
      <c r="A53" s="12">
        <v>42950</v>
      </c>
      <c r="B53" s="13">
        <v>0.33333333333333331</v>
      </c>
      <c r="C53" s="13">
        <v>0.54166666666666663</v>
      </c>
      <c r="D53" s="14" t="s">
        <v>0</v>
      </c>
      <c r="E53" s="15">
        <v>42961.356944444444</v>
      </c>
    </row>
    <row r="54" spans="1:5" ht="20.100000000000001" customHeight="1" x14ac:dyDescent="0.45">
      <c r="A54" s="7">
        <v>42951</v>
      </c>
      <c r="B54" s="8">
        <v>0.58333333333333337</v>
      </c>
      <c r="C54" s="8">
        <v>0.72916666666666663</v>
      </c>
      <c r="D54" s="9" t="s">
        <v>0</v>
      </c>
      <c r="E54" s="10">
        <v>42951.684027777781</v>
      </c>
    </row>
    <row r="55" spans="1:5" ht="20.100000000000001" customHeight="1" x14ac:dyDescent="0.45">
      <c r="A55" s="7">
        <v>42951</v>
      </c>
      <c r="B55" s="8">
        <v>0.33333333333333331</v>
      </c>
      <c r="C55" s="8">
        <v>0.5625</v>
      </c>
      <c r="D55" s="9" t="s">
        <v>0</v>
      </c>
      <c r="E55" s="10">
        <v>42951.684027777781</v>
      </c>
    </row>
    <row r="56" spans="1:5" ht="20.100000000000001" customHeight="1" x14ac:dyDescent="0.45">
      <c r="A56" s="7">
        <v>42951</v>
      </c>
      <c r="B56" s="8">
        <v>0.5625</v>
      </c>
      <c r="C56" s="8">
        <v>0.72916666666666663</v>
      </c>
      <c r="D56" s="9" t="s">
        <v>0</v>
      </c>
      <c r="E56" s="10">
        <v>42951.68472222222</v>
      </c>
    </row>
    <row r="57" spans="1:5" ht="20.100000000000001" customHeight="1" x14ac:dyDescent="0.45">
      <c r="A57" s="7">
        <v>42951</v>
      </c>
      <c r="B57" s="8">
        <v>0.33333333333333331</v>
      </c>
      <c r="C57" s="8">
        <v>0.54166666666666663</v>
      </c>
      <c r="D57" s="9" t="s">
        <v>0</v>
      </c>
      <c r="E57" s="10">
        <v>42951.68472222222</v>
      </c>
    </row>
    <row r="58" spans="1:5" ht="20.100000000000001" customHeight="1" x14ac:dyDescent="0.45">
      <c r="A58" s="7">
        <v>42951</v>
      </c>
      <c r="B58" s="8">
        <v>0.33333333333333331</v>
      </c>
      <c r="C58" s="8">
        <v>0.54166666666666663</v>
      </c>
      <c r="D58" s="9" t="s">
        <v>0</v>
      </c>
      <c r="E58" s="10">
        <v>42961.356944444444</v>
      </c>
    </row>
    <row r="59" spans="1:5" ht="20.100000000000001" customHeight="1" x14ac:dyDescent="0.45">
      <c r="A59" s="7">
        <v>42951</v>
      </c>
      <c r="B59" s="8">
        <v>0.5625</v>
      </c>
      <c r="C59" s="8">
        <v>0.72916666666666663</v>
      </c>
      <c r="D59" s="9" t="s">
        <v>0</v>
      </c>
      <c r="E59" s="10">
        <v>42961.356944444444</v>
      </c>
    </row>
    <row r="60" spans="1:5" s="6" customFormat="1" ht="20.100000000000001" customHeight="1" x14ac:dyDescent="0.45">
      <c r="A60" s="3">
        <v>42952</v>
      </c>
      <c r="B60" s="17"/>
      <c r="C60" s="17"/>
      <c r="D60" s="5"/>
      <c r="E60" s="18"/>
    </row>
    <row r="61" spans="1:5" s="6" customFormat="1" ht="20.100000000000001" customHeight="1" x14ac:dyDescent="0.45">
      <c r="A61" s="3">
        <v>42953</v>
      </c>
      <c r="B61" s="17"/>
      <c r="C61" s="17"/>
      <c r="D61" s="5"/>
      <c r="E61" s="18"/>
    </row>
    <row r="62" spans="1:5" ht="20.100000000000001" customHeight="1" x14ac:dyDescent="0.45">
      <c r="A62" s="7">
        <v>42954</v>
      </c>
      <c r="B62" s="8">
        <v>0.33333333333333331</v>
      </c>
      <c r="C62" s="8">
        <v>0.54166666666666663</v>
      </c>
      <c r="D62" s="9" t="s">
        <v>0</v>
      </c>
      <c r="E62" s="10">
        <v>42955.736111111109</v>
      </c>
    </row>
    <row r="63" spans="1:5" ht="20.100000000000001" customHeight="1" x14ac:dyDescent="0.45">
      <c r="A63" s="7">
        <v>42954</v>
      </c>
      <c r="B63" s="8">
        <v>0.5625</v>
      </c>
      <c r="C63" s="8">
        <v>0.75</v>
      </c>
      <c r="D63" s="9" t="s">
        <v>0</v>
      </c>
      <c r="E63" s="10">
        <v>42955.736111111109</v>
      </c>
    </row>
    <row r="64" spans="1:5" s="16" customFormat="1" ht="20.100000000000001" customHeight="1" x14ac:dyDescent="0.45">
      <c r="A64" s="12">
        <v>42955</v>
      </c>
      <c r="B64" s="13">
        <v>0.33333333333333331</v>
      </c>
      <c r="C64" s="13">
        <v>0.54166666666666663</v>
      </c>
      <c r="D64" s="14" t="s">
        <v>0</v>
      </c>
      <c r="E64" s="15">
        <v>42955.736111111109</v>
      </c>
    </row>
    <row r="65" spans="1:5" s="16" customFormat="1" ht="20.100000000000001" customHeight="1" x14ac:dyDescent="0.45">
      <c r="A65" s="12">
        <v>42955</v>
      </c>
      <c r="B65" s="13">
        <v>0.5625</v>
      </c>
      <c r="C65" s="13">
        <v>0.75</v>
      </c>
      <c r="D65" s="14" t="s">
        <v>0</v>
      </c>
      <c r="E65" s="15">
        <v>42955.736111111109</v>
      </c>
    </row>
    <row r="66" spans="1:5" ht="20.100000000000001" customHeight="1" x14ac:dyDescent="0.45">
      <c r="A66" s="7">
        <v>42956</v>
      </c>
      <c r="B66" s="8">
        <v>0.33333333333333331</v>
      </c>
      <c r="C66" s="8">
        <v>0.54166666666666663</v>
      </c>
      <c r="D66" s="9" t="s">
        <v>0</v>
      </c>
      <c r="E66" s="10">
        <v>42956.702777777777</v>
      </c>
    </row>
    <row r="67" spans="1:5" ht="20.100000000000001" customHeight="1" x14ac:dyDescent="0.45">
      <c r="A67" s="7">
        <v>42956</v>
      </c>
      <c r="B67" s="8">
        <v>0.5625</v>
      </c>
      <c r="C67" s="8">
        <v>0.75</v>
      </c>
      <c r="D67" s="9" t="s">
        <v>0</v>
      </c>
      <c r="E67" s="10">
        <v>42956.702777777777</v>
      </c>
    </row>
    <row r="68" spans="1:5" ht="20.100000000000001" customHeight="1" x14ac:dyDescent="0.45">
      <c r="A68" s="7">
        <v>42956</v>
      </c>
      <c r="B68" s="8">
        <v>0.5625</v>
      </c>
      <c r="C68" s="8">
        <v>0.77083333333333337</v>
      </c>
      <c r="D68" s="9" t="s">
        <v>0</v>
      </c>
      <c r="E68" s="10">
        <v>42957.375</v>
      </c>
    </row>
    <row r="69" spans="1:5" s="16" customFormat="1" ht="20.100000000000001" customHeight="1" x14ac:dyDescent="0.45">
      <c r="A69" s="12">
        <v>42957</v>
      </c>
      <c r="B69" s="13">
        <v>0.33333333333333331</v>
      </c>
      <c r="C69" s="19"/>
      <c r="D69" s="14" t="s">
        <v>0</v>
      </c>
      <c r="E69" s="15">
        <v>42957.375</v>
      </c>
    </row>
    <row r="70" spans="1:5" s="16" customFormat="1" ht="20.100000000000001" customHeight="1" x14ac:dyDescent="0.45">
      <c r="A70" s="12">
        <v>42957</v>
      </c>
      <c r="B70" s="13">
        <v>0.33333333333333331</v>
      </c>
      <c r="C70" s="13">
        <v>0.54166666666666663</v>
      </c>
      <c r="D70" s="14" t="s">
        <v>0</v>
      </c>
      <c r="E70" s="15">
        <v>42957.724999999999</v>
      </c>
    </row>
    <row r="71" spans="1:5" s="16" customFormat="1" ht="20.100000000000001" customHeight="1" x14ac:dyDescent="0.45">
      <c r="A71" s="12">
        <v>42957</v>
      </c>
      <c r="B71" s="13">
        <v>0.58333333333333337</v>
      </c>
      <c r="C71" s="13">
        <v>0.75</v>
      </c>
      <c r="D71" s="14" t="s">
        <v>0</v>
      </c>
      <c r="E71" s="15">
        <v>42957.724999999999</v>
      </c>
    </row>
    <row r="72" spans="1:5" ht="20.100000000000001" customHeight="1" x14ac:dyDescent="0.45">
      <c r="A72" s="7">
        <v>42958</v>
      </c>
      <c r="B72" s="8">
        <v>0.33333333333333331</v>
      </c>
      <c r="C72" s="8">
        <v>0.54166666666666663</v>
      </c>
      <c r="D72" s="9" t="s">
        <v>0</v>
      </c>
      <c r="E72" s="10">
        <v>42958.447222222225</v>
      </c>
    </row>
    <row r="73" spans="1:5" ht="20.100000000000001" customHeight="1" x14ac:dyDescent="0.45">
      <c r="A73" s="7">
        <v>42958</v>
      </c>
      <c r="B73" s="8">
        <v>0.5625</v>
      </c>
      <c r="C73" s="8">
        <v>0.72916666666666663</v>
      </c>
      <c r="D73" s="9" t="s">
        <v>0</v>
      </c>
      <c r="E73" s="10">
        <v>42958.447222222225</v>
      </c>
    </row>
    <row r="74" spans="1:5" s="6" customFormat="1" ht="20.100000000000001" customHeight="1" x14ac:dyDescent="0.45">
      <c r="A74" s="3">
        <v>42959</v>
      </c>
      <c r="B74" s="17"/>
      <c r="C74" s="17"/>
      <c r="D74" s="5"/>
      <c r="E74" s="18"/>
    </row>
    <row r="75" spans="1:5" s="6" customFormat="1" ht="20.100000000000001" customHeight="1" x14ac:dyDescent="0.45">
      <c r="A75" s="3">
        <v>42960</v>
      </c>
      <c r="B75" s="17"/>
      <c r="C75" s="17"/>
      <c r="D75" s="5"/>
      <c r="E75" s="18"/>
    </row>
    <row r="76" spans="1:5" ht="20.100000000000001" customHeight="1" x14ac:dyDescent="0.45">
      <c r="A76" s="7">
        <v>42961</v>
      </c>
      <c r="B76" s="8">
        <v>0.33333333333333331</v>
      </c>
      <c r="C76" s="8">
        <v>0.54166666666666663</v>
      </c>
      <c r="D76" s="9" t="s">
        <v>0</v>
      </c>
      <c r="E76" s="10">
        <v>42962.594444444447</v>
      </c>
    </row>
    <row r="77" spans="1:5" ht="20.100000000000001" customHeight="1" x14ac:dyDescent="0.45">
      <c r="A77" s="7">
        <v>42961</v>
      </c>
      <c r="B77" s="8">
        <v>0.5625</v>
      </c>
      <c r="C77" s="8">
        <v>0.75</v>
      </c>
      <c r="D77" s="9" t="s">
        <v>0</v>
      </c>
      <c r="E77" s="10">
        <v>42962.594444444447</v>
      </c>
    </row>
    <row r="78" spans="1:5" s="16" customFormat="1" ht="20.100000000000001" customHeight="1" x14ac:dyDescent="0.45">
      <c r="A78" s="12">
        <v>42962</v>
      </c>
      <c r="B78" s="13">
        <v>0.3125</v>
      </c>
      <c r="C78" s="13">
        <v>0.54166666666666663</v>
      </c>
      <c r="D78" s="14" t="s">
        <v>0</v>
      </c>
      <c r="E78" s="15">
        <v>42962.594444444447</v>
      </c>
    </row>
    <row r="79" spans="1:5" s="16" customFormat="1" ht="20.100000000000001" customHeight="1" x14ac:dyDescent="0.45">
      <c r="A79" s="12">
        <v>42962</v>
      </c>
      <c r="B79" s="13">
        <v>0.5625</v>
      </c>
      <c r="C79" s="13">
        <v>0.75</v>
      </c>
      <c r="D79" s="14" t="s">
        <v>0</v>
      </c>
      <c r="E79" s="15">
        <v>42962.594444444447</v>
      </c>
    </row>
    <row r="80" spans="1:5" ht="20.100000000000001" customHeight="1" x14ac:dyDescent="0.45">
      <c r="A80" s="7">
        <v>42963</v>
      </c>
      <c r="B80" s="8">
        <v>0.33333333333333331</v>
      </c>
      <c r="C80" s="8">
        <v>0.54166666666666663</v>
      </c>
      <c r="D80" s="9" t="s">
        <v>0</v>
      </c>
      <c r="E80" s="10">
        <v>42963.394444444442</v>
      </c>
    </row>
    <row r="81" spans="1:5" ht="20.100000000000001" customHeight="1" x14ac:dyDescent="0.45">
      <c r="A81" s="7">
        <v>42963</v>
      </c>
      <c r="B81" s="8">
        <v>0.5625</v>
      </c>
      <c r="C81" s="8">
        <v>0.77083333333333337</v>
      </c>
      <c r="D81" s="9" t="s">
        <v>0</v>
      </c>
      <c r="E81" s="10">
        <v>42963.394444444442</v>
      </c>
    </row>
    <row r="82" spans="1:5" s="16" customFormat="1" ht="20.100000000000001" customHeight="1" x14ac:dyDescent="0.45">
      <c r="A82" s="12">
        <v>42964</v>
      </c>
      <c r="B82" s="13">
        <v>0.33333333333333331</v>
      </c>
      <c r="C82" s="13">
        <v>0.54166666666666663</v>
      </c>
      <c r="D82" s="14" t="s">
        <v>0</v>
      </c>
      <c r="E82" s="15">
        <v>42964.727777777778</v>
      </c>
    </row>
    <row r="83" spans="1:5" s="16" customFormat="1" ht="20.100000000000001" customHeight="1" x14ac:dyDescent="0.45">
      <c r="A83" s="12">
        <v>42964</v>
      </c>
      <c r="B83" s="13">
        <v>0.5625</v>
      </c>
      <c r="C83" s="13">
        <v>0.75</v>
      </c>
      <c r="D83" s="14" t="s">
        <v>0</v>
      </c>
      <c r="E83" s="15">
        <v>42964.727777777778</v>
      </c>
    </row>
    <row r="84" spans="1:5" ht="20.100000000000001" customHeight="1" x14ac:dyDescent="0.45">
      <c r="A84" s="7">
        <v>42965</v>
      </c>
      <c r="B84" s="8">
        <v>0.33333333333333331</v>
      </c>
      <c r="C84" s="8">
        <v>0.54166666666666663</v>
      </c>
      <c r="D84" s="9" t="s">
        <v>0</v>
      </c>
      <c r="E84" s="10">
        <v>42964.727777777778</v>
      </c>
    </row>
    <row r="85" spans="1:5" ht="20.100000000000001" customHeight="1" x14ac:dyDescent="0.45">
      <c r="A85" s="7">
        <v>42965</v>
      </c>
      <c r="B85" s="8">
        <v>0.5625</v>
      </c>
      <c r="C85" s="8">
        <v>0.72916666666666663</v>
      </c>
      <c r="D85" s="9" t="s">
        <v>0</v>
      </c>
      <c r="E85" s="10">
        <v>42964.727777777778</v>
      </c>
    </row>
    <row r="86" spans="1:5" s="6" customFormat="1" ht="20.100000000000001" customHeight="1" x14ac:dyDescent="0.45">
      <c r="A86" s="3">
        <v>42966</v>
      </c>
      <c r="B86" s="17"/>
      <c r="C86" s="17"/>
      <c r="D86" s="5"/>
      <c r="E86" s="18"/>
    </row>
    <row r="87" spans="1:5" s="6" customFormat="1" ht="20.100000000000001" customHeight="1" x14ac:dyDescent="0.45">
      <c r="A87" s="3">
        <v>42967</v>
      </c>
      <c r="B87" s="17"/>
      <c r="C87" s="17"/>
      <c r="D87" s="5"/>
      <c r="E87" s="18"/>
    </row>
    <row r="88" spans="1:5" ht="20.100000000000001" customHeight="1" x14ac:dyDescent="0.45">
      <c r="A88" s="7">
        <v>42968</v>
      </c>
      <c r="B88" s="8">
        <v>0.33333333333333331</v>
      </c>
      <c r="C88" s="8">
        <v>0.54166666666666663</v>
      </c>
      <c r="D88" s="9" t="s">
        <v>0</v>
      </c>
      <c r="E88" s="10">
        <v>42969.60833333333</v>
      </c>
    </row>
    <row r="89" spans="1:5" ht="20.100000000000001" customHeight="1" x14ac:dyDescent="0.45">
      <c r="A89" s="7">
        <v>42968</v>
      </c>
      <c r="B89" s="8">
        <v>0.5625</v>
      </c>
      <c r="C89" s="8">
        <v>0.77083333333333337</v>
      </c>
      <c r="D89" s="9" t="s">
        <v>0</v>
      </c>
      <c r="E89" s="10">
        <v>42969.60833333333</v>
      </c>
    </row>
    <row r="90" spans="1:5" s="16" customFormat="1" ht="20.100000000000001" customHeight="1" x14ac:dyDescent="0.45">
      <c r="A90" s="12">
        <v>42969</v>
      </c>
      <c r="B90" s="13">
        <v>0.33333333333333331</v>
      </c>
      <c r="C90" s="13">
        <v>0.54166666666666663</v>
      </c>
      <c r="D90" s="14" t="s">
        <v>0</v>
      </c>
      <c r="E90" s="15">
        <v>42969.60833333333</v>
      </c>
    </row>
    <row r="91" spans="1:5" s="16" customFormat="1" ht="20.100000000000001" customHeight="1" x14ac:dyDescent="0.45">
      <c r="A91" s="12">
        <v>42969</v>
      </c>
      <c r="B91" s="13">
        <v>0.5625</v>
      </c>
      <c r="C91" s="13">
        <v>0.75</v>
      </c>
      <c r="D91" s="14" t="s">
        <v>0</v>
      </c>
      <c r="E91" s="15">
        <v>42969.60833333333</v>
      </c>
    </row>
    <row r="92" spans="1:5" ht="20.100000000000001" customHeight="1" x14ac:dyDescent="0.45">
      <c r="A92" s="7">
        <v>42970</v>
      </c>
      <c r="B92" s="8">
        <v>0.33333333333333331</v>
      </c>
      <c r="C92" s="8">
        <v>0.54166666666666663</v>
      </c>
      <c r="D92" s="9" t="s">
        <v>0</v>
      </c>
      <c r="E92" s="10">
        <v>42971.363194444442</v>
      </c>
    </row>
    <row r="93" spans="1:5" ht="20.100000000000001" customHeight="1" x14ac:dyDescent="0.45">
      <c r="A93" s="7">
        <v>42970</v>
      </c>
      <c r="B93" s="8">
        <v>0.5625</v>
      </c>
      <c r="C93" s="8">
        <v>0.77083333333333337</v>
      </c>
      <c r="D93" s="9" t="s">
        <v>0</v>
      </c>
      <c r="E93" s="10">
        <v>42971.363194444442</v>
      </c>
    </row>
    <row r="94" spans="1:5" s="16" customFormat="1" ht="20.100000000000001" customHeight="1" x14ac:dyDescent="0.45">
      <c r="A94" s="12">
        <v>42971</v>
      </c>
      <c r="B94" s="13">
        <v>0.33333333333333331</v>
      </c>
      <c r="C94" s="19"/>
      <c r="D94" s="14" t="s">
        <v>0</v>
      </c>
      <c r="E94" s="15">
        <v>42971.363194444442</v>
      </c>
    </row>
    <row r="95" spans="1:5" s="16" customFormat="1" ht="20.100000000000001" customHeight="1" x14ac:dyDescent="0.45">
      <c r="A95" s="12">
        <v>42971</v>
      </c>
      <c r="B95" s="13">
        <v>0.33333333333333331</v>
      </c>
      <c r="C95" s="13">
        <v>0.54166666666666663</v>
      </c>
      <c r="D95" s="14" t="s">
        <v>0</v>
      </c>
      <c r="E95" s="15">
        <v>42971.363888888889</v>
      </c>
    </row>
    <row r="96" spans="1:5" s="16" customFormat="1" ht="20.100000000000001" customHeight="1" x14ac:dyDescent="0.45">
      <c r="A96" s="12">
        <v>42971</v>
      </c>
      <c r="B96" s="13">
        <v>0.5625</v>
      </c>
      <c r="C96" s="13">
        <v>0.75</v>
      </c>
      <c r="D96" s="14" t="s">
        <v>0</v>
      </c>
      <c r="E96" s="15">
        <v>42971.363888888889</v>
      </c>
    </row>
    <row r="97" spans="1:5" s="16" customFormat="1" ht="20.100000000000001" customHeight="1" x14ac:dyDescent="0.45">
      <c r="A97" s="12">
        <v>42971</v>
      </c>
      <c r="B97" s="13">
        <v>0.5625</v>
      </c>
      <c r="C97" s="13">
        <v>0.77083333333333337</v>
      </c>
      <c r="D97" s="14" t="s">
        <v>0</v>
      </c>
      <c r="E97" s="15">
        <v>42972.397916666669</v>
      </c>
    </row>
    <row r="98" spans="1:5" ht="20.100000000000001" customHeight="1" x14ac:dyDescent="0.45">
      <c r="A98" s="7">
        <v>42972</v>
      </c>
      <c r="B98" s="8">
        <v>0.33333333333333331</v>
      </c>
      <c r="C98" s="8">
        <v>0.54166666666666663</v>
      </c>
      <c r="D98" s="9" t="s">
        <v>0</v>
      </c>
      <c r="E98" s="10">
        <v>42972.397916666669</v>
      </c>
    </row>
    <row r="99" spans="1:5" ht="20.100000000000001" customHeight="1" x14ac:dyDescent="0.45">
      <c r="A99" s="7">
        <v>42972</v>
      </c>
      <c r="B99" s="8">
        <v>0.5625</v>
      </c>
      <c r="C99" s="8">
        <v>0.70833333333333337</v>
      </c>
      <c r="D99" s="9" t="s">
        <v>0</v>
      </c>
      <c r="E99" s="10">
        <v>42972.397916666669</v>
      </c>
    </row>
    <row r="100" spans="1:5" s="6" customFormat="1" ht="20.100000000000001" customHeight="1" x14ac:dyDescent="0.45">
      <c r="A100" s="3">
        <v>42973</v>
      </c>
      <c r="B100" s="17"/>
      <c r="C100" s="17"/>
      <c r="D100" s="5"/>
      <c r="E100" s="18"/>
    </row>
    <row r="101" spans="1:5" s="6" customFormat="1" ht="20.100000000000001" customHeight="1" x14ac:dyDescent="0.45">
      <c r="A101" s="3">
        <v>42974</v>
      </c>
      <c r="B101" s="17"/>
      <c r="C101" s="17"/>
      <c r="D101" s="5"/>
      <c r="E101" s="18"/>
    </row>
    <row r="102" spans="1:5" ht="20.100000000000001" customHeight="1" x14ac:dyDescent="0.45">
      <c r="A102" s="7">
        <v>42975</v>
      </c>
      <c r="B102" s="8">
        <v>0.33333333333333331</v>
      </c>
      <c r="C102" s="8">
        <v>0.54166666666666663</v>
      </c>
      <c r="D102" s="9" t="s">
        <v>0</v>
      </c>
      <c r="E102" s="10">
        <v>42978.402083333334</v>
      </c>
    </row>
    <row r="103" spans="1:5" ht="20.100000000000001" customHeight="1" x14ac:dyDescent="0.45">
      <c r="A103" s="7">
        <v>42975</v>
      </c>
      <c r="B103" s="8">
        <v>0.5625</v>
      </c>
      <c r="C103" s="8">
        <v>0.75</v>
      </c>
      <c r="D103" s="9" t="s">
        <v>0</v>
      </c>
      <c r="E103" s="10">
        <v>42978.402083333334</v>
      </c>
    </row>
    <row r="104" spans="1:5" s="16" customFormat="1" ht="20.100000000000001" customHeight="1" x14ac:dyDescent="0.45">
      <c r="A104" s="12">
        <v>42976</v>
      </c>
      <c r="B104" s="13">
        <v>0.33333333333333331</v>
      </c>
      <c r="C104" s="13">
        <v>0.54166666666666663</v>
      </c>
      <c r="D104" s="14" t="s">
        <v>0</v>
      </c>
      <c r="E104" s="15">
        <v>42978.402083333334</v>
      </c>
    </row>
    <row r="105" spans="1:5" s="16" customFormat="1" ht="20.100000000000001" customHeight="1" x14ac:dyDescent="0.45">
      <c r="A105" s="12">
        <v>42976</v>
      </c>
      <c r="B105" s="13">
        <v>0.5625</v>
      </c>
      <c r="C105" s="13">
        <v>0.75</v>
      </c>
      <c r="D105" s="14" t="s">
        <v>0</v>
      </c>
      <c r="E105" s="15">
        <v>42978.402083333334</v>
      </c>
    </row>
    <row r="106" spans="1:5" ht="20.100000000000001" customHeight="1" x14ac:dyDescent="0.45">
      <c r="A106" s="7">
        <v>42977</v>
      </c>
      <c r="B106" s="8">
        <v>0.33333333333333331</v>
      </c>
      <c r="C106" s="8">
        <v>0.54166666666666663</v>
      </c>
      <c r="D106" s="9" t="s">
        <v>0</v>
      </c>
      <c r="E106" s="10">
        <v>42978.402083333334</v>
      </c>
    </row>
    <row r="107" spans="1:5" ht="20.100000000000001" customHeight="1" x14ac:dyDescent="0.45">
      <c r="A107" s="7">
        <v>42977</v>
      </c>
      <c r="B107" s="8">
        <v>0.5625</v>
      </c>
      <c r="C107" s="8">
        <v>0.75</v>
      </c>
      <c r="D107" s="9" t="s">
        <v>0</v>
      </c>
      <c r="E107" s="10">
        <v>42978.402083333334</v>
      </c>
    </row>
    <row r="108" spans="1:5" s="16" customFormat="1" ht="20.100000000000001" customHeight="1" x14ac:dyDescent="0.45">
      <c r="A108" s="12">
        <v>42978</v>
      </c>
      <c r="B108" s="13">
        <v>0.33333333333333331</v>
      </c>
      <c r="C108" s="13">
        <v>0.54166666666666663</v>
      </c>
      <c r="D108" s="14" t="s">
        <v>0</v>
      </c>
      <c r="E108" s="15">
        <v>42978.402083333334</v>
      </c>
    </row>
    <row r="109" spans="1:5" s="16" customFormat="1" ht="20.100000000000001" customHeight="1" x14ac:dyDescent="0.45">
      <c r="A109" s="12">
        <v>42978</v>
      </c>
      <c r="B109" s="13">
        <v>0.5625</v>
      </c>
      <c r="C109" s="13">
        <v>0.75</v>
      </c>
      <c r="D109" s="14" t="s">
        <v>0</v>
      </c>
      <c r="E109" s="15">
        <v>42978.402083333334</v>
      </c>
    </row>
    <row r="110" spans="1:5" ht="20.100000000000001" customHeight="1" x14ac:dyDescent="0.45">
      <c r="A110" s="7">
        <v>42979</v>
      </c>
      <c r="B110" s="8">
        <v>0.33333333333333331</v>
      </c>
      <c r="C110" s="8">
        <v>0.54166666666666663</v>
      </c>
      <c r="D110" s="9" t="s">
        <v>0</v>
      </c>
      <c r="E110" s="10">
        <v>42978.73541666667</v>
      </c>
    </row>
    <row r="111" spans="1:5" ht="20.100000000000001" customHeight="1" x14ac:dyDescent="0.45">
      <c r="A111" s="7">
        <v>42979</v>
      </c>
      <c r="B111" s="8">
        <v>0.5625</v>
      </c>
      <c r="C111" s="8">
        <v>0.75</v>
      </c>
      <c r="D111" s="9" t="s">
        <v>0</v>
      </c>
      <c r="E111" s="10">
        <v>42978.73541666667</v>
      </c>
    </row>
    <row r="112" spans="1:5" s="6" customFormat="1" ht="20.100000000000001" customHeight="1" x14ac:dyDescent="0.45">
      <c r="A112" s="3">
        <v>42980</v>
      </c>
      <c r="B112" s="17"/>
      <c r="C112" s="17"/>
      <c r="D112" s="5"/>
      <c r="E112" s="18"/>
    </row>
    <row r="113" spans="1:7" s="6" customFormat="1" ht="20.100000000000001" customHeight="1" x14ac:dyDescent="0.45">
      <c r="A113" s="3">
        <v>42981</v>
      </c>
      <c r="B113" s="17"/>
      <c r="C113" s="17"/>
      <c r="D113" s="5"/>
      <c r="E113" s="18"/>
    </row>
    <row r="114" spans="1:7" ht="20.100000000000001" customHeight="1" x14ac:dyDescent="0.45">
      <c r="A114" s="7">
        <v>42982</v>
      </c>
      <c r="D114" s="9" t="s">
        <v>1</v>
      </c>
      <c r="E114" s="10">
        <v>42983.797222222223</v>
      </c>
      <c r="F114" s="11" t="s">
        <v>7</v>
      </c>
      <c r="G114" s="11" t="s">
        <v>12</v>
      </c>
    </row>
    <row r="115" spans="1:7" s="16" customFormat="1" ht="20.100000000000001" customHeight="1" x14ac:dyDescent="0.45">
      <c r="A115" s="12">
        <v>42983</v>
      </c>
      <c r="B115" s="13">
        <v>0.5625</v>
      </c>
      <c r="C115" s="13">
        <v>0.80208333333333337</v>
      </c>
      <c r="D115" s="14" t="s">
        <v>0</v>
      </c>
      <c r="E115" s="15">
        <v>42983.797222222223</v>
      </c>
    </row>
    <row r="116" spans="1:7" s="16" customFormat="1" ht="20.100000000000001" customHeight="1" x14ac:dyDescent="0.45">
      <c r="A116" s="12">
        <v>42983</v>
      </c>
      <c r="B116" s="13">
        <v>0.33333333333333331</v>
      </c>
      <c r="C116" s="13">
        <v>0.54166666666666663</v>
      </c>
      <c r="D116" s="14" t="s">
        <v>0</v>
      </c>
      <c r="E116" s="15">
        <v>42983.797222222223</v>
      </c>
    </row>
    <row r="117" spans="1:7" s="16" customFormat="1" ht="20.100000000000001" customHeight="1" x14ac:dyDescent="0.45">
      <c r="A117" s="12">
        <v>42983</v>
      </c>
      <c r="B117" s="13">
        <v>0.5625</v>
      </c>
      <c r="C117" s="13">
        <v>0.8125</v>
      </c>
      <c r="D117" s="14" t="s">
        <v>0</v>
      </c>
      <c r="E117" s="15">
        <v>42986.331944444442</v>
      </c>
    </row>
    <row r="118" spans="1:7" ht="20.100000000000001" customHeight="1" x14ac:dyDescent="0.45">
      <c r="A118" s="7">
        <v>42984</v>
      </c>
      <c r="B118" s="8">
        <v>0.33333333333333331</v>
      </c>
      <c r="C118" s="8">
        <v>0.54166666666666663</v>
      </c>
      <c r="D118" s="9" t="s">
        <v>0</v>
      </c>
      <c r="E118" s="10">
        <v>42984.796527777777</v>
      </c>
    </row>
    <row r="119" spans="1:7" ht="20.100000000000001" customHeight="1" x14ac:dyDescent="0.45">
      <c r="A119" s="7">
        <v>42984</v>
      </c>
      <c r="B119" s="8">
        <v>0.5625</v>
      </c>
      <c r="C119" s="8">
        <v>0.80208333333333337</v>
      </c>
      <c r="D119" s="9" t="s">
        <v>0</v>
      </c>
      <c r="E119" s="10">
        <v>42984.796527777777</v>
      </c>
    </row>
    <row r="120" spans="1:7" ht="20.100000000000001" customHeight="1" x14ac:dyDescent="0.45">
      <c r="A120" s="7">
        <v>42984</v>
      </c>
      <c r="B120" s="8">
        <v>0.5625</v>
      </c>
      <c r="C120" s="8">
        <v>0.8125</v>
      </c>
      <c r="D120" s="9" t="s">
        <v>0</v>
      </c>
      <c r="E120" s="10">
        <v>42986.331944444442</v>
      </c>
    </row>
    <row r="121" spans="1:7" s="16" customFormat="1" ht="20.100000000000001" customHeight="1" x14ac:dyDescent="0.45">
      <c r="A121" s="12">
        <v>42985</v>
      </c>
      <c r="B121" s="13">
        <v>0.58333333333333337</v>
      </c>
      <c r="C121" s="13">
        <v>0.83333333333333337</v>
      </c>
      <c r="D121" s="14" t="s">
        <v>0</v>
      </c>
      <c r="E121" s="15">
        <v>42985.82916666667</v>
      </c>
    </row>
    <row r="122" spans="1:7" s="16" customFormat="1" ht="20.100000000000001" customHeight="1" x14ac:dyDescent="0.45">
      <c r="A122" s="12">
        <v>42985</v>
      </c>
      <c r="B122" s="13">
        <v>0.33333333333333331</v>
      </c>
      <c r="C122" s="13">
        <v>0.54166666666666663</v>
      </c>
      <c r="D122" s="14" t="s">
        <v>0</v>
      </c>
      <c r="E122" s="15">
        <v>42985.82916666667</v>
      </c>
    </row>
    <row r="123" spans="1:7" ht="20.100000000000001" customHeight="1" x14ac:dyDescent="0.45">
      <c r="A123" s="7">
        <v>42986</v>
      </c>
      <c r="B123" s="8">
        <v>0.33333333333333331</v>
      </c>
      <c r="C123" s="8">
        <v>0.54166666666666663</v>
      </c>
      <c r="D123" s="9" t="s">
        <v>0</v>
      </c>
      <c r="E123" s="10">
        <v>42986.331250000003</v>
      </c>
    </row>
    <row r="124" spans="1:7" ht="20.100000000000001" customHeight="1" x14ac:dyDescent="0.45">
      <c r="A124" s="7">
        <v>42986</v>
      </c>
      <c r="B124" s="8">
        <v>0.5625</v>
      </c>
      <c r="C124" s="8">
        <v>0.72916666666666663</v>
      </c>
      <c r="D124" s="9" t="s">
        <v>0</v>
      </c>
      <c r="E124" s="10">
        <v>42986.331250000003</v>
      </c>
    </row>
    <row r="125" spans="1:7" s="6" customFormat="1" ht="20.100000000000001" customHeight="1" x14ac:dyDescent="0.45">
      <c r="A125" s="3">
        <v>42987</v>
      </c>
      <c r="B125" s="17"/>
      <c r="C125" s="17"/>
      <c r="D125" s="5"/>
      <c r="E125" s="18"/>
    </row>
    <row r="126" spans="1:7" s="6" customFormat="1" ht="20.100000000000001" customHeight="1" x14ac:dyDescent="0.45">
      <c r="A126" s="3">
        <v>42988</v>
      </c>
      <c r="B126" s="17"/>
      <c r="C126" s="17"/>
      <c r="D126" s="5"/>
      <c r="E126" s="18"/>
    </row>
    <row r="127" spans="1:7" ht="20.100000000000001" customHeight="1" x14ac:dyDescent="0.45">
      <c r="A127" s="7">
        <v>42989</v>
      </c>
      <c r="B127" s="8">
        <v>0.33333333333333331</v>
      </c>
      <c r="C127" s="8">
        <v>0.54166666666666663</v>
      </c>
      <c r="D127" s="9" t="s">
        <v>0</v>
      </c>
      <c r="E127" s="10">
        <v>42990.536805555559</v>
      </c>
    </row>
    <row r="128" spans="1:7" ht="20.100000000000001" customHeight="1" x14ac:dyDescent="0.45">
      <c r="A128" s="7">
        <v>42989</v>
      </c>
      <c r="B128" s="8">
        <v>0.5625</v>
      </c>
      <c r="C128" s="8">
        <v>0.75</v>
      </c>
      <c r="D128" s="9" t="s">
        <v>0</v>
      </c>
      <c r="E128" s="10">
        <v>42990.536805555559</v>
      </c>
    </row>
    <row r="129" spans="1:5" s="16" customFormat="1" ht="20.100000000000001" customHeight="1" x14ac:dyDescent="0.45">
      <c r="A129" s="12">
        <v>42990</v>
      </c>
      <c r="B129" s="13">
        <v>0.33333333333333331</v>
      </c>
      <c r="C129" s="13">
        <v>0.54166666666666663</v>
      </c>
      <c r="D129" s="14" t="s">
        <v>0</v>
      </c>
      <c r="E129" s="15">
        <v>42991.714583333334</v>
      </c>
    </row>
    <row r="130" spans="1:5" s="16" customFormat="1" ht="20.100000000000001" customHeight="1" x14ac:dyDescent="0.45">
      <c r="A130" s="12">
        <v>42990</v>
      </c>
      <c r="B130" s="13">
        <v>0.5625</v>
      </c>
      <c r="C130" s="13">
        <v>0.75</v>
      </c>
      <c r="D130" s="14" t="s">
        <v>0</v>
      </c>
      <c r="E130" s="15">
        <v>42991.714583333334</v>
      </c>
    </row>
    <row r="131" spans="1:5" s="16" customFormat="1" ht="20.100000000000001" customHeight="1" x14ac:dyDescent="0.45">
      <c r="A131" s="12">
        <v>42990</v>
      </c>
      <c r="B131" s="13">
        <v>0.5625</v>
      </c>
      <c r="C131" s="13">
        <v>0.79166666666666663</v>
      </c>
      <c r="D131" s="14" t="s">
        <v>0</v>
      </c>
      <c r="E131" s="15">
        <v>42991.776388888888</v>
      </c>
    </row>
    <row r="132" spans="1:5" s="16" customFormat="1" ht="20.100000000000001" customHeight="1" x14ac:dyDescent="0.45">
      <c r="A132" s="12">
        <v>42990</v>
      </c>
      <c r="B132" s="13">
        <v>0.5625</v>
      </c>
      <c r="C132" s="13">
        <v>0.83333333333333337</v>
      </c>
      <c r="D132" s="14" t="s">
        <v>0</v>
      </c>
      <c r="E132" s="15">
        <v>42992.619444444441</v>
      </c>
    </row>
    <row r="133" spans="1:5" s="16" customFormat="1" ht="20.100000000000001" customHeight="1" x14ac:dyDescent="0.45">
      <c r="A133" s="12">
        <v>42990</v>
      </c>
      <c r="B133" s="13">
        <v>0.5625</v>
      </c>
      <c r="C133" s="13">
        <v>0.79166666666666663</v>
      </c>
      <c r="D133" s="14" t="s">
        <v>0</v>
      </c>
      <c r="E133" s="15">
        <v>42992.620833333334</v>
      </c>
    </row>
    <row r="134" spans="1:5" s="16" customFormat="1" ht="20.100000000000001" customHeight="1" x14ac:dyDescent="0.45">
      <c r="A134" s="12">
        <v>42990</v>
      </c>
      <c r="B134" s="13">
        <v>0.5625</v>
      </c>
      <c r="C134" s="13">
        <v>0.8125</v>
      </c>
      <c r="D134" s="14" t="s">
        <v>0</v>
      </c>
      <c r="E134" s="15">
        <v>42992.621527777781</v>
      </c>
    </row>
    <row r="135" spans="1:5" ht="20.100000000000001" customHeight="1" x14ac:dyDescent="0.45">
      <c r="A135" s="7">
        <v>42991</v>
      </c>
      <c r="B135" s="8">
        <v>0.33333333333333331</v>
      </c>
      <c r="C135" s="8">
        <v>0.54166666666666663</v>
      </c>
      <c r="D135" s="9" t="s">
        <v>0</v>
      </c>
      <c r="E135" s="10">
        <v>42992.619444444441</v>
      </c>
    </row>
    <row r="136" spans="1:5" ht="20.100000000000001" customHeight="1" x14ac:dyDescent="0.45">
      <c r="A136" s="7">
        <v>42991</v>
      </c>
      <c r="B136" s="8">
        <v>0.5625</v>
      </c>
      <c r="C136" s="8">
        <v>0.75</v>
      </c>
      <c r="D136" s="9" t="s">
        <v>0</v>
      </c>
      <c r="E136" s="10">
        <v>42992.619444444441</v>
      </c>
    </row>
    <row r="137" spans="1:5" ht="20.100000000000001" customHeight="1" x14ac:dyDescent="0.45">
      <c r="A137" s="7">
        <v>42991</v>
      </c>
      <c r="B137" s="8">
        <v>0.5625</v>
      </c>
      <c r="C137" s="8">
        <v>0.83333333333333337</v>
      </c>
      <c r="D137" s="9" t="s">
        <v>0</v>
      </c>
      <c r="E137" s="10">
        <v>42992.620833333334</v>
      </c>
    </row>
    <row r="138" spans="1:5" s="16" customFormat="1" ht="20.100000000000001" customHeight="1" x14ac:dyDescent="0.45">
      <c r="A138" s="12">
        <v>42992</v>
      </c>
      <c r="B138" s="13">
        <v>0.33333333333333331</v>
      </c>
      <c r="C138" s="13">
        <v>0.54166666666666663</v>
      </c>
      <c r="D138" s="14" t="s">
        <v>0</v>
      </c>
      <c r="E138" s="15">
        <v>42992.620833333334</v>
      </c>
    </row>
    <row r="139" spans="1:5" s="16" customFormat="1" ht="20.100000000000001" customHeight="1" x14ac:dyDescent="0.45">
      <c r="A139" s="12">
        <v>42992</v>
      </c>
      <c r="B139" s="13">
        <v>0.5625</v>
      </c>
      <c r="C139" s="13">
        <v>0.75</v>
      </c>
      <c r="D139" s="14" t="s">
        <v>0</v>
      </c>
      <c r="E139" s="15">
        <v>42992.620833333334</v>
      </c>
    </row>
    <row r="140" spans="1:5" ht="20.100000000000001" customHeight="1" x14ac:dyDescent="0.45">
      <c r="A140" s="7">
        <v>42993</v>
      </c>
      <c r="B140" s="8">
        <v>0.33333333333333331</v>
      </c>
      <c r="C140" s="8">
        <v>0.54166666666666663</v>
      </c>
      <c r="D140" s="9" t="s">
        <v>0</v>
      </c>
      <c r="E140" s="10">
        <v>42992.620833333334</v>
      </c>
    </row>
    <row r="141" spans="1:5" ht="20.100000000000001" customHeight="1" x14ac:dyDescent="0.45">
      <c r="A141" s="7">
        <v>42993</v>
      </c>
      <c r="B141" s="8">
        <v>0.5625</v>
      </c>
      <c r="C141" s="8">
        <v>0.75</v>
      </c>
      <c r="D141" s="9" t="s">
        <v>0</v>
      </c>
      <c r="E141" s="10">
        <v>42992.620833333334</v>
      </c>
    </row>
    <row r="142" spans="1:5" ht="20.100000000000001" customHeight="1" x14ac:dyDescent="0.45">
      <c r="A142" s="7">
        <v>42993</v>
      </c>
      <c r="B142" s="8">
        <v>0.5625</v>
      </c>
      <c r="C142" s="8">
        <v>0.70833333333333337</v>
      </c>
      <c r="D142" s="9" t="s">
        <v>0</v>
      </c>
      <c r="E142" s="10">
        <v>42992.621527777781</v>
      </c>
    </row>
    <row r="143" spans="1:5" s="6" customFormat="1" ht="20.100000000000001" customHeight="1" x14ac:dyDescent="0.45">
      <c r="A143" s="3">
        <v>42994</v>
      </c>
      <c r="B143" s="17"/>
      <c r="C143" s="17"/>
      <c r="D143" s="5"/>
      <c r="E143" s="18"/>
    </row>
    <row r="144" spans="1:5" s="6" customFormat="1" ht="20.100000000000001" customHeight="1" x14ac:dyDescent="0.45">
      <c r="A144" s="3">
        <v>42995</v>
      </c>
      <c r="B144" s="17"/>
      <c r="C144" s="17"/>
      <c r="D144" s="5"/>
      <c r="E144" s="18"/>
    </row>
    <row r="145" spans="1:5" ht="20.100000000000001" customHeight="1" x14ac:dyDescent="0.45">
      <c r="A145" s="7">
        <v>42996</v>
      </c>
      <c r="B145" s="8">
        <v>0.33333333333333331</v>
      </c>
      <c r="C145" s="8">
        <v>0.54166666666666663</v>
      </c>
      <c r="D145" s="9" t="s">
        <v>0</v>
      </c>
      <c r="E145" s="10">
        <v>42997.463888888888</v>
      </c>
    </row>
    <row r="146" spans="1:5" ht="20.100000000000001" customHeight="1" x14ac:dyDescent="0.45">
      <c r="A146" s="7">
        <v>42996</v>
      </c>
      <c r="B146" s="8">
        <v>0.5625</v>
      </c>
      <c r="C146" s="8">
        <v>0.77083333333333337</v>
      </c>
      <c r="D146" s="9" t="s">
        <v>0</v>
      </c>
      <c r="E146" s="10">
        <v>42997.463888888888</v>
      </c>
    </row>
    <row r="147" spans="1:5" ht="20.100000000000001" customHeight="1" x14ac:dyDescent="0.45">
      <c r="A147" s="7">
        <v>42996</v>
      </c>
      <c r="B147" s="8">
        <v>0.5625</v>
      </c>
      <c r="C147" s="8">
        <v>0.79166666666666663</v>
      </c>
      <c r="D147" s="9" t="s">
        <v>0</v>
      </c>
      <c r="E147" s="10">
        <v>42999.756249999999</v>
      </c>
    </row>
    <row r="148" spans="1:5" s="16" customFormat="1" ht="20.100000000000001" customHeight="1" x14ac:dyDescent="0.45">
      <c r="A148" s="12">
        <v>42997</v>
      </c>
      <c r="B148" s="13">
        <v>0.33333333333333331</v>
      </c>
      <c r="C148" s="13">
        <v>0.54166666666666663</v>
      </c>
      <c r="D148" s="14" t="s">
        <v>0</v>
      </c>
      <c r="E148" s="15">
        <v>42997.463888888888</v>
      </c>
    </row>
    <row r="149" spans="1:5" s="16" customFormat="1" ht="20.100000000000001" customHeight="1" x14ac:dyDescent="0.45">
      <c r="A149" s="12">
        <v>42997</v>
      </c>
      <c r="B149" s="13">
        <v>0.5625</v>
      </c>
      <c r="C149" s="13">
        <v>0.75</v>
      </c>
      <c r="D149" s="14" t="s">
        <v>0</v>
      </c>
      <c r="E149" s="15">
        <v>42997.463888888888</v>
      </c>
    </row>
    <row r="150" spans="1:5" s="16" customFormat="1" ht="20.100000000000001" customHeight="1" x14ac:dyDescent="0.45">
      <c r="A150" s="12">
        <v>42997</v>
      </c>
      <c r="B150" s="13">
        <v>0.5625</v>
      </c>
      <c r="C150" s="13">
        <v>0.79166666666666663</v>
      </c>
      <c r="D150" s="14" t="s">
        <v>0</v>
      </c>
      <c r="E150" s="15">
        <v>42997.779166666667</v>
      </c>
    </row>
    <row r="151" spans="1:5" ht="20.100000000000001" customHeight="1" x14ac:dyDescent="0.45">
      <c r="A151" s="7">
        <v>42998</v>
      </c>
      <c r="B151" s="8">
        <v>0.33333333333333331</v>
      </c>
      <c r="C151" s="8">
        <v>0.54166666666666663</v>
      </c>
      <c r="D151" s="9" t="s">
        <v>0</v>
      </c>
      <c r="E151" s="10">
        <v>42997.463888888888</v>
      </c>
    </row>
    <row r="152" spans="1:5" ht="20.100000000000001" customHeight="1" x14ac:dyDescent="0.45">
      <c r="A152" s="7">
        <v>42998</v>
      </c>
      <c r="B152" s="8">
        <v>0.5625</v>
      </c>
      <c r="C152" s="8">
        <v>0.75</v>
      </c>
      <c r="D152" s="9" t="s">
        <v>0</v>
      </c>
      <c r="E152" s="10">
        <v>42997.463888888888</v>
      </c>
    </row>
    <row r="153" spans="1:5" s="16" customFormat="1" ht="20.100000000000001" customHeight="1" x14ac:dyDescent="0.45">
      <c r="A153" s="12">
        <v>42999</v>
      </c>
      <c r="B153" s="13">
        <v>0.33333333333333331</v>
      </c>
      <c r="C153" s="13">
        <v>0.54166666666666663</v>
      </c>
      <c r="D153" s="14" t="s">
        <v>0</v>
      </c>
      <c r="E153" s="15">
        <v>42999.756249999999</v>
      </c>
    </row>
    <row r="154" spans="1:5" s="16" customFormat="1" ht="20.100000000000001" customHeight="1" x14ac:dyDescent="0.45">
      <c r="A154" s="12">
        <v>42999</v>
      </c>
      <c r="B154" s="13">
        <v>0.5625</v>
      </c>
      <c r="C154" s="13">
        <v>0.75</v>
      </c>
      <c r="D154" s="14" t="s">
        <v>0</v>
      </c>
      <c r="E154" s="15">
        <v>42999.756249999999</v>
      </c>
    </row>
    <row r="155" spans="1:5" s="16" customFormat="1" ht="20.100000000000001" customHeight="1" x14ac:dyDescent="0.45">
      <c r="A155" s="12">
        <v>42999</v>
      </c>
      <c r="B155" s="13">
        <v>0.5625</v>
      </c>
      <c r="C155" s="13">
        <v>0.77083333333333337</v>
      </c>
      <c r="D155" s="14" t="s">
        <v>0</v>
      </c>
      <c r="E155" s="15">
        <v>42999.756249999999</v>
      </c>
    </row>
    <row r="156" spans="1:5" ht="20.100000000000001" customHeight="1" x14ac:dyDescent="0.45">
      <c r="A156" s="7">
        <v>43000</v>
      </c>
      <c r="B156" s="8">
        <v>0.33333333333333331</v>
      </c>
      <c r="C156" s="8">
        <v>0.54166666666666663</v>
      </c>
      <c r="D156" s="9" t="s">
        <v>0</v>
      </c>
      <c r="E156" s="10">
        <v>42999.756249999999</v>
      </c>
    </row>
    <row r="157" spans="1:5" ht="20.100000000000001" customHeight="1" x14ac:dyDescent="0.45">
      <c r="A157" s="7">
        <v>43000</v>
      </c>
      <c r="B157" s="8">
        <v>0.5625</v>
      </c>
      <c r="C157" s="8">
        <v>0.75</v>
      </c>
      <c r="D157" s="9" t="s">
        <v>0</v>
      </c>
      <c r="E157" s="10">
        <v>42999.756249999999</v>
      </c>
    </row>
    <row r="158" spans="1:5" s="6" customFormat="1" ht="20.100000000000001" customHeight="1" x14ac:dyDescent="0.45">
      <c r="A158" s="3">
        <v>43001</v>
      </c>
      <c r="B158" s="17"/>
      <c r="C158" s="17"/>
      <c r="D158" s="5"/>
      <c r="E158" s="18"/>
    </row>
    <row r="159" spans="1:5" s="6" customFormat="1" ht="20.100000000000001" customHeight="1" x14ac:dyDescent="0.45">
      <c r="A159" s="3">
        <v>43002</v>
      </c>
      <c r="B159" s="17"/>
      <c r="C159" s="17"/>
      <c r="D159" s="5"/>
      <c r="E159" s="18"/>
    </row>
    <row r="160" spans="1:5" ht="20.100000000000001" customHeight="1" x14ac:dyDescent="0.45">
      <c r="A160" s="7">
        <v>43003</v>
      </c>
      <c r="B160" s="8">
        <v>0.33333333333333331</v>
      </c>
      <c r="C160" s="8">
        <v>0.54166666666666663</v>
      </c>
      <c r="D160" s="9" t="s">
        <v>0</v>
      </c>
      <c r="E160" s="10">
        <v>43006.446527777778</v>
      </c>
    </row>
    <row r="161" spans="1:5" ht="20.100000000000001" customHeight="1" x14ac:dyDescent="0.45">
      <c r="A161" s="7">
        <v>43003</v>
      </c>
      <c r="B161" s="8">
        <v>0.5625</v>
      </c>
      <c r="C161" s="8">
        <v>0.79166666666666663</v>
      </c>
      <c r="D161" s="9" t="s">
        <v>0</v>
      </c>
      <c r="E161" s="10">
        <v>43006.446527777778</v>
      </c>
    </row>
    <row r="162" spans="1:5" s="16" customFormat="1" ht="20.100000000000001" customHeight="1" x14ac:dyDescent="0.45">
      <c r="A162" s="12">
        <v>43004</v>
      </c>
      <c r="B162" s="13">
        <v>0.33333333333333331</v>
      </c>
      <c r="C162" s="13">
        <v>0.54166666666666663</v>
      </c>
      <c r="D162" s="14" t="s">
        <v>0</v>
      </c>
      <c r="E162" s="15">
        <v>43006.446527777778</v>
      </c>
    </row>
    <row r="163" spans="1:5" s="16" customFormat="1" ht="20.100000000000001" customHeight="1" x14ac:dyDescent="0.45">
      <c r="A163" s="12">
        <v>43004</v>
      </c>
      <c r="B163" s="13">
        <v>0.5625</v>
      </c>
      <c r="C163" s="13">
        <v>0.75</v>
      </c>
      <c r="D163" s="14" t="s">
        <v>0</v>
      </c>
      <c r="E163" s="15">
        <v>43006.446527777778</v>
      </c>
    </row>
    <row r="164" spans="1:5" s="16" customFormat="1" ht="20.100000000000001" customHeight="1" x14ac:dyDescent="0.45">
      <c r="A164" s="12">
        <v>43004</v>
      </c>
      <c r="B164" s="13">
        <v>0.5625</v>
      </c>
      <c r="C164" s="13">
        <v>0.77083333333333337</v>
      </c>
      <c r="D164" s="14" t="s">
        <v>0</v>
      </c>
      <c r="E164" s="15">
        <v>43006.446527777778</v>
      </c>
    </row>
    <row r="165" spans="1:5" ht="20.100000000000001" customHeight="1" x14ac:dyDescent="0.45">
      <c r="A165" s="7">
        <v>43005</v>
      </c>
      <c r="B165" s="8">
        <v>0.33333333333333331</v>
      </c>
      <c r="C165" s="8">
        <v>0.54166666666666663</v>
      </c>
      <c r="D165" s="9" t="s">
        <v>0</v>
      </c>
      <c r="E165" s="10">
        <v>43006.446527777778</v>
      </c>
    </row>
    <row r="166" spans="1:5" ht="20.100000000000001" customHeight="1" x14ac:dyDescent="0.45">
      <c r="A166" s="7">
        <v>43005</v>
      </c>
      <c r="B166" s="8">
        <v>0.5625</v>
      </c>
      <c r="C166" s="8">
        <v>0.75</v>
      </c>
      <c r="D166" s="9" t="s">
        <v>0</v>
      </c>
      <c r="E166" s="10">
        <v>43006.446527777778</v>
      </c>
    </row>
    <row r="167" spans="1:5" ht="20.100000000000001" customHeight="1" x14ac:dyDescent="0.45">
      <c r="A167" s="7">
        <v>43005</v>
      </c>
      <c r="B167" s="8">
        <v>0.5625</v>
      </c>
      <c r="C167" s="8">
        <v>0.75</v>
      </c>
      <c r="D167" s="9" t="s">
        <v>0</v>
      </c>
      <c r="E167" s="10">
        <v>43006.447222222225</v>
      </c>
    </row>
    <row r="168" spans="1:5" ht="20.100000000000001" customHeight="1" x14ac:dyDescent="0.45">
      <c r="A168" s="7">
        <v>43005</v>
      </c>
      <c r="B168" s="8">
        <v>0.33333333333333331</v>
      </c>
      <c r="C168" s="8">
        <v>0.75</v>
      </c>
      <c r="D168" s="9" t="s">
        <v>0</v>
      </c>
      <c r="E168" s="10">
        <v>43006.447222222225</v>
      </c>
    </row>
    <row r="169" spans="1:5" s="16" customFormat="1" ht="20.100000000000001" customHeight="1" x14ac:dyDescent="0.45">
      <c r="A169" s="12">
        <v>43006</v>
      </c>
      <c r="B169" s="13">
        <v>0.33333333333333331</v>
      </c>
      <c r="C169" s="13">
        <v>0.54166666666666663</v>
      </c>
      <c r="D169" s="14" t="s">
        <v>0</v>
      </c>
      <c r="E169" s="15">
        <v>43006.446527777778</v>
      </c>
    </row>
    <row r="170" spans="1:5" s="16" customFormat="1" ht="20.100000000000001" customHeight="1" x14ac:dyDescent="0.45">
      <c r="A170" s="12">
        <v>43006</v>
      </c>
      <c r="B170" s="13">
        <v>0.5625</v>
      </c>
      <c r="C170" s="13">
        <v>0.75</v>
      </c>
      <c r="D170" s="14" t="s">
        <v>0</v>
      </c>
      <c r="E170" s="15">
        <v>43006.446527777778</v>
      </c>
    </row>
    <row r="171" spans="1:5" s="16" customFormat="1" ht="20.100000000000001" customHeight="1" x14ac:dyDescent="0.45">
      <c r="A171" s="12">
        <v>43006</v>
      </c>
      <c r="B171" s="13">
        <v>0.5625</v>
      </c>
      <c r="C171" s="13">
        <v>0.77083333333333337</v>
      </c>
      <c r="D171" s="14" t="s">
        <v>0</v>
      </c>
      <c r="E171" s="15">
        <v>43006.447222222225</v>
      </c>
    </row>
    <row r="172" spans="1:5" ht="20.100000000000001" customHeight="1" x14ac:dyDescent="0.45">
      <c r="A172" s="7">
        <v>43007</v>
      </c>
      <c r="B172" s="8">
        <v>0.33333333333333331</v>
      </c>
      <c r="C172" s="8">
        <v>0.54166666666666663</v>
      </c>
      <c r="D172" s="9" t="s">
        <v>0</v>
      </c>
      <c r="E172" s="10">
        <v>43006.446527777778</v>
      </c>
    </row>
    <row r="173" spans="1:5" ht="20.100000000000001" customHeight="1" x14ac:dyDescent="0.45">
      <c r="A173" s="7">
        <v>43007</v>
      </c>
      <c r="B173" s="8">
        <v>0.5625</v>
      </c>
      <c r="C173" s="8">
        <v>0.75</v>
      </c>
      <c r="D173" s="9" t="s">
        <v>0</v>
      </c>
      <c r="E173" s="10">
        <v>43006.446527777778</v>
      </c>
    </row>
    <row r="174" spans="1:5" s="6" customFormat="1" ht="20.100000000000001" customHeight="1" x14ac:dyDescent="0.45">
      <c r="A174" s="3">
        <v>43008</v>
      </c>
      <c r="B174" s="17"/>
      <c r="C174" s="17"/>
      <c r="D174" s="5"/>
      <c r="E174" s="18"/>
    </row>
    <row r="175" spans="1:5" s="6" customFormat="1" ht="20.100000000000001" customHeight="1" x14ac:dyDescent="0.45">
      <c r="A175" s="3">
        <v>43009</v>
      </c>
      <c r="B175" s="17"/>
      <c r="C175" s="17"/>
      <c r="D175" s="5"/>
      <c r="E175" s="18"/>
    </row>
    <row r="176" spans="1:5" ht="20.100000000000001" customHeight="1" x14ac:dyDescent="0.45">
      <c r="A176" s="7">
        <v>43010</v>
      </c>
      <c r="B176" s="8">
        <v>0.33333333333333331</v>
      </c>
      <c r="C176" s="8">
        <v>0.54166666666666663</v>
      </c>
      <c r="D176" s="9" t="s">
        <v>0</v>
      </c>
      <c r="E176" s="10">
        <v>43017.730555555558</v>
      </c>
    </row>
    <row r="177" spans="1:7" ht="20.100000000000001" customHeight="1" x14ac:dyDescent="0.45">
      <c r="A177" s="7">
        <v>43010</v>
      </c>
      <c r="B177" s="8">
        <v>0.5625</v>
      </c>
      <c r="C177" s="8">
        <v>0.75</v>
      </c>
      <c r="D177" s="9" t="s">
        <v>0</v>
      </c>
      <c r="E177" s="10">
        <v>43017.730555555558</v>
      </c>
    </row>
    <row r="178" spans="1:7" ht="20.100000000000001" customHeight="1" x14ac:dyDescent="0.45">
      <c r="A178" s="7">
        <v>43010</v>
      </c>
      <c r="B178" s="8">
        <v>0.5625</v>
      </c>
      <c r="C178" s="8">
        <v>0.79166666666666663</v>
      </c>
      <c r="D178" s="9" t="s">
        <v>0</v>
      </c>
      <c r="E178" s="10">
        <v>43017.730555555558</v>
      </c>
    </row>
    <row r="179" spans="1:7" s="16" customFormat="1" ht="20.100000000000001" customHeight="1" x14ac:dyDescent="0.45">
      <c r="A179" s="12">
        <v>43011</v>
      </c>
      <c r="B179" s="13">
        <v>0.33333333333333331</v>
      </c>
      <c r="C179" s="13">
        <v>0.54166666666666663</v>
      </c>
      <c r="D179" s="14" t="s">
        <v>0</v>
      </c>
      <c r="E179" s="15">
        <v>43017.730555555558</v>
      </c>
    </row>
    <row r="180" spans="1:7" s="16" customFormat="1" ht="20.100000000000001" customHeight="1" x14ac:dyDescent="0.45">
      <c r="A180" s="12">
        <v>43011</v>
      </c>
      <c r="B180" s="13">
        <v>0.5625</v>
      </c>
      <c r="C180" s="13">
        <v>0.75</v>
      </c>
      <c r="D180" s="14" t="s">
        <v>0</v>
      </c>
      <c r="E180" s="15">
        <v>43017.730555555558</v>
      </c>
    </row>
    <row r="181" spans="1:7" s="16" customFormat="1" ht="20.100000000000001" customHeight="1" x14ac:dyDescent="0.45">
      <c r="A181" s="12">
        <v>43011</v>
      </c>
      <c r="B181" s="13">
        <v>0.5625</v>
      </c>
      <c r="C181" s="13">
        <v>0.77083333333333337</v>
      </c>
      <c r="D181" s="14" t="s">
        <v>0</v>
      </c>
      <c r="E181" s="15">
        <v>43017.730555555558</v>
      </c>
    </row>
    <row r="182" spans="1:7" ht="20.100000000000001" customHeight="1" x14ac:dyDescent="0.45">
      <c r="A182" s="7">
        <v>43012</v>
      </c>
      <c r="B182" s="8">
        <v>0.33333333333333331</v>
      </c>
      <c r="C182" s="8">
        <v>0.54166666666666663</v>
      </c>
      <c r="D182" s="9" t="s">
        <v>0</v>
      </c>
      <c r="E182" s="10">
        <v>43017.730555555558</v>
      </c>
    </row>
    <row r="183" spans="1:7" ht="20.100000000000001" customHeight="1" x14ac:dyDescent="0.45">
      <c r="A183" s="7">
        <v>43012</v>
      </c>
      <c r="B183" s="8">
        <v>0.5625</v>
      </c>
      <c r="C183" s="8">
        <v>0.75</v>
      </c>
      <c r="D183" s="9" t="s">
        <v>0</v>
      </c>
      <c r="E183" s="10">
        <v>43017.730555555558</v>
      </c>
    </row>
    <row r="184" spans="1:7" s="16" customFormat="1" ht="20.100000000000001" customHeight="1" x14ac:dyDescent="0.45">
      <c r="A184" s="12">
        <v>43013</v>
      </c>
      <c r="B184" s="13">
        <v>0.5625</v>
      </c>
      <c r="C184" s="13">
        <v>0.75</v>
      </c>
      <c r="D184" s="14" t="s">
        <v>0</v>
      </c>
      <c r="E184" s="15">
        <v>43017.730555555558</v>
      </c>
    </row>
    <row r="185" spans="1:7" s="16" customFormat="1" ht="20.100000000000001" customHeight="1" x14ac:dyDescent="0.45">
      <c r="A185" s="12">
        <v>43013</v>
      </c>
      <c r="B185" s="13">
        <v>0.33333333333333331</v>
      </c>
      <c r="C185" s="13">
        <v>0.54166666666666663</v>
      </c>
      <c r="D185" s="14" t="s">
        <v>0</v>
      </c>
      <c r="E185" s="15">
        <v>43017.730555555558</v>
      </c>
    </row>
    <row r="186" spans="1:7" ht="20.100000000000001" customHeight="1" x14ac:dyDescent="0.45">
      <c r="A186" s="7">
        <v>43014</v>
      </c>
      <c r="B186" s="8">
        <v>0.33333333333333331</v>
      </c>
      <c r="C186" s="8">
        <v>0.54166666666666663</v>
      </c>
      <c r="D186" s="9" t="s">
        <v>0</v>
      </c>
      <c r="E186" s="10">
        <v>43017.730555555558</v>
      </c>
    </row>
    <row r="187" spans="1:7" ht="20.100000000000001" customHeight="1" x14ac:dyDescent="0.45">
      <c r="A187" s="7">
        <v>43014</v>
      </c>
      <c r="B187" s="8">
        <v>0.5625</v>
      </c>
      <c r="C187" s="8">
        <v>0.75</v>
      </c>
      <c r="D187" s="9" t="s">
        <v>0</v>
      </c>
      <c r="E187" s="10">
        <v>43017.730555555558</v>
      </c>
    </row>
    <row r="188" spans="1:7" s="6" customFormat="1" ht="20.100000000000001" customHeight="1" x14ac:dyDescent="0.45">
      <c r="A188" s="3">
        <v>43015</v>
      </c>
      <c r="B188" s="17"/>
      <c r="C188" s="17"/>
      <c r="D188" s="5"/>
      <c r="E188" s="18"/>
    </row>
    <row r="189" spans="1:7" s="6" customFormat="1" ht="20.100000000000001" customHeight="1" x14ac:dyDescent="0.45">
      <c r="A189" s="3">
        <v>43016</v>
      </c>
      <c r="B189" s="17"/>
      <c r="C189" s="17"/>
      <c r="D189" s="5"/>
      <c r="E189" s="18"/>
    </row>
    <row r="190" spans="1:7" ht="20.100000000000001" customHeight="1" x14ac:dyDescent="0.45">
      <c r="A190" s="7">
        <v>43017</v>
      </c>
      <c r="D190" s="9" t="s">
        <v>1</v>
      </c>
      <c r="E190" s="10">
        <v>43020.350694444445</v>
      </c>
      <c r="F190" s="11" t="s">
        <v>8</v>
      </c>
      <c r="G190" s="11" t="s">
        <v>12</v>
      </c>
    </row>
    <row r="191" spans="1:7" s="16" customFormat="1" ht="20.100000000000001" customHeight="1" x14ac:dyDescent="0.45">
      <c r="A191" s="12">
        <v>43018</v>
      </c>
      <c r="B191" s="13">
        <v>0.33333333333333331</v>
      </c>
      <c r="C191" s="13">
        <v>0.79166666666666663</v>
      </c>
      <c r="D191" s="14" t="s">
        <v>0</v>
      </c>
      <c r="E191" s="15">
        <v>43020.540277777778</v>
      </c>
    </row>
    <row r="192" spans="1:7" ht="20.100000000000001" customHeight="1" x14ac:dyDescent="0.45">
      <c r="A192" s="7">
        <v>43019</v>
      </c>
      <c r="B192" s="8">
        <v>0.33333333333333331</v>
      </c>
      <c r="C192" s="8">
        <v>0.79166666666666663</v>
      </c>
      <c r="D192" s="9" t="s">
        <v>0</v>
      </c>
      <c r="E192" s="10">
        <v>43020.540277777778</v>
      </c>
    </row>
    <row r="193" spans="1:5" s="16" customFormat="1" ht="20.100000000000001" customHeight="1" x14ac:dyDescent="0.45">
      <c r="A193" s="12">
        <v>43020</v>
      </c>
      <c r="B193" s="13">
        <v>0.33333333333333331</v>
      </c>
      <c r="C193" s="13">
        <v>0.79166666666666663</v>
      </c>
      <c r="D193" s="14" t="s">
        <v>0</v>
      </c>
      <c r="E193" s="15">
        <v>43020.540277777778</v>
      </c>
    </row>
    <row r="194" spans="1:5" ht="20.100000000000001" customHeight="1" x14ac:dyDescent="0.45">
      <c r="A194" s="7">
        <v>43021</v>
      </c>
      <c r="B194" s="8">
        <v>0.33333333333333331</v>
      </c>
      <c r="C194" s="8">
        <v>0.54166666666666663</v>
      </c>
      <c r="D194" s="9" t="s">
        <v>0</v>
      </c>
      <c r="E194" s="10">
        <v>43020.540277777778</v>
      </c>
    </row>
    <row r="195" spans="1:5" ht="20.100000000000001" customHeight="1" x14ac:dyDescent="0.45">
      <c r="A195" s="7">
        <v>43021</v>
      </c>
      <c r="B195" s="8">
        <v>0.5625</v>
      </c>
      <c r="C195" s="8">
        <v>0.79166666666666663</v>
      </c>
      <c r="D195" s="9" t="s">
        <v>0</v>
      </c>
      <c r="E195" s="10">
        <v>43020.540277777778</v>
      </c>
    </row>
    <row r="196" spans="1:5" s="6" customFormat="1" ht="20.100000000000001" customHeight="1" x14ac:dyDescent="0.45">
      <c r="A196" s="3">
        <v>43022</v>
      </c>
      <c r="B196" s="17"/>
      <c r="C196" s="17"/>
      <c r="D196" s="5"/>
      <c r="E196" s="18"/>
    </row>
    <row r="197" spans="1:5" s="6" customFormat="1" ht="20.100000000000001" customHeight="1" x14ac:dyDescent="0.45">
      <c r="A197" s="3">
        <v>43023</v>
      </c>
      <c r="B197" s="17"/>
      <c r="C197" s="17"/>
      <c r="D197" s="5"/>
      <c r="E197" s="18"/>
    </row>
    <row r="198" spans="1:5" ht="20.100000000000001" customHeight="1" x14ac:dyDescent="0.45">
      <c r="A198" s="7">
        <v>43024</v>
      </c>
      <c r="B198" s="8">
        <v>0.29166666666666669</v>
      </c>
      <c r="C198" s="8">
        <v>0.54166666666666663</v>
      </c>
      <c r="D198" s="9" t="s">
        <v>0</v>
      </c>
      <c r="E198" s="10">
        <v>43026.584027777775</v>
      </c>
    </row>
    <row r="199" spans="1:5" ht="20.100000000000001" customHeight="1" x14ac:dyDescent="0.45">
      <c r="A199" s="7">
        <v>43024</v>
      </c>
      <c r="B199" s="8">
        <v>0.5625</v>
      </c>
      <c r="C199" s="8">
        <v>0.75</v>
      </c>
      <c r="D199" s="9" t="s">
        <v>0</v>
      </c>
      <c r="E199" s="10">
        <v>43026.584027777775</v>
      </c>
    </row>
    <row r="200" spans="1:5" s="16" customFormat="1" ht="20.100000000000001" customHeight="1" x14ac:dyDescent="0.45">
      <c r="A200" s="12">
        <v>43025</v>
      </c>
      <c r="B200" s="13">
        <v>0.33333333333333331</v>
      </c>
      <c r="C200" s="13">
        <v>0.54166666666666663</v>
      </c>
      <c r="D200" s="14" t="s">
        <v>0</v>
      </c>
      <c r="E200" s="15">
        <v>43026.584027777775</v>
      </c>
    </row>
    <row r="201" spans="1:5" s="16" customFormat="1" ht="20.100000000000001" customHeight="1" x14ac:dyDescent="0.45">
      <c r="A201" s="12">
        <v>43025</v>
      </c>
      <c r="B201" s="13">
        <v>0.5625</v>
      </c>
      <c r="C201" s="13">
        <v>0.75</v>
      </c>
      <c r="D201" s="14" t="s">
        <v>0</v>
      </c>
      <c r="E201" s="15">
        <v>43026.584027777775</v>
      </c>
    </row>
    <row r="202" spans="1:5" ht="20.100000000000001" customHeight="1" x14ac:dyDescent="0.45">
      <c r="A202" s="7">
        <v>43026</v>
      </c>
      <c r="B202" s="8">
        <v>0.33333333333333331</v>
      </c>
      <c r="C202" s="8">
        <v>0.54166666666666663</v>
      </c>
      <c r="D202" s="9" t="s">
        <v>0</v>
      </c>
      <c r="E202" s="10">
        <v>43026.584027777775</v>
      </c>
    </row>
    <row r="203" spans="1:5" ht="20.100000000000001" customHeight="1" x14ac:dyDescent="0.45">
      <c r="A203" s="7">
        <v>43026</v>
      </c>
      <c r="B203" s="8">
        <v>0.5625</v>
      </c>
      <c r="C203" s="8">
        <v>0.72916666666666663</v>
      </c>
      <c r="D203" s="9" t="s">
        <v>0</v>
      </c>
      <c r="E203" s="10">
        <v>43026.584027777775</v>
      </c>
    </row>
    <row r="204" spans="1:5" ht="20.100000000000001" customHeight="1" x14ac:dyDescent="0.45">
      <c r="A204" s="7">
        <v>43026</v>
      </c>
      <c r="B204" s="8">
        <v>0.5625</v>
      </c>
      <c r="C204" s="8">
        <v>0.75</v>
      </c>
      <c r="D204" s="9" t="s">
        <v>0</v>
      </c>
      <c r="E204" s="10">
        <v>43026.584027777775</v>
      </c>
    </row>
    <row r="205" spans="1:5" ht="20.100000000000001" customHeight="1" x14ac:dyDescent="0.45">
      <c r="A205" s="7">
        <v>43026</v>
      </c>
      <c r="B205" s="8">
        <v>0.5625</v>
      </c>
      <c r="C205" s="8">
        <v>0.8125</v>
      </c>
      <c r="D205" s="9" t="s">
        <v>0</v>
      </c>
      <c r="E205" s="10">
        <v>43027.635416666664</v>
      </c>
    </row>
    <row r="206" spans="1:5" s="16" customFormat="1" ht="20.100000000000001" customHeight="1" x14ac:dyDescent="0.45">
      <c r="A206" s="12">
        <v>43027</v>
      </c>
      <c r="B206" s="13">
        <v>0.33333333333333331</v>
      </c>
      <c r="C206" s="13">
        <v>0.54166666666666663</v>
      </c>
      <c r="D206" s="14" t="s">
        <v>0</v>
      </c>
      <c r="E206" s="15">
        <v>43027.635416666664</v>
      </c>
    </row>
    <row r="207" spans="1:5" s="16" customFormat="1" ht="20.100000000000001" customHeight="1" x14ac:dyDescent="0.45">
      <c r="A207" s="12">
        <v>43027</v>
      </c>
      <c r="B207" s="13">
        <v>0.5625</v>
      </c>
      <c r="C207" s="13">
        <v>0.75</v>
      </c>
      <c r="D207" s="14" t="s">
        <v>0</v>
      </c>
      <c r="E207" s="15">
        <v>43027.635416666664</v>
      </c>
    </row>
    <row r="208" spans="1:5" ht="20.100000000000001" customHeight="1" x14ac:dyDescent="0.45">
      <c r="A208" s="7">
        <v>43028</v>
      </c>
      <c r="B208" s="8">
        <v>0.33333333333333331</v>
      </c>
      <c r="C208" s="8">
        <v>0.54166666666666663</v>
      </c>
      <c r="D208" s="9" t="s">
        <v>0</v>
      </c>
      <c r="E208" s="10">
        <v>43027.635416666664</v>
      </c>
    </row>
    <row r="209" spans="1:5" ht="20.100000000000001" customHeight="1" x14ac:dyDescent="0.45">
      <c r="A209" s="7">
        <v>43028</v>
      </c>
      <c r="B209" s="8">
        <v>0.5625</v>
      </c>
      <c r="C209" s="8">
        <v>0.75</v>
      </c>
      <c r="D209" s="9" t="s">
        <v>0</v>
      </c>
      <c r="E209" s="10">
        <v>43027.635416666664</v>
      </c>
    </row>
    <row r="210" spans="1:5" s="6" customFormat="1" ht="20.100000000000001" customHeight="1" x14ac:dyDescent="0.45">
      <c r="A210" s="3">
        <v>43029</v>
      </c>
      <c r="B210" s="17"/>
      <c r="C210" s="17"/>
      <c r="D210" s="5"/>
      <c r="E210" s="18"/>
    </row>
    <row r="211" spans="1:5" s="6" customFormat="1" ht="20.100000000000001" customHeight="1" x14ac:dyDescent="0.45">
      <c r="A211" s="3">
        <v>43030</v>
      </c>
      <c r="B211" s="17"/>
      <c r="C211" s="17"/>
      <c r="D211" s="5"/>
      <c r="E211" s="18"/>
    </row>
    <row r="212" spans="1:5" ht="20.100000000000001" customHeight="1" x14ac:dyDescent="0.45">
      <c r="A212" s="7">
        <v>43031</v>
      </c>
      <c r="B212" s="8">
        <v>0.33333333333333331</v>
      </c>
      <c r="C212" s="8">
        <v>0.54166666666666663</v>
      </c>
      <c r="D212" s="9" t="s">
        <v>0</v>
      </c>
      <c r="E212" s="10">
        <v>43032.486805555556</v>
      </c>
    </row>
    <row r="213" spans="1:5" ht="20.100000000000001" customHeight="1" x14ac:dyDescent="0.45">
      <c r="A213" s="7">
        <v>43031</v>
      </c>
      <c r="B213" s="8">
        <v>0.5625</v>
      </c>
      <c r="C213" s="8">
        <v>0.75</v>
      </c>
      <c r="D213" s="9" t="s">
        <v>0</v>
      </c>
      <c r="E213" s="10">
        <v>43032.486805555556</v>
      </c>
    </row>
    <row r="214" spans="1:5" s="16" customFormat="1" ht="20.100000000000001" customHeight="1" x14ac:dyDescent="0.45">
      <c r="A214" s="12">
        <v>43032</v>
      </c>
      <c r="B214" s="13">
        <v>0.33333333333333331</v>
      </c>
      <c r="C214" s="13">
        <v>0.54166666666666663</v>
      </c>
      <c r="D214" s="14" t="s">
        <v>0</v>
      </c>
      <c r="E214" s="15">
        <v>43032.486805555556</v>
      </c>
    </row>
    <row r="215" spans="1:5" s="16" customFormat="1" ht="20.100000000000001" customHeight="1" x14ac:dyDescent="0.45">
      <c r="A215" s="12">
        <v>43032</v>
      </c>
      <c r="B215" s="13">
        <v>0.5625</v>
      </c>
      <c r="C215" s="13">
        <v>0.75</v>
      </c>
      <c r="D215" s="14" t="s">
        <v>0</v>
      </c>
      <c r="E215" s="15">
        <v>43032.486805555556</v>
      </c>
    </row>
    <row r="216" spans="1:5" ht="20.100000000000001" customHeight="1" x14ac:dyDescent="0.45">
      <c r="A216" s="7">
        <v>43033</v>
      </c>
      <c r="B216" s="8">
        <v>0.33333333333333331</v>
      </c>
      <c r="C216" s="8">
        <v>0.79166666666666663</v>
      </c>
      <c r="D216" s="9" t="s">
        <v>0</v>
      </c>
      <c r="E216" s="10">
        <v>43033.771527777775</v>
      </c>
    </row>
    <row r="217" spans="1:5" s="16" customFormat="1" ht="20.100000000000001" customHeight="1" x14ac:dyDescent="0.45">
      <c r="A217" s="12">
        <v>43034</v>
      </c>
      <c r="B217" s="13">
        <v>0.33333333333333331</v>
      </c>
      <c r="C217" s="13">
        <v>0.54166666666666663</v>
      </c>
      <c r="D217" s="14" t="s">
        <v>0</v>
      </c>
      <c r="E217" s="15">
        <v>43033.771527777775</v>
      </c>
    </row>
    <row r="218" spans="1:5" s="16" customFormat="1" ht="20.100000000000001" customHeight="1" x14ac:dyDescent="0.45">
      <c r="A218" s="12">
        <v>43034</v>
      </c>
      <c r="B218" s="13">
        <v>0.5625</v>
      </c>
      <c r="C218" s="13">
        <v>0.75</v>
      </c>
      <c r="D218" s="14" t="s">
        <v>0</v>
      </c>
      <c r="E218" s="15">
        <v>43033.771527777775</v>
      </c>
    </row>
    <row r="219" spans="1:5" s="16" customFormat="1" ht="20.100000000000001" customHeight="1" x14ac:dyDescent="0.45">
      <c r="A219" s="12">
        <v>43034</v>
      </c>
      <c r="B219" s="13">
        <v>0.5625</v>
      </c>
      <c r="C219" s="13">
        <v>0.8125</v>
      </c>
      <c r="D219" s="14" t="s">
        <v>0</v>
      </c>
      <c r="E219" s="15">
        <v>43034.765972222223</v>
      </c>
    </row>
    <row r="220" spans="1:5" s="16" customFormat="1" ht="20.100000000000001" customHeight="1" x14ac:dyDescent="0.45">
      <c r="A220" s="12">
        <v>43034</v>
      </c>
      <c r="B220" s="13">
        <v>0.5625</v>
      </c>
      <c r="C220" s="13">
        <v>0.83333333333333337</v>
      </c>
      <c r="D220" s="14" t="s">
        <v>0</v>
      </c>
      <c r="E220" s="15">
        <v>43034.775694444441</v>
      </c>
    </row>
    <row r="221" spans="1:5" ht="20.100000000000001" customHeight="1" x14ac:dyDescent="0.45">
      <c r="A221" s="7">
        <v>43035</v>
      </c>
      <c r="B221" s="8">
        <v>0.33333333333333331</v>
      </c>
      <c r="C221" s="8">
        <v>0.54166666666666663</v>
      </c>
      <c r="D221" s="9" t="s">
        <v>0</v>
      </c>
      <c r="E221" s="10">
        <v>43034.765972222223</v>
      </c>
    </row>
    <row r="222" spans="1:5" ht="20.100000000000001" customHeight="1" x14ac:dyDescent="0.45">
      <c r="A222" s="7">
        <v>43035</v>
      </c>
      <c r="B222" s="8">
        <v>0.5625</v>
      </c>
      <c r="C222" s="8">
        <v>0.75</v>
      </c>
      <c r="D222" s="9" t="s">
        <v>0</v>
      </c>
      <c r="E222" s="10">
        <v>43034.765972222223</v>
      </c>
    </row>
    <row r="223" spans="1:5" s="6" customFormat="1" ht="20.100000000000001" customHeight="1" x14ac:dyDescent="0.45">
      <c r="A223" s="3">
        <v>43036</v>
      </c>
      <c r="B223" s="17"/>
      <c r="C223" s="17"/>
      <c r="D223" s="5"/>
      <c r="E223" s="18"/>
    </row>
    <row r="224" spans="1:5" s="6" customFormat="1" ht="20.100000000000001" customHeight="1" x14ac:dyDescent="0.45">
      <c r="A224" s="3">
        <v>43037</v>
      </c>
      <c r="B224" s="17"/>
      <c r="C224" s="17"/>
      <c r="D224" s="5"/>
      <c r="E224" s="18"/>
    </row>
    <row r="225" spans="1:5" ht="20.100000000000001" customHeight="1" x14ac:dyDescent="0.45">
      <c r="A225" s="7">
        <v>43038</v>
      </c>
      <c r="B225" s="8">
        <v>0.5625</v>
      </c>
      <c r="C225" s="8">
        <v>0.75</v>
      </c>
      <c r="D225" s="9" t="s">
        <v>0</v>
      </c>
      <c r="E225" s="10">
        <v>43040.581250000003</v>
      </c>
    </row>
    <row r="226" spans="1:5" ht="20.100000000000001" customHeight="1" x14ac:dyDescent="0.45">
      <c r="A226" s="7">
        <v>43038</v>
      </c>
      <c r="B226" s="8">
        <v>0.33333333333333331</v>
      </c>
      <c r="C226" s="8">
        <v>0.54166666666666663</v>
      </c>
      <c r="D226" s="9" t="s">
        <v>0</v>
      </c>
      <c r="E226" s="10">
        <v>43040.581250000003</v>
      </c>
    </row>
    <row r="227" spans="1:5" ht="20.100000000000001" customHeight="1" x14ac:dyDescent="0.45">
      <c r="A227" s="7">
        <v>43038</v>
      </c>
      <c r="B227" s="8">
        <v>0.5625</v>
      </c>
      <c r="C227" s="8">
        <v>0.75</v>
      </c>
      <c r="D227" s="9" t="s">
        <v>0</v>
      </c>
      <c r="E227" s="10">
        <v>43041.606249999997</v>
      </c>
    </row>
    <row r="228" spans="1:5" ht="20.100000000000001" customHeight="1" x14ac:dyDescent="0.45">
      <c r="A228" s="7">
        <v>43038</v>
      </c>
      <c r="B228" s="8">
        <v>0.5625</v>
      </c>
      <c r="C228" s="8">
        <v>0.75</v>
      </c>
      <c r="D228" s="9" t="s">
        <v>0</v>
      </c>
      <c r="E228" s="10">
        <v>43041.606249999997</v>
      </c>
    </row>
    <row r="229" spans="1:5" ht="20.100000000000001" customHeight="1" x14ac:dyDescent="0.45">
      <c r="A229" s="7">
        <v>43038</v>
      </c>
      <c r="B229" s="8">
        <v>0.5625</v>
      </c>
      <c r="C229" s="8">
        <v>0.79166666666666663</v>
      </c>
      <c r="D229" s="9" t="s">
        <v>0</v>
      </c>
      <c r="E229" s="10">
        <v>43041.606249999997</v>
      </c>
    </row>
    <row r="230" spans="1:5" s="16" customFormat="1" ht="20.100000000000001" customHeight="1" x14ac:dyDescent="0.45">
      <c r="A230" s="12">
        <v>43039</v>
      </c>
      <c r="B230" s="13">
        <v>0.5625</v>
      </c>
      <c r="C230" s="13">
        <v>0.75</v>
      </c>
      <c r="D230" s="14" t="s">
        <v>0</v>
      </c>
      <c r="E230" s="15">
        <v>43040.581250000003</v>
      </c>
    </row>
    <row r="231" spans="1:5" s="16" customFormat="1" ht="20.100000000000001" customHeight="1" x14ac:dyDescent="0.45">
      <c r="A231" s="12">
        <v>43039</v>
      </c>
      <c r="B231" s="13">
        <v>0.33333333333333331</v>
      </c>
      <c r="C231" s="13">
        <v>0.54166666666666663</v>
      </c>
      <c r="D231" s="14" t="s">
        <v>0</v>
      </c>
      <c r="E231" s="15">
        <v>43040.581250000003</v>
      </c>
    </row>
    <row r="232" spans="1:5" s="16" customFormat="1" ht="20.100000000000001" customHeight="1" x14ac:dyDescent="0.45">
      <c r="A232" s="12">
        <v>43039</v>
      </c>
      <c r="B232" s="13">
        <v>0.33333333333333331</v>
      </c>
      <c r="C232" s="13">
        <v>0.75</v>
      </c>
      <c r="D232" s="14" t="s">
        <v>0</v>
      </c>
      <c r="E232" s="15">
        <v>43041.606249999997</v>
      </c>
    </row>
    <row r="233" spans="1:5" s="16" customFormat="1" ht="20.100000000000001" customHeight="1" x14ac:dyDescent="0.45">
      <c r="A233" s="12">
        <v>43039</v>
      </c>
      <c r="B233" s="13">
        <v>0.5625</v>
      </c>
      <c r="C233" s="13">
        <v>0.75</v>
      </c>
      <c r="D233" s="14" t="s">
        <v>0</v>
      </c>
      <c r="E233" s="15">
        <v>43041.606249999997</v>
      </c>
    </row>
    <row r="234" spans="1:5" s="16" customFormat="1" ht="20.100000000000001" customHeight="1" x14ac:dyDescent="0.45">
      <c r="A234" s="12">
        <v>43039</v>
      </c>
      <c r="B234" s="13">
        <v>0.33333333333333331</v>
      </c>
      <c r="C234" s="13">
        <v>0.79166666666666663</v>
      </c>
      <c r="D234" s="14" t="s">
        <v>0</v>
      </c>
      <c r="E234" s="15">
        <v>43041.606249999997</v>
      </c>
    </row>
    <row r="235" spans="1:5" ht="20.100000000000001" customHeight="1" x14ac:dyDescent="0.45">
      <c r="A235" s="7">
        <v>43040</v>
      </c>
      <c r="B235" s="8">
        <v>0.33333333333333331</v>
      </c>
      <c r="C235" s="8">
        <v>0.54166666666666663</v>
      </c>
      <c r="D235" s="9" t="s">
        <v>0</v>
      </c>
      <c r="E235" s="10">
        <v>43040.581250000003</v>
      </c>
    </row>
    <row r="236" spans="1:5" ht="20.100000000000001" customHeight="1" x14ac:dyDescent="0.45">
      <c r="A236" s="7">
        <v>43040</v>
      </c>
      <c r="B236" s="8">
        <v>0.33333333333333331</v>
      </c>
      <c r="C236" s="8">
        <v>0.75</v>
      </c>
      <c r="D236" s="9" t="s">
        <v>0</v>
      </c>
      <c r="E236" s="10">
        <v>43041.606249999997</v>
      </c>
    </row>
    <row r="237" spans="1:5" s="16" customFormat="1" ht="20.100000000000001" customHeight="1" x14ac:dyDescent="0.45">
      <c r="A237" s="12">
        <v>43041</v>
      </c>
      <c r="B237" s="13">
        <v>0.5625</v>
      </c>
      <c r="C237" s="13">
        <v>0.75</v>
      </c>
      <c r="D237" s="14" t="s">
        <v>0</v>
      </c>
      <c r="E237" s="15">
        <v>43040.581250000003</v>
      </c>
    </row>
    <row r="238" spans="1:5" s="16" customFormat="1" ht="20.100000000000001" customHeight="1" x14ac:dyDescent="0.45">
      <c r="A238" s="12">
        <v>43041</v>
      </c>
      <c r="B238" s="13">
        <v>0.33333333333333331</v>
      </c>
      <c r="C238" s="13">
        <v>0.54166666666666663</v>
      </c>
      <c r="D238" s="14" t="s">
        <v>0</v>
      </c>
      <c r="E238" s="15">
        <v>43041.606249999997</v>
      </c>
    </row>
    <row r="239" spans="1:5" s="16" customFormat="1" ht="20.100000000000001" customHeight="1" x14ac:dyDescent="0.45">
      <c r="A239" s="12">
        <v>43041</v>
      </c>
      <c r="B239" s="13">
        <v>0.5625</v>
      </c>
      <c r="C239" s="13">
        <v>0.75</v>
      </c>
      <c r="D239" s="14" t="s">
        <v>0</v>
      </c>
      <c r="E239" s="15">
        <v>43041.606249999997</v>
      </c>
    </row>
    <row r="240" spans="1:5" ht="20.100000000000001" customHeight="1" x14ac:dyDescent="0.45">
      <c r="A240" s="7">
        <v>43042</v>
      </c>
      <c r="B240" s="8">
        <v>0.33333333333333331</v>
      </c>
      <c r="C240" s="8">
        <v>0.72916666666666663</v>
      </c>
      <c r="D240" s="9" t="s">
        <v>0</v>
      </c>
      <c r="E240" s="10">
        <v>43041.604166666664</v>
      </c>
    </row>
    <row r="241" spans="1:5" ht="20.100000000000001" customHeight="1" x14ac:dyDescent="0.45">
      <c r="A241" s="7">
        <v>43042</v>
      </c>
      <c r="B241" s="8">
        <v>0.33333333333333331</v>
      </c>
      <c r="C241" s="8">
        <v>0.54166666666666663</v>
      </c>
      <c r="D241" s="9" t="s">
        <v>0</v>
      </c>
      <c r="E241" s="10">
        <v>43041.606249999997</v>
      </c>
    </row>
    <row r="242" spans="1:5" ht="20.100000000000001" customHeight="1" x14ac:dyDescent="0.45">
      <c r="A242" s="7">
        <v>43042</v>
      </c>
      <c r="B242" s="8">
        <v>0.5625</v>
      </c>
      <c r="C242" s="8">
        <v>0.75</v>
      </c>
      <c r="D242" s="9" t="s">
        <v>0</v>
      </c>
      <c r="E242" s="10">
        <v>43041.606249999997</v>
      </c>
    </row>
    <row r="243" spans="1:5" s="6" customFormat="1" ht="20.100000000000001" customHeight="1" x14ac:dyDescent="0.45">
      <c r="A243" s="3">
        <v>43043</v>
      </c>
      <c r="B243" s="17"/>
      <c r="C243" s="17"/>
      <c r="D243" s="5"/>
      <c r="E243" s="18"/>
    </row>
    <row r="244" spans="1:5" s="6" customFormat="1" ht="20.100000000000001" customHeight="1" x14ac:dyDescent="0.45">
      <c r="A244" s="3">
        <v>43044</v>
      </c>
      <c r="B244" s="17"/>
      <c r="C244" s="17"/>
      <c r="D244" s="5"/>
      <c r="E244" s="18"/>
    </row>
    <row r="245" spans="1:5" ht="20.100000000000001" customHeight="1" x14ac:dyDescent="0.45">
      <c r="A245" s="7">
        <v>43045</v>
      </c>
      <c r="B245" s="8">
        <v>0.33333333333333331</v>
      </c>
      <c r="C245" s="8">
        <v>0.54166666666666663</v>
      </c>
      <c r="D245" s="9" t="s">
        <v>0</v>
      </c>
      <c r="E245" s="10">
        <v>43048.897222222222</v>
      </c>
    </row>
    <row r="246" spans="1:5" ht="20.100000000000001" customHeight="1" x14ac:dyDescent="0.45">
      <c r="A246" s="7">
        <v>43045</v>
      </c>
      <c r="B246" s="8">
        <v>0.5625</v>
      </c>
      <c r="C246" s="8">
        <v>0.77083333333333337</v>
      </c>
      <c r="D246" s="9" t="s">
        <v>0</v>
      </c>
      <c r="E246" s="10">
        <v>43048.897222222222</v>
      </c>
    </row>
    <row r="247" spans="1:5" ht="20.100000000000001" customHeight="1" x14ac:dyDescent="0.45">
      <c r="A247" s="7">
        <v>43045</v>
      </c>
      <c r="B247" s="8">
        <v>0.5625</v>
      </c>
      <c r="C247" s="8">
        <v>0.79166666666666663</v>
      </c>
      <c r="D247" s="9" t="s">
        <v>0</v>
      </c>
      <c r="E247" s="10">
        <v>43048.897916666669</v>
      </c>
    </row>
    <row r="248" spans="1:5" s="16" customFormat="1" ht="20.100000000000001" customHeight="1" x14ac:dyDescent="0.45">
      <c r="A248" s="12">
        <v>43046</v>
      </c>
      <c r="B248" s="13">
        <v>0.5625</v>
      </c>
      <c r="C248" s="13">
        <v>0.75</v>
      </c>
      <c r="D248" s="14" t="s">
        <v>0</v>
      </c>
      <c r="E248" s="15">
        <v>43048.897222222222</v>
      </c>
    </row>
    <row r="249" spans="1:5" s="16" customFormat="1" ht="20.100000000000001" customHeight="1" x14ac:dyDescent="0.45">
      <c r="A249" s="12">
        <v>43046</v>
      </c>
      <c r="B249" s="13">
        <v>0.33333333333333331</v>
      </c>
      <c r="C249" s="13">
        <v>0.54166666666666663</v>
      </c>
      <c r="D249" s="14" t="s">
        <v>0</v>
      </c>
      <c r="E249" s="15">
        <v>43048.897222222222</v>
      </c>
    </row>
    <row r="250" spans="1:5" s="16" customFormat="1" ht="20.100000000000001" customHeight="1" x14ac:dyDescent="0.45">
      <c r="A250" s="12">
        <v>43046</v>
      </c>
      <c r="B250" s="13">
        <v>0.33333333333333331</v>
      </c>
      <c r="C250" s="13">
        <v>0.54166666666666663</v>
      </c>
      <c r="D250" s="14" t="s">
        <v>0</v>
      </c>
      <c r="E250" s="15">
        <v>43048.897916666669</v>
      </c>
    </row>
    <row r="251" spans="1:5" s="16" customFormat="1" ht="20.100000000000001" customHeight="1" x14ac:dyDescent="0.45">
      <c r="A251" s="12">
        <v>43046</v>
      </c>
      <c r="B251" s="13">
        <v>0.5625</v>
      </c>
      <c r="C251" s="13">
        <v>0.75</v>
      </c>
      <c r="D251" s="14" t="s">
        <v>0</v>
      </c>
      <c r="E251" s="15">
        <v>43048.897916666669</v>
      </c>
    </row>
    <row r="252" spans="1:5" s="16" customFormat="1" ht="20.100000000000001" customHeight="1" x14ac:dyDescent="0.45">
      <c r="A252" s="12">
        <v>43046</v>
      </c>
      <c r="B252" s="13">
        <v>0.33333333333333331</v>
      </c>
      <c r="C252" s="13">
        <v>0.77083333333333337</v>
      </c>
      <c r="D252" s="14" t="s">
        <v>0</v>
      </c>
      <c r="E252" s="15">
        <v>43048.897916666669</v>
      </c>
    </row>
    <row r="253" spans="1:5" ht="20.100000000000001" customHeight="1" x14ac:dyDescent="0.45">
      <c r="A253" s="7">
        <v>43047</v>
      </c>
      <c r="B253" s="8">
        <v>0.5625</v>
      </c>
      <c r="C253" s="8">
        <v>0.75</v>
      </c>
      <c r="D253" s="9" t="s">
        <v>0</v>
      </c>
      <c r="E253" s="10">
        <v>43048.897222222222</v>
      </c>
    </row>
    <row r="254" spans="1:5" ht="20.100000000000001" customHeight="1" x14ac:dyDescent="0.45">
      <c r="A254" s="7">
        <v>43047</v>
      </c>
      <c r="B254" s="8">
        <v>0.33333333333333331</v>
      </c>
      <c r="C254" s="8">
        <v>0.54166666666666663</v>
      </c>
      <c r="D254" s="9" t="s">
        <v>0</v>
      </c>
      <c r="E254" s="10">
        <v>43048.897222222222</v>
      </c>
    </row>
    <row r="255" spans="1:5" s="16" customFormat="1" ht="20.100000000000001" customHeight="1" x14ac:dyDescent="0.45">
      <c r="A255" s="12">
        <v>43048</v>
      </c>
      <c r="B255" s="13">
        <v>0.33333333333333331</v>
      </c>
      <c r="C255" s="13">
        <v>0.54166666666666663</v>
      </c>
      <c r="D255" s="14" t="s">
        <v>0</v>
      </c>
      <c r="E255" s="15">
        <v>43048.897222222222</v>
      </c>
    </row>
    <row r="256" spans="1:5" s="16" customFormat="1" ht="20.100000000000001" customHeight="1" x14ac:dyDescent="0.45">
      <c r="A256" s="12">
        <v>43048</v>
      </c>
      <c r="B256" s="13">
        <v>0.5625</v>
      </c>
      <c r="C256" s="13">
        <v>0.77083333333333337</v>
      </c>
      <c r="D256" s="14" t="s">
        <v>0</v>
      </c>
      <c r="E256" s="15">
        <v>43048.897222222222</v>
      </c>
    </row>
    <row r="257" spans="1:5" ht="20.100000000000001" customHeight="1" x14ac:dyDescent="0.45">
      <c r="A257" s="7">
        <v>43049</v>
      </c>
      <c r="B257" s="8">
        <v>0.33333333333333331</v>
      </c>
      <c r="C257" s="8">
        <v>0.54166666666666663</v>
      </c>
      <c r="D257" s="9" t="s">
        <v>0</v>
      </c>
      <c r="E257" s="10">
        <v>43048.897222222222</v>
      </c>
    </row>
    <row r="258" spans="1:5" ht="20.100000000000001" customHeight="1" x14ac:dyDescent="0.45">
      <c r="A258" s="7">
        <v>43049</v>
      </c>
      <c r="B258" s="8">
        <v>0.5625</v>
      </c>
      <c r="C258" s="8">
        <v>0.75</v>
      </c>
      <c r="D258" s="9" t="s">
        <v>0</v>
      </c>
      <c r="E258" s="10">
        <v>43048.897222222222</v>
      </c>
    </row>
    <row r="259" spans="1:5" s="6" customFormat="1" ht="20.100000000000001" customHeight="1" x14ac:dyDescent="0.45">
      <c r="A259" s="3">
        <v>43050</v>
      </c>
      <c r="B259" s="17"/>
      <c r="C259" s="17"/>
      <c r="D259" s="5"/>
      <c r="E259" s="18"/>
    </row>
    <row r="260" spans="1:5" s="6" customFormat="1" ht="20.100000000000001" customHeight="1" x14ac:dyDescent="0.45">
      <c r="A260" s="3">
        <v>43051</v>
      </c>
      <c r="B260" s="17"/>
      <c r="C260" s="17"/>
      <c r="D260" s="5"/>
      <c r="E260" s="18"/>
    </row>
    <row r="261" spans="1:5" ht="20.100000000000001" customHeight="1" x14ac:dyDescent="0.45">
      <c r="A261" s="7">
        <v>43052</v>
      </c>
      <c r="B261" s="8">
        <v>0.33333333333333331</v>
      </c>
      <c r="C261" s="8">
        <v>0.77083333333333337</v>
      </c>
      <c r="D261" s="9" t="s">
        <v>0</v>
      </c>
      <c r="E261" s="10">
        <v>43055.547222222223</v>
      </c>
    </row>
    <row r="262" spans="1:5" ht="20.100000000000001" customHeight="1" x14ac:dyDescent="0.45">
      <c r="A262" s="7">
        <v>43052</v>
      </c>
      <c r="B262" s="8">
        <v>0.33333333333333331</v>
      </c>
      <c r="C262" s="8">
        <v>0.79166666666666663</v>
      </c>
      <c r="D262" s="9" t="s">
        <v>0</v>
      </c>
      <c r="E262" s="10">
        <v>43055.547222222223</v>
      </c>
    </row>
    <row r="263" spans="1:5" s="16" customFormat="1" ht="20.100000000000001" customHeight="1" x14ac:dyDescent="0.45">
      <c r="A263" s="12">
        <v>43053</v>
      </c>
      <c r="B263" s="13">
        <v>0.33333333333333331</v>
      </c>
      <c r="C263" s="13">
        <v>0.77083333333333337</v>
      </c>
      <c r="D263" s="14" t="s">
        <v>0</v>
      </c>
      <c r="E263" s="15">
        <v>43055.547222222223</v>
      </c>
    </row>
    <row r="264" spans="1:5" ht="20.100000000000001" customHeight="1" x14ac:dyDescent="0.45">
      <c r="A264" s="7">
        <v>43054</v>
      </c>
      <c r="B264" s="8">
        <v>0.33333333333333331</v>
      </c>
      <c r="C264" s="8">
        <v>0.77083333333333337</v>
      </c>
      <c r="D264" s="9" t="s">
        <v>0</v>
      </c>
      <c r="E264" s="10">
        <v>43055.547222222223</v>
      </c>
    </row>
    <row r="265" spans="1:5" s="16" customFormat="1" ht="20.100000000000001" customHeight="1" x14ac:dyDescent="0.45">
      <c r="A265" s="12">
        <v>43055</v>
      </c>
      <c r="B265" s="13">
        <v>0.33333333333333331</v>
      </c>
      <c r="C265" s="13">
        <v>0.77083333333333337</v>
      </c>
      <c r="D265" s="14" t="s">
        <v>0</v>
      </c>
      <c r="E265" s="15">
        <v>43055.547222222223</v>
      </c>
    </row>
    <row r="266" spans="1:5" ht="20.100000000000001" customHeight="1" x14ac:dyDescent="0.45">
      <c r="A266" s="7">
        <v>43056</v>
      </c>
      <c r="B266" s="8">
        <v>0.33333333333333331</v>
      </c>
      <c r="C266" s="8">
        <v>0.77083333333333337</v>
      </c>
      <c r="D266" s="9" t="s">
        <v>0</v>
      </c>
      <c r="E266" s="10">
        <v>43055.547222222223</v>
      </c>
    </row>
    <row r="267" spans="1:5" ht="20.100000000000001" customHeight="1" x14ac:dyDescent="0.45">
      <c r="A267" s="7">
        <v>43056</v>
      </c>
      <c r="B267" s="8">
        <v>0.33333333333333331</v>
      </c>
      <c r="C267" s="8">
        <v>0.75</v>
      </c>
      <c r="D267" s="9" t="s">
        <v>0</v>
      </c>
      <c r="E267" s="10">
        <v>43055.54791666667</v>
      </c>
    </row>
    <row r="268" spans="1:5" s="6" customFormat="1" ht="20.100000000000001" customHeight="1" x14ac:dyDescent="0.45">
      <c r="A268" s="3">
        <v>43057</v>
      </c>
      <c r="B268" s="17"/>
      <c r="C268" s="17"/>
      <c r="D268" s="5"/>
      <c r="E268" s="18"/>
    </row>
    <row r="269" spans="1:5" s="6" customFormat="1" ht="20.100000000000001" customHeight="1" x14ac:dyDescent="0.45">
      <c r="A269" s="3">
        <v>43058</v>
      </c>
      <c r="B269" s="17"/>
      <c r="C269" s="17"/>
      <c r="D269" s="5"/>
      <c r="E269" s="18"/>
    </row>
    <row r="270" spans="1:5" ht="20.100000000000001" customHeight="1" x14ac:dyDescent="0.45">
      <c r="A270" s="7">
        <v>43059</v>
      </c>
      <c r="B270" s="8">
        <v>0.33333333333333331</v>
      </c>
      <c r="C270" s="8">
        <v>0.54166666666666663</v>
      </c>
      <c r="D270" s="9" t="s">
        <v>0</v>
      </c>
      <c r="E270" s="10">
        <v>43059.779166666667</v>
      </c>
    </row>
    <row r="271" spans="1:5" ht="20.100000000000001" customHeight="1" x14ac:dyDescent="0.45">
      <c r="A271" s="7">
        <v>43059</v>
      </c>
      <c r="B271" s="8">
        <v>0.5625</v>
      </c>
      <c r="C271" s="8">
        <v>0.79166666666666663</v>
      </c>
      <c r="D271" s="9" t="s">
        <v>0</v>
      </c>
      <c r="E271" s="10">
        <v>43059.779166666667</v>
      </c>
    </row>
    <row r="272" spans="1:5" s="16" customFormat="1" ht="20.100000000000001" customHeight="1" x14ac:dyDescent="0.45">
      <c r="A272" s="12">
        <v>43060</v>
      </c>
      <c r="B272" s="13">
        <v>0.33333333333333331</v>
      </c>
      <c r="C272" s="13">
        <v>0.54166666666666663</v>
      </c>
      <c r="D272" s="14" t="s">
        <v>0</v>
      </c>
      <c r="E272" s="15">
        <v>43060.572222222225</v>
      </c>
    </row>
    <row r="273" spans="1:7" s="16" customFormat="1" ht="20.100000000000001" customHeight="1" x14ac:dyDescent="0.45">
      <c r="A273" s="12">
        <v>43060</v>
      </c>
      <c r="B273" s="13">
        <v>0.5625</v>
      </c>
      <c r="C273" s="13">
        <v>0.75</v>
      </c>
      <c r="D273" s="14" t="s">
        <v>0</v>
      </c>
      <c r="E273" s="15">
        <v>43064.365972222222</v>
      </c>
    </row>
    <row r="274" spans="1:7" ht="20.100000000000001" customHeight="1" x14ac:dyDescent="0.45">
      <c r="A274" s="7">
        <v>43061</v>
      </c>
      <c r="B274" s="8">
        <v>0.5625</v>
      </c>
      <c r="C274" s="8">
        <v>0.75</v>
      </c>
      <c r="D274" s="9" t="s">
        <v>0</v>
      </c>
      <c r="E274" s="10">
        <v>43060.572222222225</v>
      </c>
    </row>
    <row r="275" spans="1:7" ht="20.100000000000001" customHeight="1" x14ac:dyDescent="0.45">
      <c r="A275" s="7">
        <v>43061</v>
      </c>
      <c r="B275" s="8">
        <v>0.5625</v>
      </c>
      <c r="C275" s="8">
        <v>0.79166666666666663</v>
      </c>
      <c r="D275" s="9" t="s">
        <v>0</v>
      </c>
      <c r="E275" s="10">
        <v>43063.731944444444</v>
      </c>
    </row>
    <row r="276" spans="1:7" ht="20.100000000000001" customHeight="1" x14ac:dyDescent="0.45">
      <c r="A276" s="7">
        <v>43061</v>
      </c>
      <c r="B276" s="8">
        <v>0.5625</v>
      </c>
      <c r="C276" s="8">
        <v>0.85416666666666663</v>
      </c>
      <c r="D276" s="9" t="s">
        <v>0</v>
      </c>
      <c r="E276" s="10">
        <v>43063.731944444444</v>
      </c>
    </row>
    <row r="277" spans="1:7" ht="20.100000000000001" customHeight="1" x14ac:dyDescent="0.45">
      <c r="A277" s="7">
        <v>43061</v>
      </c>
      <c r="B277" s="8">
        <v>0.5625</v>
      </c>
      <c r="C277" s="8">
        <v>0.79166666666666663</v>
      </c>
      <c r="D277" s="9" t="s">
        <v>0</v>
      </c>
      <c r="E277" s="10">
        <v>43064.365972222222</v>
      </c>
    </row>
    <row r="278" spans="1:7" ht="20.100000000000001" customHeight="1" x14ac:dyDescent="0.45">
      <c r="A278" s="7">
        <v>43061</v>
      </c>
      <c r="B278" s="8">
        <v>0.33333333333333331</v>
      </c>
      <c r="C278" s="8">
        <v>0.54166666666666663</v>
      </c>
      <c r="D278" s="9" t="s">
        <v>0</v>
      </c>
      <c r="E278" s="10">
        <v>43064.365972222222</v>
      </c>
    </row>
    <row r="279" spans="1:7" s="16" customFormat="1" ht="20.100000000000001" customHeight="1" x14ac:dyDescent="0.45">
      <c r="A279" s="12">
        <v>43062</v>
      </c>
      <c r="B279" s="19"/>
      <c r="C279" s="19"/>
      <c r="D279" s="14" t="s">
        <v>1</v>
      </c>
      <c r="E279" s="15">
        <v>43059.779166666667</v>
      </c>
      <c r="F279" s="16" t="s">
        <v>9</v>
      </c>
      <c r="G279" s="16" t="s">
        <v>12</v>
      </c>
    </row>
    <row r="280" spans="1:7" ht="20.100000000000001" customHeight="1" x14ac:dyDescent="0.45">
      <c r="A280" s="7">
        <v>43063</v>
      </c>
      <c r="B280" s="8">
        <v>0.33333333333333331</v>
      </c>
      <c r="C280" s="8">
        <v>0.54166666666666663</v>
      </c>
      <c r="D280" s="9" t="s">
        <v>0</v>
      </c>
      <c r="E280" s="10">
        <v>43063.731249999997</v>
      </c>
    </row>
    <row r="281" spans="1:7" ht="20.100000000000001" customHeight="1" x14ac:dyDescent="0.45">
      <c r="A281" s="7">
        <v>43063</v>
      </c>
      <c r="B281" s="8">
        <v>0.5625</v>
      </c>
      <c r="C281" s="8">
        <v>0.72916666666666663</v>
      </c>
      <c r="D281" s="9" t="s">
        <v>0</v>
      </c>
      <c r="E281" s="10">
        <v>43063.731249999997</v>
      </c>
    </row>
    <row r="282" spans="1:7" ht="20.100000000000001" customHeight="1" x14ac:dyDescent="0.45">
      <c r="A282" s="7">
        <v>43063</v>
      </c>
      <c r="B282" s="8">
        <v>0.5625</v>
      </c>
      <c r="C282" s="8">
        <v>0.75</v>
      </c>
      <c r="D282" s="9" t="s">
        <v>0</v>
      </c>
      <c r="E282" s="10">
        <v>43063.731944444444</v>
      </c>
    </row>
    <row r="283" spans="1:7" s="6" customFormat="1" ht="20.100000000000001" customHeight="1" x14ac:dyDescent="0.45">
      <c r="A283" s="3">
        <v>43064</v>
      </c>
      <c r="B283" s="17"/>
      <c r="C283" s="17"/>
      <c r="D283" s="5"/>
      <c r="E283" s="18"/>
    </row>
    <row r="284" spans="1:7" s="6" customFormat="1" ht="20.100000000000001" customHeight="1" x14ac:dyDescent="0.45">
      <c r="A284" s="3">
        <v>43065</v>
      </c>
      <c r="B284" s="17"/>
      <c r="C284" s="17"/>
      <c r="D284" s="5"/>
      <c r="E284" s="18"/>
    </row>
    <row r="285" spans="1:7" ht="20.100000000000001" customHeight="1" x14ac:dyDescent="0.45">
      <c r="A285" s="7">
        <v>43066</v>
      </c>
      <c r="B285" s="8">
        <v>0.5625</v>
      </c>
      <c r="C285" s="8">
        <v>0.75</v>
      </c>
      <c r="D285" s="9" t="s">
        <v>0</v>
      </c>
      <c r="E285" s="10">
        <v>43068.445138888892</v>
      </c>
    </row>
    <row r="286" spans="1:7" ht="20.100000000000001" customHeight="1" x14ac:dyDescent="0.45">
      <c r="A286" s="7">
        <v>43066</v>
      </c>
      <c r="B286" s="8">
        <v>0.33333333333333331</v>
      </c>
      <c r="C286" s="8">
        <v>0.54166666666666663</v>
      </c>
      <c r="D286" s="9" t="s">
        <v>0</v>
      </c>
      <c r="E286" s="10">
        <v>43068.445138888892</v>
      </c>
    </row>
    <row r="287" spans="1:7" ht="20.100000000000001" customHeight="1" x14ac:dyDescent="0.45">
      <c r="A287" s="7">
        <v>43066</v>
      </c>
      <c r="B287" s="8">
        <v>0.33333333333333331</v>
      </c>
      <c r="C287" s="8">
        <v>0.75</v>
      </c>
      <c r="D287" s="9" t="s">
        <v>0</v>
      </c>
      <c r="E287" s="10">
        <v>43069.736111111109</v>
      </c>
    </row>
    <row r="288" spans="1:7" ht="20.100000000000001" customHeight="1" x14ac:dyDescent="0.45">
      <c r="A288" s="7">
        <v>43066</v>
      </c>
      <c r="B288" s="8">
        <v>0.33333333333333331</v>
      </c>
      <c r="C288" s="8">
        <v>0.54166666666666663</v>
      </c>
      <c r="D288" s="9" t="s">
        <v>0</v>
      </c>
      <c r="E288" s="10">
        <v>43069.736111111109</v>
      </c>
    </row>
    <row r="289" spans="1:5" s="16" customFormat="1" ht="20.100000000000001" customHeight="1" x14ac:dyDescent="0.45">
      <c r="A289" s="12">
        <v>43067</v>
      </c>
      <c r="B289" s="13">
        <v>0.33333333333333331</v>
      </c>
      <c r="C289" s="13">
        <v>0.54166666666666663</v>
      </c>
      <c r="D289" s="14" t="s">
        <v>0</v>
      </c>
      <c r="E289" s="15">
        <v>43068.445138888892</v>
      </c>
    </row>
    <row r="290" spans="1:5" s="16" customFormat="1" ht="20.100000000000001" customHeight="1" x14ac:dyDescent="0.45">
      <c r="A290" s="12">
        <v>43067</v>
      </c>
      <c r="B290" s="13">
        <v>0.5625</v>
      </c>
      <c r="C290" s="13">
        <v>0.79166666666666663</v>
      </c>
      <c r="D290" s="14" t="s">
        <v>0</v>
      </c>
      <c r="E290" s="15">
        <v>43068.445138888892</v>
      </c>
    </row>
    <row r="291" spans="1:5" ht="20.100000000000001" customHeight="1" x14ac:dyDescent="0.45">
      <c r="A291" s="7">
        <v>43068</v>
      </c>
      <c r="B291" s="8">
        <v>0.33333333333333331</v>
      </c>
      <c r="C291" s="8">
        <v>0.54166666666666663</v>
      </c>
      <c r="D291" s="9" t="s">
        <v>0</v>
      </c>
      <c r="E291" s="10">
        <v>43068.445138888892</v>
      </c>
    </row>
    <row r="292" spans="1:5" ht="20.100000000000001" customHeight="1" x14ac:dyDescent="0.45">
      <c r="A292" s="7">
        <v>43068</v>
      </c>
      <c r="B292" s="8">
        <v>0.5625</v>
      </c>
      <c r="C292" s="8">
        <v>0.75</v>
      </c>
      <c r="D292" s="9" t="s">
        <v>0</v>
      </c>
      <c r="E292" s="10">
        <v>43068.445138888892</v>
      </c>
    </row>
    <row r="293" spans="1:5" ht="20.100000000000001" customHeight="1" x14ac:dyDescent="0.45">
      <c r="A293" s="7">
        <v>43068</v>
      </c>
      <c r="B293" s="8">
        <v>0.5625</v>
      </c>
      <c r="C293" s="8">
        <v>0.79166666666666663</v>
      </c>
      <c r="D293" s="9" t="s">
        <v>0</v>
      </c>
      <c r="E293" s="10">
        <v>43069.736805555556</v>
      </c>
    </row>
    <row r="294" spans="1:5" s="16" customFormat="1" ht="20.100000000000001" customHeight="1" x14ac:dyDescent="0.45">
      <c r="A294" s="12">
        <v>43069</v>
      </c>
      <c r="B294" s="13">
        <v>0.33333333333333331</v>
      </c>
      <c r="C294" s="13">
        <v>0.54166666666666663</v>
      </c>
      <c r="D294" s="14" t="s">
        <v>0</v>
      </c>
      <c r="E294" s="15">
        <v>43069.736111111109</v>
      </c>
    </row>
    <row r="295" spans="1:5" ht="20.100000000000001" customHeight="1" x14ac:dyDescent="0.45">
      <c r="A295" s="7">
        <v>43069</v>
      </c>
      <c r="B295" s="8">
        <v>0.5625</v>
      </c>
      <c r="C295" s="8">
        <v>0.75</v>
      </c>
      <c r="D295" s="9" t="s">
        <v>0</v>
      </c>
      <c r="E295" s="10">
        <v>43069.736111111109</v>
      </c>
    </row>
    <row r="296" spans="1:5" ht="20.100000000000001" customHeight="1" x14ac:dyDescent="0.45">
      <c r="A296" s="7">
        <v>43070</v>
      </c>
      <c r="B296" s="8">
        <v>0.33333333333333331</v>
      </c>
      <c r="C296" s="8">
        <v>0.54166666666666663</v>
      </c>
      <c r="D296" s="9" t="s">
        <v>0</v>
      </c>
      <c r="E296" s="10">
        <v>43069.736111111109</v>
      </c>
    </row>
    <row r="297" spans="1:5" ht="20.100000000000001" customHeight="1" x14ac:dyDescent="0.45">
      <c r="A297" s="7">
        <v>43070</v>
      </c>
      <c r="B297" s="8">
        <v>0.5625</v>
      </c>
      <c r="C297" s="8">
        <v>0.75</v>
      </c>
      <c r="D297" s="9" t="s">
        <v>0</v>
      </c>
      <c r="E297" s="10">
        <v>43069.736111111109</v>
      </c>
    </row>
    <row r="298" spans="1:5" s="6" customFormat="1" ht="20.100000000000001" customHeight="1" x14ac:dyDescent="0.45">
      <c r="A298" s="3">
        <v>43071</v>
      </c>
      <c r="B298" s="17"/>
      <c r="C298" s="17"/>
      <c r="D298" s="5"/>
      <c r="E298" s="18"/>
    </row>
    <row r="299" spans="1:5" s="6" customFormat="1" ht="20.100000000000001" customHeight="1" x14ac:dyDescent="0.45">
      <c r="A299" s="3">
        <v>43072</v>
      </c>
      <c r="B299" s="17"/>
      <c r="C299" s="17"/>
      <c r="D299" s="5"/>
      <c r="E299" s="18"/>
    </row>
    <row r="300" spans="1:5" ht="20.100000000000001" customHeight="1" x14ac:dyDescent="0.45">
      <c r="A300" s="7">
        <v>43073</v>
      </c>
      <c r="B300" s="8">
        <v>0.3125</v>
      </c>
      <c r="C300" s="8">
        <v>0.54166666666666663</v>
      </c>
      <c r="D300" s="9" t="s">
        <v>0</v>
      </c>
      <c r="E300" s="10">
        <v>43075.57916666667</v>
      </c>
    </row>
    <row r="301" spans="1:5" ht="20.100000000000001" customHeight="1" x14ac:dyDescent="0.45">
      <c r="A301" s="7">
        <v>43073</v>
      </c>
      <c r="B301" s="8">
        <v>0.5625</v>
      </c>
      <c r="C301" s="8">
        <v>0.77083333333333337</v>
      </c>
      <c r="D301" s="9" t="s">
        <v>0</v>
      </c>
      <c r="E301" s="10">
        <v>43075.57916666667</v>
      </c>
    </row>
    <row r="302" spans="1:5" ht="20.100000000000001" customHeight="1" x14ac:dyDescent="0.45">
      <c r="A302" s="7">
        <v>43073</v>
      </c>
      <c r="B302" s="8">
        <v>0.5625</v>
      </c>
      <c r="C302" s="8">
        <v>0.75</v>
      </c>
      <c r="D302" s="9" t="s">
        <v>0</v>
      </c>
      <c r="E302" s="10">
        <v>43075.699305555558</v>
      </c>
    </row>
    <row r="303" spans="1:5" ht="20.100000000000001" customHeight="1" x14ac:dyDescent="0.45">
      <c r="A303" s="7">
        <v>43073</v>
      </c>
      <c r="B303" s="8">
        <v>0.33333333333333331</v>
      </c>
      <c r="C303" s="8">
        <v>0.54166666666666663</v>
      </c>
      <c r="D303" s="9" t="s">
        <v>0</v>
      </c>
      <c r="E303" s="10">
        <v>43076.585416666669</v>
      </c>
    </row>
    <row r="304" spans="1:5" s="16" customFormat="1" ht="20.100000000000001" customHeight="1" x14ac:dyDescent="0.45">
      <c r="A304" s="12">
        <v>43074</v>
      </c>
      <c r="B304" s="13">
        <v>0.5625</v>
      </c>
      <c r="C304" s="13">
        <v>0.79166666666666663</v>
      </c>
      <c r="D304" s="14" t="s">
        <v>0</v>
      </c>
      <c r="E304" s="15">
        <v>43075.57916666667</v>
      </c>
    </row>
    <row r="305" spans="1:5" s="16" customFormat="1" ht="20.100000000000001" customHeight="1" x14ac:dyDescent="0.45">
      <c r="A305" s="12">
        <v>43074</v>
      </c>
      <c r="B305" s="13">
        <v>0.33333333333333331</v>
      </c>
      <c r="C305" s="13">
        <v>0.54166666666666663</v>
      </c>
      <c r="D305" s="14" t="s">
        <v>0</v>
      </c>
      <c r="E305" s="15">
        <v>43075.57916666667</v>
      </c>
    </row>
    <row r="306" spans="1:5" ht="20.100000000000001" customHeight="1" x14ac:dyDescent="0.45">
      <c r="A306" s="7">
        <v>43075</v>
      </c>
      <c r="B306" s="8">
        <v>0.5625</v>
      </c>
      <c r="C306" s="8">
        <v>0.77083333333333337</v>
      </c>
      <c r="D306" s="9" t="s">
        <v>0</v>
      </c>
      <c r="E306" s="10">
        <v>43075.57916666667</v>
      </c>
    </row>
    <row r="307" spans="1:5" ht="20.100000000000001" customHeight="1" x14ac:dyDescent="0.45">
      <c r="A307" s="7">
        <v>43075</v>
      </c>
      <c r="B307" s="8">
        <v>0.3125</v>
      </c>
      <c r="C307" s="8">
        <v>0.54166666666666663</v>
      </c>
      <c r="D307" s="9" t="s">
        <v>0</v>
      </c>
      <c r="E307" s="10">
        <v>43075.57916666667</v>
      </c>
    </row>
    <row r="308" spans="1:5" ht="20.100000000000001" customHeight="1" x14ac:dyDescent="0.45">
      <c r="A308" s="7">
        <v>43075</v>
      </c>
      <c r="B308" s="8">
        <v>0.5625</v>
      </c>
      <c r="C308" s="8">
        <v>0.79166666666666663</v>
      </c>
      <c r="D308" s="9" t="s">
        <v>0</v>
      </c>
      <c r="E308" s="10">
        <v>43075.774305555555</v>
      </c>
    </row>
    <row r="309" spans="1:5" s="16" customFormat="1" ht="20.100000000000001" customHeight="1" x14ac:dyDescent="0.45">
      <c r="A309" s="12">
        <v>43076</v>
      </c>
      <c r="B309" s="13">
        <v>0.33333333333333331</v>
      </c>
      <c r="C309" s="13">
        <v>0.54166666666666663</v>
      </c>
      <c r="D309" s="14" t="s">
        <v>0</v>
      </c>
      <c r="E309" s="15">
        <v>43076.585416666669</v>
      </c>
    </row>
    <row r="310" spans="1:5" s="16" customFormat="1" ht="20.100000000000001" customHeight="1" x14ac:dyDescent="0.45">
      <c r="A310" s="12">
        <v>43076</v>
      </c>
      <c r="B310" s="13">
        <v>0.5625</v>
      </c>
      <c r="C310" s="13">
        <v>0.75</v>
      </c>
      <c r="D310" s="14" t="s">
        <v>0</v>
      </c>
      <c r="E310" s="15">
        <v>43076.585416666669</v>
      </c>
    </row>
    <row r="311" spans="1:5" ht="20.100000000000001" customHeight="1" x14ac:dyDescent="0.45">
      <c r="A311" s="7">
        <v>43077</v>
      </c>
      <c r="B311" s="8">
        <v>0.33333333333333331</v>
      </c>
      <c r="C311" s="8">
        <v>0.54166666666666663</v>
      </c>
      <c r="D311" s="9" t="s">
        <v>0</v>
      </c>
      <c r="E311" s="10">
        <v>43076.585416666669</v>
      </c>
    </row>
    <row r="312" spans="1:5" ht="20.100000000000001" customHeight="1" x14ac:dyDescent="0.45">
      <c r="A312" s="7">
        <v>43077</v>
      </c>
      <c r="B312" s="8">
        <v>0.5625</v>
      </c>
      <c r="C312" s="8">
        <v>0.75</v>
      </c>
      <c r="D312" s="9" t="s">
        <v>0</v>
      </c>
      <c r="E312" s="10">
        <v>43076.585416666669</v>
      </c>
    </row>
    <row r="313" spans="1:5" s="6" customFormat="1" ht="20.100000000000001" customHeight="1" x14ac:dyDescent="0.45">
      <c r="A313" s="3">
        <v>43078</v>
      </c>
      <c r="B313" s="17"/>
      <c r="C313" s="17"/>
      <c r="D313" s="5"/>
      <c r="E313" s="18"/>
    </row>
    <row r="314" spans="1:5" s="6" customFormat="1" ht="20.100000000000001" customHeight="1" x14ac:dyDescent="0.45">
      <c r="A314" s="3">
        <v>43079</v>
      </c>
      <c r="B314" s="17"/>
      <c r="C314" s="17"/>
      <c r="D314" s="5"/>
      <c r="E314" s="18"/>
    </row>
    <row r="315" spans="1:5" ht="20.100000000000001" customHeight="1" x14ac:dyDescent="0.45">
      <c r="A315" s="7">
        <v>43080</v>
      </c>
      <c r="B315" s="8">
        <v>0.33333333333333331</v>
      </c>
      <c r="C315" s="8">
        <v>0.54166666666666663</v>
      </c>
      <c r="D315" s="9" t="s">
        <v>0</v>
      </c>
      <c r="E315" s="10">
        <v>43082.902777777781</v>
      </c>
    </row>
    <row r="316" spans="1:5" ht="20.100000000000001" customHeight="1" x14ac:dyDescent="0.45">
      <c r="A316" s="7">
        <v>43080</v>
      </c>
      <c r="B316" s="8">
        <v>0.5625</v>
      </c>
      <c r="C316" s="8">
        <v>0.75</v>
      </c>
      <c r="D316" s="9" t="s">
        <v>0</v>
      </c>
      <c r="E316" s="10">
        <v>43082.902777777781</v>
      </c>
    </row>
    <row r="317" spans="1:5" ht="20.100000000000001" customHeight="1" x14ac:dyDescent="0.45">
      <c r="A317" s="7">
        <v>43080</v>
      </c>
      <c r="B317" s="8">
        <v>0.3125</v>
      </c>
      <c r="C317" s="8">
        <v>0.54166666666666663</v>
      </c>
      <c r="D317" s="9" t="s">
        <v>0</v>
      </c>
      <c r="E317" s="10">
        <v>43083.650694444441</v>
      </c>
    </row>
    <row r="318" spans="1:5" s="16" customFormat="1" ht="20.100000000000001" customHeight="1" x14ac:dyDescent="0.45">
      <c r="A318" s="12">
        <v>43081</v>
      </c>
      <c r="B318" s="13">
        <v>0.5625</v>
      </c>
      <c r="C318" s="13">
        <v>0.75</v>
      </c>
      <c r="D318" s="14" t="s">
        <v>0</v>
      </c>
      <c r="E318" s="15">
        <v>43082.902777777781</v>
      </c>
    </row>
    <row r="319" spans="1:5" s="16" customFormat="1" ht="20.100000000000001" customHeight="1" x14ac:dyDescent="0.45">
      <c r="A319" s="12">
        <v>43081</v>
      </c>
      <c r="B319" s="13">
        <v>0.33333333333333331</v>
      </c>
      <c r="C319" s="13">
        <v>0.54166666666666663</v>
      </c>
      <c r="D319" s="14" t="s">
        <v>0</v>
      </c>
      <c r="E319" s="15">
        <v>43082.902777777781</v>
      </c>
    </row>
    <row r="320" spans="1:5" ht="20.100000000000001" customHeight="1" x14ac:dyDescent="0.45">
      <c r="A320" s="7">
        <v>43082</v>
      </c>
      <c r="B320" s="8">
        <v>0.33333333333333331</v>
      </c>
      <c r="C320" s="8">
        <v>0.54166666666666663</v>
      </c>
      <c r="D320" s="9" t="s">
        <v>0</v>
      </c>
      <c r="E320" s="10">
        <v>43082.902777777781</v>
      </c>
    </row>
    <row r="321" spans="1:5" ht="20.100000000000001" customHeight="1" x14ac:dyDescent="0.45">
      <c r="A321" s="7">
        <v>43082</v>
      </c>
      <c r="B321" s="8">
        <v>0.5625</v>
      </c>
      <c r="C321" s="8">
        <v>0.75</v>
      </c>
      <c r="D321" s="9" t="s">
        <v>0</v>
      </c>
      <c r="E321" s="10">
        <v>43082.902777777781</v>
      </c>
    </row>
    <row r="322" spans="1:5" ht="20.100000000000001" customHeight="1" x14ac:dyDescent="0.45">
      <c r="A322" s="7">
        <v>43082</v>
      </c>
      <c r="B322" s="8">
        <v>0.5625</v>
      </c>
      <c r="C322" s="8">
        <v>0.79166666666666663</v>
      </c>
      <c r="D322" s="9" t="s">
        <v>0</v>
      </c>
      <c r="E322" s="10">
        <v>43083.650694444441</v>
      </c>
    </row>
    <row r="323" spans="1:5" s="16" customFormat="1" ht="20.100000000000001" customHeight="1" x14ac:dyDescent="0.45">
      <c r="A323" s="12">
        <v>43083</v>
      </c>
      <c r="B323" s="13">
        <v>0.33333333333333331</v>
      </c>
      <c r="C323" s="13">
        <v>0.54166666666666663</v>
      </c>
      <c r="D323" s="14" t="s">
        <v>0</v>
      </c>
      <c r="E323" s="15">
        <v>43083.65</v>
      </c>
    </row>
    <row r="324" spans="1:5" s="16" customFormat="1" ht="20.100000000000001" customHeight="1" x14ac:dyDescent="0.45">
      <c r="A324" s="12">
        <v>43083</v>
      </c>
      <c r="B324" s="13">
        <v>0.5625</v>
      </c>
      <c r="C324" s="13">
        <v>0.75</v>
      </c>
      <c r="D324" s="14" t="s">
        <v>0</v>
      </c>
      <c r="E324" s="15">
        <v>43083.65</v>
      </c>
    </row>
    <row r="325" spans="1:5" s="16" customFormat="1" ht="20.100000000000001" customHeight="1" x14ac:dyDescent="0.45">
      <c r="A325" s="12">
        <v>43083</v>
      </c>
      <c r="B325" s="13">
        <v>0.3125</v>
      </c>
      <c r="C325" s="13">
        <v>0.54166666666666663</v>
      </c>
      <c r="D325" s="14" t="s">
        <v>0</v>
      </c>
      <c r="E325" s="15">
        <v>43083.650694444441</v>
      </c>
    </row>
    <row r="326" spans="1:5" ht="20.100000000000001" customHeight="1" x14ac:dyDescent="0.45">
      <c r="A326" s="7">
        <v>43084</v>
      </c>
      <c r="B326" s="8">
        <v>0.33333333333333331</v>
      </c>
      <c r="C326" s="8">
        <v>0.54166666666666663</v>
      </c>
      <c r="D326" s="9" t="s">
        <v>0</v>
      </c>
      <c r="E326" s="10">
        <v>43083.65</v>
      </c>
    </row>
    <row r="327" spans="1:5" ht="20.100000000000001" customHeight="1" x14ac:dyDescent="0.45">
      <c r="A327" s="7">
        <v>43084</v>
      </c>
      <c r="B327" s="8">
        <v>0.5625</v>
      </c>
      <c r="C327" s="8">
        <v>0.75</v>
      </c>
      <c r="D327" s="9" t="s">
        <v>0</v>
      </c>
      <c r="E327" s="10">
        <v>43083.65</v>
      </c>
    </row>
    <row r="328" spans="1:5" s="6" customFormat="1" ht="20.100000000000001" customHeight="1" x14ac:dyDescent="0.45">
      <c r="A328" s="3">
        <v>43085</v>
      </c>
      <c r="B328" s="17"/>
      <c r="C328" s="17"/>
      <c r="D328" s="5"/>
      <c r="E328" s="18"/>
    </row>
    <row r="329" spans="1:5" s="6" customFormat="1" ht="20.100000000000001" customHeight="1" x14ac:dyDescent="0.45">
      <c r="A329" s="3">
        <v>43086</v>
      </c>
      <c r="B329" s="17"/>
      <c r="C329" s="17"/>
      <c r="D329" s="5"/>
      <c r="E329" s="18"/>
    </row>
    <row r="330" spans="1:5" ht="20.100000000000001" customHeight="1" x14ac:dyDescent="0.45">
      <c r="A330" s="7">
        <v>43087</v>
      </c>
      <c r="B330" s="8">
        <v>0.33333333333333331</v>
      </c>
      <c r="C330" s="8">
        <v>0.54166666666666663</v>
      </c>
      <c r="D330" s="9" t="s">
        <v>0</v>
      </c>
      <c r="E330" s="10">
        <v>43088.46875</v>
      </c>
    </row>
    <row r="331" spans="1:5" ht="20.100000000000001" customHeight="1" x14ac:dyDescent="0.45">
      <c r="A331" s="7">
        <v>43087</v>
      </c>
      <c r="B331" s="8">
        <v>0.5625</v>
      </c>
      <c r="C331" s="8">
        <v>0.75</v>
      </c>
      <c r="D331" s="9" t="s">
        <v>0</v>
      </c>
      <c r="E331" s="10">
        <v>43088.46875</v>
      </c>
    </row>
    <row r="332" spans="1:5" s="16" customFormat="1" ht="20.100000000000001" customHeight="1" x14ac:dyDescent="0.45">
      <c r="A332" s="12">
        <v>43088</v>
      </c>
      <c r="B332" s="13">
        <v>0.5625</v>
      </c>
      <c r="C332" s="13">
        <v>0.75</v>
      </c>
      <c r="D332" s="14" t="s">
        <v>0</v>
      </c>
      <c r="E332" s="15">
        <v>43088.46875</v>
      </c>
    </row>
    <row r="333" spans="1:5" s="16" customFormat="1" ht="20.100000000000001" customHeight="1" x14ac:dyDescent="0.45">
      <c r="A333" s="12">
        <v>43088</v>
      </c>
      <c r="B333" s="13">
        <v>0.33333333333333331</v>
      </c>
      <c r="C333" s="13">
        <v>0.54166666666666663</v>
      </c>
      <c r="D333" s="14" t="s">
        <v>0</v>
      </c>
      <c r="E333" s="15">
        <v>43088.46875</v>
      </c>
    </row>
    <row r="334" spans="1:5" ht="20.100000000000001" customHeight="1" x14ac:dyDescent="0.45">
      <c r="A334" s="7">
        <v>43089</v>
      </c>
      <c r="B334" s="8">
        <v>0.33333333333333331</v>
      </c>
      <c r="C334" s="8">
        <v>0.54166666666666663</v>
      </c>
      <c r="D334" s="9" t="s">
        <v>0</v>
      </c>
      <c r="E334" s="10">
        <v>43088.46875</v>
      </c>
    </row>
    <row r="335" spans="1:5" ht="20.100000000000001" customHeight="1" x14ac:dyDescent="0.45">
      <c r="A335" s="7">
        <v>43089</v>
      </c>
      <c r="B335" s="8">
        <v>0.5625</v>
      </c>
      <c r="C335" s="8">
        <v>0.75</v>
      </c>
      <c r="D335" s="9" t="s">
        <v>0</v>
      </c>
      <c r="E335" s="10">
        <v>43088.46875</v>
      </c>
    </row>
    <row r="336" spans="1:5" s="16" customFormat="1" ht="20.100000000000001" customHeight="1" x14ac:dyDescent="0.45">
      <c r="A336" s="12">
        <v>43090</v>
      </c>
      <c r="B336" s="13">
        <v>0.33333333333333331</v>
      </c>
      <c r="C336" s="13">
        <v>0.54166666666666663</v>
      </c>
      <c r="D336" s="14" t="s">
        <v>0</v>
      </c>
      <c r="E336" s="15">
        <v>43091.441666666666</v>
      </c>
    </row>
    <row r="337" spans="1:7" s="16" customFormat="1" ht="20.100000000000001" customHeight="1" x14ac:dyDescent="0.45">
      <c r="A337" s="12">
        <v>43090</v>
      </c>
      <c r="B337" s="13">
        <v>0.5625</v>
      </c>
      <c r="C337" s="13">
        <v>0.75</v>
      </c>
      <c r="D337" s="14" t="s">
        <v>0</v>
      </c>
      <c r="E337" s="15">
        <v>43091.441666666666</v>
      </c>
    </row>
    <row r="338" spans="1:7" ht="20.100000000000001" customHeight="1" x14ac:dyDescent="0.45">
      <c r="A338" s="7">
        <v>43091</v>
      </c>
      <c r="B338" s="8">
        <v>0.33333333333333331</v>
      </c>
      <c r="C338" s="8">
        <v>0.54166666666666663</v>
      </c>
      <c r="D338" s="9" t="s">
        <v>0</v>
      </c>
      <c r="E338" s="10">
        <v>43091.441666666666</v>
      </c>
    </row>
    <row r="339" spans="1:7" ht="20.100000000000001" customHeight="1" x14ac:dyDescent="0.45">
      <c r="A339" s="7">
        <v>43091</v>
      </c>
      <c r="B339" s="8">
        <v>0.5625</v>
      </c>
      <c r="C339" s="8">
        <v>0.72916666666666663</v>
      </c>
      <c r="D339" s="9" t="s">
        <v>0</v>
      </c>
      <c r="E339" s="10">
        <v>43091.441666666666</v>
      </c>
    </row>
    <row r="340" spans="1:7" s="6" customFormat="1" ht="20.100000000000001" customHeight="1" x14ac:dyDescent="0.45">
      <c r="A340" s="3">
        <v>43092</v>
      </c>
      <c r="B340" s="17"/>
      <c r="C340" s="17"/>
      <c r="D340" s="5"/>
      <c r="E340" s="18"/>
    </row>
    <row r="341" spans="1:7" s="6" customFormat="1" ht="20.100000000000001" customHeight="1" x14ac:dyDescent="0.45">
      <c r="A341" s="3">
        <v>43093</v>
      </c>
      <c r="B341" s="17"/>
      <c r="C341" s="17"/>
      <c r="D341" s="5"/>
      <c r="E341" s="18"/>
    </row>
    <row r="342" spans="1:7" ht="20.100000000000001" customHeight="1" x14ac:dyDescent="0.45">
      <c r="A342" s="7">
        <v>43094</v>
      </c>
      <c r="D342" s="9" t="s">
        <v>1</v>
      </c>
      <c r="E342" s="10">
        <v>43096.361111111109</v>
      </c>
      <c r="F342" s="11" t="s">
        <v>10</v>
      </c>
      <c r="G342" s="11" t="s">
        <v>12</v>
      </c>
    </row>
    <row r="343" spans="1:7" s="16" customFormat="1" ht="20.100000000000001" customHeight="1" x14ac:dyDescent="0.45">
      <c r="A343" s="12">
        <v>43095</v>
      </c>
      <c r="B343" s="13">
        <v>0.35416666666666669</v>
      </c>
      <c r="C343" s="13">
        <v>0.54166666666666663</v>
      </c>
      <c r="D343" s="14" t="s">
        <v>0</v>
      </c>
      <c r="E343" s="15">
        <v>43097.37222222222</v>
      </c>
    </row>
    <row r="344" spans="1:7" s="16" customFormat="1" ht="20.100000000000001" customHeight="1" x14ac:dyDescent="0.45">
      <c r="A344" s="12">
        <v>43095</v>
      </c>
      <c r="B344" s="13">
        <v>0.5625</v>
      </c>
      <c r="C344" s="13">
        <v>0.72916666666666663</v>
      </c>
      <c r="D344" s="14" t="s">
        <v>0</v>
      </c>
      <c r="E344" s="15">
        <v>43097.37222222222</v>
      </c>
    </row>
    <row r="345" spans="1:7" s="16" customFormat="1" ht="20.100000000000001" customHeight="1" x14ac:dyDescent="0.45">
      <c r="A345" s="12">
        <v>43095</v>
      </c>
      <c r="B345" s="13">
        <v>0.375</v>
      </c>
      <c r="C345" s="13">
        <v>0.54166666666666663</v>
      </c>
      <c r="D345" s="14" t="s">
        <v>0</v>
      </c>
      <c r="E345" s="15">
        <v>43097.372916666667</v>
      </c>
    </row>
    <row r="346" spans="1:7" ht="20.100000000000001" customHeight="1" x14ac:dyDescent="0.45">
      <c r="A346" s="7">
        <v>43096</v>
      </c>
      <c r="B346" s="8">
        <v>0.35416666666666669</v>
      </c>
      <c r="C346" s="8">
        <v>0.54166666666666663</v>
      </c>
      <c r="D346" s="9" t="s">
        <v>0</v>
      </c>
      <c r="E346" s="10">
        <v>43097.37222222222</v>
      </c>
    </row>
    <row r="347" spans="1:7" ht="20.100000000000001" customHeight="1" x14ac:dyDescent="0.45">
      <c r="A347" s="7">
        <v>43096</v>
      </c>
      <c r="B347" s="8">
        <v>0.5625</v>
      </c>
      <c r="C347" s="8">
        <v>0.72916666666666663</v>
      </c>
      <c r="D347" s="9" t="s">
        <v>0</v>
      </c>
      <c r="E347" s="10">
        <v>43097.37222222222</v>
      </c>
    </row>
    <row r="348" spans="1:7" ht="20.100000000000001" customHeight="1" x14ac:dyDescent="0.45">
      <c r="A348" s="7">
        <v>43096</v>
      </c>
      <c r="B348" s="8">
        <v>0.375</v>
      </c>
      <c r="C348" s="8">
        <v>0.54166666666666663</v>
      </c>
      <c r="D348" s="9" t="s">
        <v>0</v>
      </c>
      <c r="E348" s="10">
        <v>43097.372916666667</v>
      </c>
    </row>
    <row r="349" spans="1:7" s="16" customFormat="1" ht="20.100000000000001" customHeight="1" x14ac:dyDescent="0.45">
      <c r="A349" s="12">
        <v>43097</v>
      </c>
      <c r="B349" s="13">
        <v>0.375</v>
      </c>
      <c r="C349" s="13">
        <v>0.54166666666666663</v>
      </c>
      <c r="D349" s="14" t="s">
        <v>0</v>
      </c>
      <c r="E349" s="15">
        <v>43097.372916666667</v>
      </c>
    </row>
    <row r="350" spans="1:7" s="16" customFormat="1" ht="20.100000000000001" customHeight="1" x14ac:dyDescent="0.45">
      <c r="A350" s="12">
        <v>43097</v>
      </c>
      <c r="B350" s="13">
        <v>0.5625</v>
      </c>
      <c r="C350" s="13">
        <v>0.72916666666666663</v>
      </c>
      <c r="D350" s="14" t="s">
        <v>0</v>
      </c>
      <c r="E350" s="15">
        <v>43097.372916666667</v>
      </c>
    </row>
    <row r="351" spans="1:7" ht="20.100000000000001" customHeight="1" x14ac:dyDescent="0.45">
      <c r="A351" s="7">
        <v>43098</v>
      </c>
      <c r="B351" s="8">
        <v>0.375</v>
      </c>
      <c r="C351" s="8">
        <v>0.54166666666666663</v>
      </c>
      <c r="D351" s="9" t="s">
        <v>0</v>
      </c>
      <c r="E351" s="10">
        <v>43097.373611111114</v>
      </c>
    </row>
    <row r="352" spans="1:7" ht="20.100000000000001" customHeight="1" x14ac:dyDescent="0.45">
      <c r="A352" s="7">
        <v>43098</v>
      </c>
      <c r="B352" s="8">
        <v>0.5625</v>
      </c>
      <c r="C352" s="8">
        <v>0.72916666666666663</v>
      </c>
      <c r="D352" s="9" t="s">
        <v>0</v>
      </c>
      <c r="E352" s="10">
        <v>43097.373611111114</v>
      </c>
    </row>
    <row r="353" spans="1:7" s="6" customFormat="1" ht="20.100000000000001" customHeight="1" x14ac:dyDescent="0.45">
      <c r="A353" s="3">
        <v>43099</v>
      </c>
      <c r="B353" s="17"/>
      <c r="C353" s="17"/>
      <c r="D353" s="5"/>
      <c r="E353" s="18"/>
    </row>
    <row r="354" spans="1:7" s="6" customFormat="1" ht="20.100000000000001" customHeight="1" x14ac:dyDescent="0.45">
      <c r="A354" s="3">
        <v>43100</v>
      </c>
      <c r="B354" s="17"/>
      <c r="C354" s="17"/>
      <c r="D354" s="5"/>
      <c r="E354" s="18"/>
    </row>
    <row r="355" spans="1:7" ht="20.100000000000001" customHeight="1" x14ac:dyDescent="0.45">
      <c r="A355" s="7">
        <v>43101</v>
      </c>
      <c r="D355" s="9" t="s">
        <v>1</v>
      </c>
      <c r="E355" s="10">
        <v>43096.954861111109</v>
      </c>
      <c r="F355" s="11" t="s">
        <v>11</v>
      </c>
      <c r="G355" s="11" t="s">
        <v>12</v>
      </c>
    </row>
    <row r="356" spans="1:7" s="16" customFormat="1" ht="20.100000000000001" customHeight="1" x14ac:dyDescent="0.45">
      <c r="A356" s="12">
        <v>43102</v>
      </c>
      <c r="B356" s="13">
        <v>0.33333333333333331</v>
      </c>
      <c r="C356" s="13">
        <v>0.54166666666666663</v>
      </c>
      <c r="D356" s="14" t="s">
        <v>0</v>
      </c>
      <c r="E356" s="15">
        <v>43103.579861111109</v>
      </c>
    </row>
    <row r="357" spans="1:7" s="16" customFormat="1" ht="20.100000000000001" customHeight="1" x14ac:dyDescent="0.45">
      <c r="A357" s="12">
        <v>43102</v>
      </c>
      <c r="B357" s="13">
        <v>0.5625</v>
      </c>
      <c r="C357" s="13">
        <v>0.75</v>
      </c>
      <c r="D357" s="14" t="s">
        <v>0</v>
      </c>
      <c r="E357" s="15">
        <v>43103.579861111109</v>
      </c>
    </row>
    <row r="358" spans="1:7" ht="20.100000000000001" customHeight="1" x14ac:dyDescent="0.45">
      <c r="A358" s="7">
        <v>43103</v>
      </c>
      <c r="B358" s="8">
        <v>0.33333333333333331</v>
      </c>
      <c r="C358" s="8">
        <v>0.54166666666666663</v>
      </c>
      <c r="D358" s="9" t="s">
        <v>0</v>
      </c>
      <c r="E358" s="10">
        <v>43103.579861111109</v>
      </c>
    </row>
    <row r="359" spans="1:7" ht="20.100000000000001" customHeight="1" x14ac:dyDescent="0.45">
      <c r="A359" s="7">
        <v>43103</v>
      </c>
      <c r="B359" s="8">
        <v>0.5625</v>
      </c>
      <c r="C359" s="8">
        <v>0.75</v>
      </c>
      <c r="D359" s="9" t="s">
        <v>0</v>
      </c>
      <c r="E359" s="10">
        <v>43103.579861111109</v>
      </c>
    </row>
    <row r="360" spans="1:7" s="16" customFormat="1" ht="20.100000000000001" customHeight="1" x14ac:dyDescent="0.45">
      <c r="A360" s="12">
        <v>43104</v>
      </c>
      <c r="B360" s="13">
        <v>0.33333333333333331</v>
      </c>
      <c r="C360" s="13">
        <v>0.54166666666666663</v>
      </c>
      <c r="D360" s="14" t="s">
        <v>0</v>
      </c>
      <c r="E360" s="15">
        <v>43103.579861111109</v>
      </c>
    </row>
    <row r="361" spans="1:7" s="16" customFormat="1" ht="20.100000000000001" customHeight="1" x14ac:dyDescent="0.45">
      <c r="A361" s="12">
        <v>43104</v>
      </c>
      <c r="B361" s="13">
        <v>0.5625</v>
      </c>
      <c r="C361" s="13">
        <v>0.75</v>
      </c>
      <c r="D361" s="14" t="s">
        <v>0</v>
      </c>
      <c r="E361" s="15">
        <v>43103.579861111109</v>
      </c>
    </row>
    <row r="362" spans="1:7" ht="20.100000000000001" customHeight="1" x14ac:dyDescent="0.45">
      <c r="A362" s="7">
        <v>43105</v>
      </c>
      <c r="B362" s="8">
        <v>0.33333333333333331</v>
      </c>
      <c r="C362" s="8">
        <v>0.54166666666666663</v>
      </c>
      <c r="D362" s="9" t="s">
        <v>0</v>
      </c>
      <c r="E362" s="10">
        <v>43104.406944444447</v>
      </c>
    </row>
    <row r="363" spans="1:7" ht="20.100000000000001" customHeight="1" x14ac:dyDescent="0.45">
      <c r="A363" s="7">
        <v>43105</v>
      </c>
      <c r="B363" s="8">
        <v>0.5625</v>
      </c>
      <c r="C363" s="8">
        <v>0.75</v>
      </c>
      <c r="D363" s="9" t="s">
        <v>0</v>
      </c>
      <c r="E363" s="10">
        <v>43104.406944444447</v>
      </c>
    </row>
    <row r="364" spans="1:7" s="6" customFormat="1" ht="20.100000000000001" customHeight="1" x14ac:dyDescent="0.45">
      <c r="A364" s="3">
        <v>43106</v>
      </c>
      <c r="B364" s="17"/>
      <c r="C364" s="17"/>
      <c r="D364" s="5"/>
      <c r="E364" s="18"/>
    </row>
    <row r="365" spans="1:7" s="6" customFormat="1" ht="20.100000000000001" customHeight="1" x14ac:dyDescent="0.45">
      <c r="A365" s="3">
        <v>43107</v>
      </c>
      <c r="B365" s="17"/>
      <c r="C365" s="17"/>
      <c r="D365" s="5"/>
      <c r="E365" s="18"/>
    </row>
    <row r="366" spans="1:7" ht="20.100000000000001" customHeight="1" x14ac:dyDescent="0.45">
      <c r="A366" s="7">
        <v>43108</v>
      </c>
      <c r="B366" s="8">
        <v>0.33333333333333331</v>
      </c>
      <c r="C366" s="8">
        <v>0.54166666666666663</v>
      </c>
      <c r="D366" s="9" t="s">
        <v>0</v>
      </c>
      <c r="E366" s="10">
        <v>43109.760416666664</v>
      </c>
    </row>
    <row r="367" spans="1:7" ht="20.100000000000001" customHeight="1" x14ac:dyDescent="0.45">
      <c r="A367" s="7">
        <v>43108</v>
      </c>
      <c r="B367" s="8">
        <v>0.5625</v>
      </c>
      <c r="C367" s="8">
        <v>0.77083333333333337</v>
      </c>
      <c r="D367" s="9" t="s">
        <v>0</v>
      </c>
      <c r="E367" s="10">
        <v>43109.760416666664</v>
      </c>
    </row>
    <row r="368" spans="1:7" s="16" customFormat="1" ht="20.100000000000001" customHeight="1" x14ac:dyDescent="0.45">
      <c r="A368" s="12">
        <v>43109</v>
      </c>
      <c r="B368" s="13">
        <v>0.33333333333333331</v>
      </c>
      <c r="C368" s="13">
        <v>0.54166666666666663</v>
      </c>
      <c r="D368" s="14" t="s">
        <v>0</v>
      </c>
      <c r="E368" s="15">
        <v>43110.8</v>
      </c>
    </row>
    <row r="369" spans="1:7" s="16" customFormat="1" ht="20.100000000000001" customHeight="1" x14ac:dyDescent="0.45">
      <c r="A369" s="12">
        <v>43109</v>
      </c>
      <c r="B369" s="13">
        <v>0.5625</v>
      </c>
      <c r="C369" s="13">
        <v>0.75</v>
      </c>
      <c r="D369" s="14" t="s">
        <v>0</v>
      </c>
      <c r="E369" s="15">
        <v>43110.8</v>
      </c>
    </row>
    <row r="370" spans="1:7" s="16" customFormat="1" ht="20.100000000000001" customHeight="1" x14ac:dyDescent="0.45">
      <c r="A370" s="12">
        <v>43109</v>
      </c>
      <c r="B370" s="13">
        <v>0.5625</v>
      </c>
      <c r="C370" s="13">
        <v>0.79166666666666663</v>
      </c>
      <c r="D370" s="14" t="s">
        <v>0</v>
      </c>
      <c r="E370" s="15">
        <v>43110.8</v>
      </c>
    </row>
    <row r="371" spans="1:7" ht="20.100000000000001" customHeight="1" x14ac:dyDescent="0.45">
      <c r="A371" s="7">
        <v>43110</v>
      </c>
      <c r="B371" s="8">
        <v>0.33333333333333331</v>
      </c>
      <c r="C371" s="8">
        <v>0.54166666666666663</v>
      </c>
      <c r="D371" s="9" t="s">
        <v>0</v>
      </c>
      <c r="E371" s="10">
        <v>43110.8</v>
      </c>
    </row>
    <row r="372" spans="1:7" ht="20.100000000000001" customHeight="1" x14ac:dyDescent="0.45">
      <c r="A372" s="7">
        <v>43110</v>
      </c>
      <c r="B372" s="8">
        <v>0.5625</v>
      </c>
      <c r="C372" s="8">
        <v>0.8125</v>
      </c>
      <c r="D372" s="9" t="s">
        <v>0</v>
      </c>
      <c r="E372" s="10">
        <v>43110.8</v>
      </c>
    </row>
    <row r="373" spans="1:7" s="16" customFormat="1" ht="20.100000000000001" customHeight="1" x14ac:dyDescent="0.45">
      <c r="A373" s="12">
        <v>43111</v>
      </c>
      <c r="B373" s="13">
        <v>0.33333333333333331</v>
      </c>
      <c r="C373" s="13">
        <v>0.54166666666666663</v>
      </c>
      <c r="D373" s="14" t="s">
        <v>0</v>
      </c>
      <c r="E373" s="15">
        <v>43111.670138888891</v>
      </c>
    </row>
    <row r="374" spans="1:7" s="16" customFormat="1" ht="20.100000000000001" customHeight="1" x14ac:dyDescent="0.45">
      <c r="A374" s="12">
        <v>43111</v>
      </c>
      <c r="B374" s="13">
        <v>0.5625</v>
      </c>
      <c r="C374" s="13">
        <v>0.75</v>
      </c>
      <c r="D374" s="14" t="s">
        <v>0</v>
      </c>
      <c r="E374" s="15">
        <v>43111.670138888891</v>
      </c>
    </row>
    <row r="375" spans="1:7" s="16" customFormat="1" ht="20.100000000000001" customHeight="1" x14ac:dyDescent="0.45">
      <c r="A375" s="12">
        <v>43111</v>
      </c>
      <c r="B375" s="13">
        <v>0.5625</v>
      </c>
      <c r="C375" s="13">
        <v>0.77083333333333337</v>
      </c>
      <c r="D375" s="14" t="s">
        <v>0</v>
      </c>
      <c r="E375" s="15">
        <v>43111.763194444444</v>
      </c>
    </row>
    <row r="376" spans="1:7" s="16" customFormat="1" ht="20.100000000000001" customHeight="1" x14ac:dyDescent="0.45">
      <c r="A376" s="12">
        <v>43111</v>
      </c>
      <c r="B376" s="13">
        <v>0.5625</v>
      </c>
      <c r="C376" s="13">
        <v>0.79166666666666663</v>
      </c>
      <c r="D376" s="14" t="s">
        <v>0</v>
      </c>
      <c r="E376" s="15">
        <v>43111.779166666667</v>
      </c>
    </row>
    <row r="377" spans="1:7" ht="20.100000000000001" customHeight="1" x14ac:dyDescent="0.45">
      <c r="A377" s="7">
        <v>43112</v>
      </c>
      <c r="B377" s="8">
        <v>0.33333333333333331</v>
      </c>
      <c r="C377" s="8">
        <v>0.54166666666666663</v>
      </c>
      <c r="D377" s="9" t="s">
        <v>0</v>
      </c>
      <c r="E377" s="10">
        <v>43112.353472222225</v>
      </c>
    </row>
    <row r="378" spans="1:7" ht="20.100000000000001" customHeight="1" x14ac:dyDescent="0.45">
      <c r="A378" s="7">
        <v>43112</v>
      </c>
      <c r="B378" s="8">
        <v>0.5625</v>
      </c>
      <c r="C378" s="8">
        <v>0.72916666666666663</v>
      </c>
      <c r="D378" s="9" t="s">
        <v>0</v>
      </c>
      <c r="E378" s="10">
        <v>43112.353472222225</v>
      </c>
    </row>
    <row r="379" spans="1:7" ht="20.100000000000001" customHeight="1" x14ac:dyDescent="0.45">
      <c r="A379" s="7">
        <v>43112</v>
      </c>
      <c r="B379" s="8">
        <v>0.5625</v>
      </c>
      <c r="C379" s="8">
        <v>0.70833333333333337</v>
      </c>
      <c r="D379" s="9" t="s">
        <v>0</v>
      </c>
      <c r="E379" s="10">
        <v>43112.353472222225</v>
      </c>
    </row>
    <row r="380" spans="1:7" s="6" customFormat="1" ht="20.100000000000001" customHeight="1" x14ac:dyDescent="0.45">
      <c r="A380" s="3">
        <v>43113</v>
      </c>
      <c r="B380" s="17"/>
      <c r="C380" s="17"/>
      <c r="D380" s="5"/>
      <c r="E380" s="18"/>
    </row>
    <row r="381" spans="1:7" s="6" customFormat="1" ht="20.100000000000001" customHeight="1" x14ac:dyDescent="0.45">
      <c r="A381" s="3">
        <v>43114</v>
      </c>
      <c r="B381" s="17"/>
      <c r="C381" s="17"/>
      <c r="D381" s="5"/>
      <c r="E381" s="18"/>
    </row>
    <row r="382" spans="1:7" ht="20.100000000000001" customHeight="1" x14ac:dyDescent="0.45">
      <c r="A382" s="7">
        <v>43115</v>
      </c>
      <c r="D382" s="9" t="s">
        <v>1</v>
      </c>
      <c r="E382" s="10">
        <v>43118.342361111114</v>
      </c>
      <c r="F382" s="11" t="s">
        <v>13</v>
      </c>
      <c r="G382" s="11" t="s">
        <v>12</v>
      </c>
    </row>
    <row r="383" spans="1:7" s="16" customFormat="1" ht="20.100000000000001" customHeight="1" x14ac:dyDescent="0.45">
      <c r="A383" s="12">
        <v>43116</v>
      </c>
      <c r="B383" s="13">
        <v>0.33333333333333331</v>
      </c>
      <c r="C383" s="13">
        <v>0.54166666666666663</v>
      </c>
      <c r="D383" s="14" t="s">
        <v>0</v>
      </c>
      <c r="E383" s="15">
        <v>43119.395833333336</v>
      </c>
    </row>
    <row r="384" spans="1:7" s="16" customFormat="1" ht="20.100000000000001" customHeight="1" x14ac:dyDescent="0.45">
      <c r="A384" s="12">
        <v>43116</v>
      </c>
      <c r="B384" s="13">
        <v>0.5625</v>
      </c>
      <c r="C384" s="13">
        <v>0.79166666666666663</v>
      </c>
      <c r="D384" s="14" t="s">
        <v>0</v>
      </c>
      <c r="E384" s="15">
        <v>43119.395833333336</v>
      </c>
    </row>
    <row r="385" spans="1:5" s="16" customFormat="1" ht="20.100000000000001" customHeight="1" x14ac:dyDescent="0.45">
      <c r="A385" s="12">
        <v>43116</v>
      </c>
      <c r="B385" s="13">
        <v>0.5625</v>
      </c>
      <c r="C385" s="13">
        <v>0.8125</v>
      </c>
      <c r="D385" s="14" t="s">
        <v>0</v>
      </c>
      <c r="E385" s="15">
        <v>43119.396527777775</v>
      </c>
    </row>
    <row r="386" spans="1:5" ht="20.100000000000001" customHeight="1" x14ac:dyDescent="0.45">
      <c r="A386" s="7">
        <v>43117</v>
      </c>
      <c r="B386" s="8">
        <v>0.33333333333333331</v>
      </c>
      <c r="C386" s="8">
        <v>0.54166666666666663</v>
      </c>
      <c r="D386" s="9" t="s">
        <v>0</v>
      </c>
      <c r="E386" s="10">
        <v>43119.395833333336</v>
      </c>
    </row>
    <row r="387" spans="1:5" ht="20.100000000000001" customHeight="1" x14ac:dyDescent="0.45">
      <c r="A387" s="7">
        <v>43117</v>
      </c>
      <c r="B387" s="8">
        <v>0.5625</v>
      </c>
      <c r="C387" s="8">
        <v>0.79166666666666663</v>
      </c>
      <c r="D387" s="9" t="s">
        <v>0</v>
      </c>
      <c r="E387" s="10">
        <v>43119.395833333336</v>
      </c>
    </row>
    <row r="388" spans="1:5" s="16" customFormat="1" ht="20.100000000000001" customHeight="1" x14ac:dyDescent="0.45">
      <c r="A388" s="12">
        <v>43118</v>
      </c>
      <c r="B388" s="13">
        <v>0.33333333333333331</v>
      </c>
      <c r="C388" s="13">
        <v>0.54166666666666663</v>
      </c>
      <c r="D388" s="14" t="s">
        <v>0</v>
      </c>
      <c r="E388" s="15">
        <v>43119.395833333336</v>
      </c>
    </row>
    <row r="389" spans="1:5" s="16" customFormat="1" ht="20.100000000000001" customHeight="1" x14ac:dyDescent="0.45">
      <c r="A389" s="12">
        <v>43118</v>
      </c>
      <c r="B389" s="13">
        <v>0.5625</v>
      </c>
      <c r="C389" s="13">
        <v>0.77083333333333337</v>
      </c>
      <c r="D389" s="14" t="s">
        <v>0</v>
      </c>
      <c r="E389" s="15">
        <v>43119.395833333336</v>
      </c>
    </row>
    <row r="390" spans="1:5" s="16" customFormat="1" ht="20.100000000000001" customHeight="1" x14ac:dyDescent="0.45">
      <c r="A390" s="12">
        <v>43118</v>
      </c>
      <c r="B390" s="13">
        <v>0.5625</v>
      </c>
      <c r="C390" s="13">
        <v>0.79166666666666663</v>
      </c>
      <c r="D390" s="14" t="s">
        <v>0</v>
      </c>
      <c r="E390" s="15">
        <v>43119.396527777775</v>
      </c>
    </row>
    <row r="391" spans="1:5" ht="20.100000000000001" customHeight="1" x14ac:dyDescent="0.45">
      <c r="A391" s="7">
        <v>43119</v>
      </c>
      <c r="B391" s="8">
        <v>0.33333333333333331</v>
      </c>
      <c r="C391" s="8">
        <v>0.54166666666666663</v>
      </c>
      <c r="D391" s="9" t="s">
        <v>0</v>
      </c>
      <c r="E391" s="10">
        <v>43119.395833333336</v>
      </c>
    </row>
    <row r="392" spans="1:5" ht="20.100000000000001" customHeight="1" x14ac:dyDescent="0.45">
      <c r="A392" s="7">
        <v>43119</v>
      </c>
      <c r="B392" s="8">
        <v>0.5625</v>
      </c>
      <c r="C392" s="8">
        <v>0.75</v>
      </c>
      <c r="D392" s="9" t="s">
        <v>0</v>
      </c>
      <c r="E392" s="10">
        <v>43119.395833333336</v>
      </c>
    </row>
    <row r="393" spans="1:5" ht="20.100000000000001" customHeight="1" x14ac:dyDescent="0.45">
      <c r="A393" s="7">
        <v>43119</v>
      </c>
      <c r="B393" s="8">
        <v>0.5625</v>
      </c>
      <c r="C393" s="8">
        <v>0.77083333333333337</v>
      </c>
      <c r="D393" s="9" t="s">
        <v>0</v>
      </c>
      <c r="E393" s="10">
        <v>43119.396527777775</v>
      </c>
    </row>
    <row r="394" spans="1:5" s="6" customFormat="1" ht="20.100000000000001" customHeight="1" x14ac:dyDescent="0.45">
      <c r="A394" s="3">
        <v>43120</v>
      </c>
      <c r="B394" s="17"/>
      <c r="C394" s="17"/>
      <c r="D394" s="5"/>
      <c r="E394" s="18"/>
    </row>
    <row r="395" spans="1:5" s="6" customFormat="1" ht="20.100000000000001" customHeight="1" x14ac:dyDescent="0.45">
      <c r="A395" s="3">
        <v>43121</v>
      </c>
      <c r="B395" s="17"/>
      <c r="C395" s="17"/>
      <c r="D395" s="5"/>
      <c r="E395" s="18"/>
    </row>
    <row r="396" spans="1:5" ht="20.100000000000001" customHeight="1" x14ac:dyDescent="0.45">
      <c r="A396" s="7">
        <v>43122</v>
      </c>
      <c r="B396" s="8">
        <v>0.33333333333333331</v>
      </c>
      <c r="C396" s="8">
        <v>0.54166666666666663</v>
      </c>
      <c r="D396" s="9" t="s">
        <v>0</v>
      </c>
      <c r="E396" s="10">
        <v>43125.573611111111</v>
      </c>
    </row>
    <row r="397" spans="1:5" ht="20.100000000000001" customHeight="1" x14ac:dyDescent="0.45">
      <c r="A397" s="7">
        <v>43122</v>
      </c>
      <c r="B397" s="8">
        <v>0.5625</v>
      </c>
      <c r="C397" s="8">
        <v>0.75</v>
      </c>
      <c r="D397" s="9" t="s">
        <v>0</v>
      </c>
      <c r="E397" s="10">
        <v>43125.573611111111</v>
      </c>
    </row>
    <row r="398" spans="1:5" ht="20.100000000000001" customHeight="1" x14ac:dyDescent="0.45">
      <c r="A398" s="7">
        <v>43122</v>
      </c>
      <c r="B398" s="8">
        <v>0.5625</v>
      </c>
      <c r="C398" s="8">
        <v>0.77083333333333337</v>
      </c>
      <c r="D398" s="9" t="s">
        <v>0</v>
      </c>
      <c r="E398" s="10">
        <v>43125.573611111111</v>
      </c>
    </row>
    <row r="399" spans="1:5" s="16" customFormat="1" ht="20.100000000000001" customHeight="1" x14ac:dyDescent="0.45">
      <c r="A399" s="12">
        <v>43123</v>
      </c>
      <c r="B399" s="13">
        <v>0.33333333333333331</v>
      </c>
      <c r="C399" s="13">
        <v>0.54166666666666663</v>
      </c>
      <c r="D399" s="14" t="s">
        <v>0</v>
      </c>
      <c r="E399" s="15">
        <v>43125.573611111111</v>
      </c>
    </row>
    <row r="400" spans="1:5" s="16" customFormat="1" ht="20.100000000000001" customHeight="1" x14ac:dyDescent="0.45">
      <c r="A400" s="12">
        <v>43123</v>
      </c>
      <c r="B400" s="13">
        <v>0.5625</v>
      </c>
      <c r="C400" s="13">
        <v>0.75</v>
      </c>
      <c r="D400" s="14" t="s">
        <v>0</v>
      </c>
      <c r="E400" s="15">
        <v>43125.573611111111</v>
      </c>
    </row>
    <row r="401" spans="1:5" s="16" customFormat="1" ht="20.100000000000001" customHeight="1" x14ac:dyDescent="0.45">
      <c r="A401" s="12">
        <v>43123</v>
      </c>
      <c r="B401" s="13">
        <v>0.3125</v>
      </c>
      <c r="C401" s="13">
        <v>0.54166666666666663</v>
      </c>
      <c r="D401" s="14" t="s">
        <v>0</v>
      </c>
      <c r="E401" s="15">
        <v>43125.574305555558</v>
      </c>
    </row>
    <row r="402" spans="1:5" ht="20.100000000000001" customHeight="1" x14ac:dyDescent="0.45">
      <c r="A402" s="7">
        <v>43124</v>
      </c>
      <c r="B402" s="8">
        <v>0.33333333333333331</v>
      </c>
      <c r="C402" s="8">
        <v>0.54166666666666663</v>
      </c>
      <c r="D402" s="9" t="s">
        <v>0</v>
      </c>
      <c r="E402" s="10">
        <v>43125.573611111111</v>
      </c>
    </row>
    <row r="403" spans="1:5" ht="20.100000000000001" customHeight="1" x14ac:dyDescent="0.45">
      <c r="A403" s="7">
        <v>43124</v>
      </c>
      <c r="B403" s="8">
        <v>0.5625</v>
      </c>
      <c r="C403" s="8">
        <v>0.75</v>
      </c>
      <c r="D403" s="9" t="s">
        <v>0</v>
      </c>
      <c r="E403" s="10">
        <v>43125.573611111111</v>
      </c>
    </row>
    <row r="404" spans="1:5" ht="20.100000000000001" customHeight="1" x14ac:dyDescent="0.45">
      <c r="A404" s="7">
        <v>43124</v>
      </c>
      <c r="B404" s="8">
        <v>0.29166666666666669</v>
      </c>
      <c r="C404" s="8">
        <v>0.54166666666666663</v>
      </c>
      <c r="D404" s="9" t="s">
        <v>0</v>
      </c>
      <c r="E404" s="10">
        <v>43125.574305555558</v>
      </c>
    </row>
    <row r="405" spans="1:5" s="16" customFormat="1" ht="20.100000000000001" customHeight="1" x14ac:dyDescent="0.45">
      <c r="A405" s="12">
        <v>43125</v>
      </c>
      <c r="B405" s="13">
        <v>0.33333333333333331</v>
      </c>
      <c r="C405" s="13">
        <v>0.54166666666666663</v>
      </c>
      <c r="D405" s="14" t="s">
        <v>0</v>
      </c>
      <c r="E405" s="15">
        <v>43125.573611111111</v>
      </c>
    </row>
    <row r="406" spans="1:5" s="16" customFormat="1" ht="20.100000000000001" customHeight="1" x14ac:dyDescent="0.45">
      <c r="A406" s="12">
        <v>43125</v>
      </c>
      <c r="B406" s="13">
        <v>0.5625</v>
      </c>
      <c r="C406" s="13">
        <v>0.75</v>
      </c>
      <c r="D406" s="14" t="s">
        <v>0</v>
      </c>
      <c r="E406" s="15">
        <v>43125.573611111111</v>
      </c>
    </row>
    <row r="407" spans="1:5" s="16" customFormat="1" ht="20.100000000000001" customHeight="1" x14ac:dyDescent="0.45">
      <c r="A407" s="12">
        <v>43125</v>
      </c>
      <c r="B407" s="13">
        <v>0.5625</v>
      </c>
      <c r="C407" s="13">
        <v>0.77083333333333337</v>
      </c>
      <c r="D407" s="14" t="s">
        <v>0</v>
      </c>
      <c r="E407" s="15">
        <v>43125.573611111111</v>
      </c>
    </row>
    <row r="408" spans="1:5" ht="20.100000000000001" customHeight="1" x14ac:dyDescent="0.45">
      <c r="A408" s="7">
        <v>43126</v>
      </c>
      <c r="B408" s="8">
        <v>0.33333333333333331</v>
      </c>
      <c r="C408" s="8">
        <v>0.54166666666666663</v>
      </c>
      <c r="D408" s="9" t="s">
        <v>0</v>
      </c>
      <c r="E408" s="10">
        <v>43125.573611111111</v>
      </c>
    </row>
    <row r="409" spans="1:5" ht="20.100000000000001" customHeight="1" x14ac:dyDescent="0.45">
      <c r="A409" s="7">
        <v>43126</v>
      </c>
      <c r="B409" s="8">
        <v>0.5625</v>
      </c>
      <c r="C409" s="8">
        <v>0.75</v>
      </c>
      <c r="D409" s="9" t="s">
        <v>0</v>
      </c>
      <c r="E409" s="10">
        <v>43125.573611111111</v>
      </c>
    </row>
    <row r="410" spans="1:5" s="6" customFormat="1" ht="20.100000000000001" customHeight="1" x14ac:dyDescent="0.45">
      <c r="A410" s="3">
        <v>43127</v>
      </c>
      <c r="B410" s="17"/>
      <c r="C410" s="17"/>
      <c r="D410" s="5"/>
      <c r="E410" s="18"/>
    </row>
    <row r="411" spans="1:5" s="6" customFormat="1" ht="20.100000000000001" customHeight="1" x14ac:dyDescent="0.45">
      <c r="A411" s="3">
        <v>43128</v>
      </c>
      <c r="B411" s="17"/>
      <c r="C411" s="17"/>
      <c r="D411" s="5"/>
      <c r="E411" s="18"/>
    </row>
    <row r="412" spans="1:5" ht="20.100000000000001" customHeight="1" x14ac:dyDescent="0.45">
      <c r="A412" s="7">
        <v>43129</v>
      </c>
      <c r="B412" s="8">
        <v>0.33333333333333331</v>
      </c>
      <c r="C412" s="8">
        <v>0.54166666666666663</v>
      </c>
      <c r="D412" s="9" t="s">
        <v>0</v>
      </c>
      <c r="E412" s="10">
        <v>43130.730555555558</v>
      </c>
    </row>
    <row r="413" spans="1:5" ht="20.100000000000001" customHeight="1" x14ac:dyDescent="0.45">
      <c r="A413" s="7">
        <v>43129</v>
      </c>
      <c r="B413" s="8">
        <v>0.5625</v>
      </c>
      <c r="C413" s="8">
        <v>0.79166666666666663</v>
      </c>
      <c r="D413" s="9" t="s">
        <v>0</v>
      </c>
      <c r="E413" s="10">
        <v>43130.730555555558</v>
      </c>
    </row>
    <row r="414" spans="1:5" s="16" customFormat="1" ht="20.100000000000001" customHeight="1" x14ac:dyDescent="0.45">
      <c r="A414" s="12">
        <v>43130</v>
      </c>
      <c r="B414" s="13">
        <v>0.33333333333333331</v>
      </c>
      <c r="C414" s="13">
        <v>0.54166666666666663</v>
      </c>
      <c r="D414" s="14" t="s">
        <v>0</v>
      </c>
      <c r="E414" s="15">
        <v>43130.730555555558</v>
      </c>
    </row>
    <row r="415" spans="1:5" s="16" customFormat="1" ht="20.100000000000001" customHeight="1" x14ac:dyDescent="0.45">
      <c r="A415" s="12">
        <v>43130</v>
      </c>
      <c r="B415" s="13">
        <v>0.5625</v>
      </c>
      <c r="C415" s="13">
        <v>0.75</v>
      </c>
      <c r="D415" s="14" t="s">
        <v>0</v>
      </c>
      <c r="E415" s="15">
        <v>43130.730555555558</v>
      </c>
    </row>
    <row r="416" spans="1:5" s="16" customFormat="1" ht="20.100000000000001" customHeight="1" x14ac:dyDescent="0.45">
      <c r="A416" s="12">
        <v>43130</v>
      </c>
      <c r="B416" s="13">
        <v>0.5625</v>
      </c>
      <c r="C416" s="13">
        <v>0.77083333333333337</v>
      </c>
      <c r="D416" s="14" t="s">
        <v>0</v>
      </c>
      <c r="E416" s="15">
        <v>43133.40625</v>
      </c>
    </row>
    <row r="417" spans="1:5" ht="20.100000000000001" customHeight="1" x14ac:dyDescent="0.45">
      <c r="A417" s="7">
        <v>43131</v>
      </c>
      <c r="B417" s="8">
        <v>0.33333333333333331</v>
      </c>
      <c r="C417" s="8">
        <v>0.54166666666666663</v>
      </c>
      <c r="D417" s="9" t="s">
        <v>0</v>
      </c>
      <c r="E417" s="10">
        <v>43133.40625</v>
      </c>
    </row>
    <row r="418" spans="1:5" ht="20.100000000000001" customHeight="1" x14ac:dyDescent="0.45">
      <c r="A418" s="7">
        <v>43131</v>
      </c>
      <c r="B418" s="8">
        <v>0.5625</v>
      </c>
      <c r="C418" s="8">
        <v>0.79166666666666663</v>
      </c>
      <c r="D418" s="9" t="s">
        <v>0</v>
      </c>
      <c r="E418" s="10">
        <v>43133.40625</v>
      </c>
    </row>
    <row r="419" spans="1:5" s="16" customFormat="1" ht="20.100000000000001" customHeight="1" x14ac:dyDescent="0.45">
      <c r="A419" s="12">
        <v>43132</v>
      </c>
      <c r="B419" s="13">
        <v>0.33333333333333331</v>
      </c>
      <c r="C419" s="13">
        <v>0.54166666666666663</v>
      </c>
      <c r="D419" s="14" t="s">
        <v>0</v>
      </c>
      <c r="E419" s="15">
        <v>43133.40625</v>
      </c>
    </row>
    <row r="420" spans="1:5" s="16" customFormat="1" ht="20.100000000000001" customHeight="1" x14ac:dyDescent="0.45">
      <c r="A420" s="12">
        <v>43132</v>
      </c>
      <c r="B420" s="13">
        <v>0.5625</v>
      </c>
      <c r="C420" s="13">
        <v>0.75</v>
      </c>
      <c r="D420" s="14" t="s">
        <v>0</v>
      </c>
      <c r="E420" s="15">
        <v>43133.40625</v>
      </c>
    </row>
    <row r="421" spans="1:5" ht="20.100000000000001" customHeight="1" x14ac:dyDescent="0.45">
      <c r="A421" s="7">
        <v>43133</v>
      </c>
      <c r="B421" s="8">
        <v>0.33333333333333331</v>
      </c>
      <c r="C421" s="8">
        <v>0.54166666666666663</v>
      </c>
      <c r="D421" s="9" t="s">
        <v>0</v>
      </c>
      <c r="E421" s="10">
        <v>43133.40625</v>
      </c>
    </row>
    <row r="422" spans="1:5" ht="20.100000000000001" customHeight="1" x14ac:dyDescent="0.45">
      <c r="A422" s="7">
        <v>43133</v>
      </c>
      <c r="B422" s="8">
        <v>0.5625</v>
      </c>
      <c r="C422" s="8">
        <v>0.75</v>
      </c>
      <c r="D422" s="9" t="s">
        <v>0</v>
      </c>
      <c r="E422" s="10">
        <v>43133.40625</v>
      </c>
    </row>
    <row r="423" spans="1:5" s="6" customFormat="1" ht="20.100000000000001" customHeight="1" x14ac:dyDescent="0.45">
      <c r="A423" s="3">
        <v>43134</v>
      </c>
      <c r="B423" s="17"/>
      <c r="C423" s="17"/>
      <c r="D423" s="5"/>
      <c r="E423" s="18"/>
    </row>
    <row r="424" spans="1:5" s="6" customFormat="1" ht="20.100000000000001" customHeight="1" x14ac:dyDescent="0.45">
      <c r="A424" s="3">
        <v>43135</v>
      </c>
      <c r="B424" s="17"/>
      <c r="C424" s="17"/>
      <c r="D424" s="5"/>
      <c r="E424" s="18"/>
    </row>
    <row r="425" spans="1:5" ht="20.100000000000001" customHeight="1" x14ac:dyDescent="0.45">
      <c r="A425" s="7">
        <v>43136</v>
      </c>
      <c r="B425" s="8">
        <v>0.33333333333333331</v>
      </c>
      <c r="C425" s="8">
        <v>0.54166666666666663</v>
      </c>
      <c r="D425" s="9" t="s">
        <v>0</v>
      </c>
      <c r="E425" s="10">
        <v>43138.39166666667</v>
      </c>
    </row>
    <row r="426" spans="1:5" ht="20.100000000000001" customHeight="1" x14ac:dyDescent="0.45">
      <c r="A426" s="7">
        <v>43136</v>
      </c>
      <c r="B426" s="8">
        <v>0.5625</v>
      </c>
      <c r="C426" s="8">
        <v>0.75</v>
      </c>
      <c r="D426" s="9" t="s">
        <v>0</v>
      </c>
      <c r="E426" s="10">
        <v>43138.39166666667</v>
      </c>
    </row>
    <row r="427" spans="1:5" s="16" customFormat="1" ht="20.100000000000001" customHeight="1" x14ac:dyDescent="0.45">
      <c r="A427" s="12">
        <v>43137</v>
      </c>
      <c r="B427" s="13">
        <v>0.33333333333333331</v>
      </c>
      <c r="C427" s="13">
        <v>0.54166666666666663</v>
      </c>
      <c r="D427" s="14" t="s">
        <v>0</v>
      </c>
      <c r="E427" s="15">
        <v>43138.39166666667</v>
      </c>
    </row>
    <row r="428" spans="1:5" s="16" customFormat="1" ht="20.100000000000001" customHeight="1" x14ac:dyDescent="0.45">
      <c r="A428" s="12">
        <v>43137</v>
      </c>
      <c r="B428" s="13">
        <v>0.5625</v>
      </c>
      <c r="C428" s="13">
        <v>0.75</v>
      </c>
      <c r="D428" s="14" t="s">
        <v>0</v>
      </c>
      <c r="E428" s="15">
        <v>43138.39166666667</v>
      </c>
    </row>
    <row r="429" spans="1:5" ht="20.100000000000001" customHeight="1" x14ac:dyDescent="0.45">
      <c r="A429" s="7">
        <v>43138</v>
      </c>
      <c r="B429" s="8">
        <v>0.33333333333333331</v>
      </c>
      <c r="C429" s="8">
        <v>0.54166666666666663</v>
      </c>
      <c r="D429" s="9" t="s">
        <v>0</v>
      </c>
      <c r="E429" s="10">
        <v>43138.39166666667</v>
      </c>
    </row>
    <row r="430" spans="1:5" ht="20.100000000000001" customHeight="1" x14ac:dyDescent="0.45">
      <c r="A430" s="7">
        <v>43138</v>
      </c>
      <c r="B430" s="8">
        <v>0.5625</v>
      </c>
      <c r="C430" s="8">
        <v>0.75</v>
      </c>
      <c r="D430" s="9" t="s">
        <v>0</v>
      </c>
      <c r="E430" s="10">
        <v>43138.39166666667</v>
      </c>
    </row>
    <row r="431" spans="1:5" s="16" customFormat="1" ht="20.100000000000001" customHeight="1" x14ac:dyDescent="0.45">
      <c r="A431" s="12">
        <v>43139</v>
      </c>
      <c r="B431" s="13">
        <v>0.33333333333333331</v>
      </c>
      <c r="C431" s="13">
        <v>0.54166666666666663</v>
      </c>
      <c r="D431" s="14" t="s">
        <v>0</v>
      </c>
      <c r="E431" s="15">
        <v>43138.39166666667</v>
      </c>
    </row>
    <row r="432" spans="1:5" s="16" customFormat="1" ht="20.100000000000001" customHeight="1" x14ac:dyDescent="0.45">
      <c r="A432" s="12">
        <v>43139</v>
      </c>
      <c r="B432" s="13">
        <v>0.5625</v>
      </c>
      <c r="C432" s="13">
        <v>0.75</v>
      </c>
      <c r="D432" s="14" t="s">
        <v>0</v>
      </c>
      <c r="E432" s="15">
        <v>43138.39166666667</v>
      </c>
    </row>
    <row r="433" spans="1:5" ht="20.100000000000001" customHeight="1" x14ac:dyDescent="0.45">
      <c r="A433" s="7">
        <v>43140</v>
      </c>
      <c r="B433" s="8">
        <v>0.33333333333333331</v>
      </c>
      <c r="C433" s="8">
        <v>0.54166666666666663</v>
      </c>
      <c r="D433" s="9" t="s">
        <v>0</v>
      </c>
      <c r="E433" s="10">
        <v>43139.749305555553</v>
      </c>
    </row>
    <row r="434" spans="1:5" ht="20.100000000000001" customHeight="1" x14ac:dyDescent="0.45">
      <c r="A434" s="7">
        <v>43140</v>
      </c>
      <c r="B434" s="8">
        <v>0.5625</v>
      </c>
      <c r="C434" s="8">
        <v>0.75</v>
      </c>
      <c r="D434" s="9" t="s">
        <v>0</v>
      </c>
      <c r="E434" s="10">
        <v>43139.749305555553</v>
      </c>
    </row>
    <row r="435" spans="1:5" s="6" customFormat="1" ht="20.100000000000001" customHeight="1" x14ac:dyDescent="0.45">
      <c r="A435" s="3">
        <v>43141</v>
      </c>
      <c r="B435" s="17"/>
      <c r="C435" s="17"/>
      <c r="D435" s="5"/>
      <c r="E435" s="18"/>
    </row>
    <row r="436" spans="1:5" s="6" customFormat="1" ht="20.100000000000001" customHeight="1" x14ac:dyDescent="0.45">
      <c r="A436" s="3">
        <v>43142</v>
      </c>
      <c r="B436" s="17"/>
      <c r="C436" s="17"/>
      <c r="D436" s="5"/>
      <c r="E436" s="18"/>
    </row>
    <row r="437" spans="1:5" ht="20.100000000000001" customHeight="1" x14ac:dyDescent="0.45">
      <c r="A437" s="7">
        <v>43143</v>
      </c>
      <c r="B437" s="8">
        <v>0.33333333333333331</v>
      </c>
      <c r="C437" s="8">
        <v>0.54166666666666663</v>
      </c>
      <c r="D437" s="9" t="s">
        <v>0</v>
      </c>
      <c r="E437" s="10">
        <v>43146.571527777778</v>
      </c>
    </row>
    <row r="438" spans="1:5" ht="20.100000000000001" customHeight="1" x14ac:dyDescent="0.45">
      <c r="A438" s="7">
        <v>43143</v>
      </c>
      <c r="B438" s="8">
        <v>0.5625</v>
      </c>
      <c r="C438" s="8">
        <v>0.75</v>
      </c>
      <c r="D438" s="9" t="s">
        <v>0</v>
      </c>
      <c r="E438" s="10">
        <v>43146.571527777778</v>
      </c>
    </row>
    <row r="439" spans="1:5" ht="20.100000000000001" customHeight="1" x14ac:dyDescent="0.45">
      <c r="A439" s="7">
        <v>43143</v>
      </c>
      <c r="B439" s="8">
        <v>0.33333333333333331</v>
      </c>
      <c r="C439" s="8">
        <v>0.54166666666666663</v>
      </c>
      <c r="D439" s="9" t="s">
        <v>0</v>
      </c>
      <c r="E439" s="10">
        <v>43151.566666666666</v>
      </c>
    </row>
    <row r="440" spans="1:5" ht="20.100000000000001" customHeight="1" x14ac:dyDescent="0.45">
      <c r="A440" s="7">
        <v>43143</v>
      </c>
      <c r="B440" s="8">
        <v>0.5625</v>
      </c>
      <c r="C440" s="8">
        <v>0.75</v>
      </c>
      <c r="D440" s="9" t="s">
        <v>0</v>
      </c>
      <c r="E440" s="10">
        <v>43151.566666666666</v>
      </c>
    </row>
    <row r="441" spans="1:5" s="16" customFormat="1" ht="20.100000000000001" customHeight="1" x14ac:dyDescent="0.45">
      <c r="A441" s="12">
        <v>43144</v>
      </c>
      <c r="B441" s="13">
        <v>0.5625</v>
      </c>
      <c r="C441" s="13">
        <v>0.75</v>
      </c>
      <c r="D441" s="14" t="s">
        <v>0</v>
      </c>
      <c r="E441" s="15">
        <v>43146.571527777778</v>
      </c>
    </row>
    <row r="442" spans="1:5" s="16" customFormat="1" ht="20.100000000000001" customHeight="1" x14ac:dyDescent="0.45">
      <c r="A442" s="12">
        <v>43144</v>
      </c>
      <c r="B442" s="13">
        <v>0.33333333333333331</v>
      </c>
      <c r="C442" s="13">
        <v>0.54166666666666663</v>
      </c>
      <c r="D442" s="14" t="s">
        <v>0</v>
      </c>
      <c r="E442" s="15">
        <v>43146.571527777778</v>
      </c>
    </row>
    <row r="443" spans="1:5" s="16" customFormat="1" ht="20.100000000000001" customHeight="1" x14ac:dyDescent="0.45">
      <c r="A443" s="12">
        <v>43144</v>
      </c>
      <c r="B443" s="13">
        <v>0.33333333333333331</v>
      </c>
      <c r="C443" s="13">
        <v>0.54166666666666663</v>
      </c>
      <c r="D443" s="14" t="s">
        <v>0</v>
      </c>
      <c r="E443" s="15">
        <v>43151.566666666666</v>
      </c>
    </row>
    <row r="444" spans="1:5" s="16" customFormat="1" ht="20.100000000000001" customHeight="1" x14ac:dyDescent="0.45">
      <c r="A444" s="12">
        <v>43144</v>
      </c>
      <c r="B444" s="13">
        <v>0.5625</v>
      </c>
      <c r="C444" s="13">
        <v>0.75</v>
      </c>
      <c r="D444" s="14" t="s">
        <v>0</v>
      </c>
      <c r="E444" s="15">
        <v>43151.566666666666</v>
      </c>
    </row>
    <row r="445" spans="1:5" ht="20.100000000000001" customHeight="1" x14ac:dyDescent="0.45">
      <c r="A445" s="7">
        <v>43145</v>
      </c>
      <c r="B445" s="8">
        <v>0.33333333333333331</v>
      </c>
      <c r="C445" s="8">
        <v>0.54166666666666663</v>
      </c>
      <c r="D445" s="9" t="s">
        <v>0</v>
      </c>
      <c r="E445" s="10">
        <v>43146.571527777778</v>
      </c>
    </row>
    <row r="446" spans="1:5" ht="20.100000000000001" customHeight="1" x14ac:dyDescent="0.45">
      <c r="A446" s="7">
        <v>43145</v>
      </c>
      <c r="B446" s="8">
        <v>0.5625</v>
      </c>
      <c r="C446" s="8">
        <v>0.75</v>
      </c>
      <c r="D446" s="9" t="s">
        <v>0</v>
      </c>
      <c r="E446" s="10">
        <v>43146.571527777778</v>
      </c>
    </row>
    <row r="447" spans="1:5" ht="20.100000000000001" customHeight="1" x14ac:dyDescent="0.45">
      <c r="A447" s="7">
        <v>43145</v>
      </c>
      <c r="B447" s="8">
        <v>0.5625</v>
      </c>
      <c r="C447" s="8">
        <v>0.75</v>
      </c>
      <c r="D447" s="9" t="s">
        <v>0</v>
      </c>
      <c r="E447" s="10">
        <v>43151.566666666666</v>
      </c>
    </row>
    <row r="448" spans="1:5" ht="20.100000000000001" customHeight="1" x14ac:dyDescent="0.45">
      <c r="A448" s="7">
        <v>43145</v>
      </c>
      <c r="B448" s="8">
        <v>0.33333333333333331</v>
      </c>
      <c r="C448" s="8">
        <v>0.54166666666666663</v>
      </c>
      <c r="D448" s="9" t="s">
        <v>0</v>
      </c>
      <c r="E448" s="10">
        <v>43151.566666666666</v>
      </c>
    </row>
    <row r="449" spans="1:7" s="16" customFormat="1" ht="20.100000000000001" customHeight="1" x14ac:dyDescent="0.45">
      <c r="A449" s="12">
        <v>43146</v>
      </c>
      <c r="B449" s="13">
        <v>0.5625</v>
      </c>
      <c r="C449" s="13">
        <v>0.75</v>
      </c>
      <c r="D449" s="14" t="s">
        <v>0</v>
      </c>
      <c r="E449" s="15">
        <v>43146.571527777778</v>
      </c>
    </row>
    <row r="450" spans="1:7" s="16" customFormat="1" ht="20.100000000000001" customHeight="1" x14ac:dyDescent="0.45">
      <c r="A450" s="12">
        <v>43146</v>
      </c>
      <c r="B450" s="13">
        <v>0.33333333333333331</v>
      </c>
      <c r="C450" s="13">
        <v>0.54166666666666663</v>
      </c>
      <c r="D450" s="14" t="s">
        <v>0</v>
      </c>
      <c r="E450" s="15">
        <v>43146.571527777778</v>
      </c>
    </row>
    <row r="451" spans="1:7" s="16" customFormat="1" ht="20.100000000000001" customHeight="1" x14ac:dyDescent="0.45">
      <c r="A451" s="12">
        <v>43146</v>
      </c>
      <c r="B451" s="13">
        <v>0.33333333333333331</v>
      </c>
      <c r="C451" s="13">
        <v>0.54166666666666663</v>
      </c>
      <c r="D451" s="14" t="s">
        <v>0</v>
      </c>
      <c r="E451" s="15">
        <v>43151.566666666666</v>
      </c>
    </row>
    <row r="452" spans="1:7" s="16" customFormat="1" ht="20.100000000000001" customHeight="1" x14ac:dyDescent="0.45">
      <c r="A452" s="12">
        <v>43146</v>
      </c>
      <c r="B452" s="13">
        <v>0.5625</v>
      </c>
      <c r="C452" s="13">
        <v>0.75</v>
      </c>
      <c r="D452" s="14" t="s">
        <v>0</v>
      </c>
      <c r="E452" s="15">
        <v>43151.566666666666</v>
      </c>
    </row>
    <row r="453" spans="1:7" ht="20.100000000000001" customHeight="1" x14ac:dyDescent="0.45">
      <c r="A453" s="7">
        <v>43147</v>
      </c>
      <c r="B453" s="8">
        <v>0.33333333333333331</v>
      </c>
      <c r="C453" s="8">
        <v>0.54166666666666663</v>
      </c>
      <c r="D453" s="9" t="s">
        <v>0</v>
      </c>
      <c r="E453" s="10">
        <v>43146.571527777778</v>
      </c>
    </row>
    <row r="454" spans="1:7" ht="20.100000000000001" customHeight="1" x14ac:dyDescent="0.45">
      <c r="A454" s="7">
        <v>43147</v>
      </c>
      <c r="B454" s="8">
        <v>0.5625</v>
      </c>
      <c r="C454" s="8">
        <v>0.75</v>
      </c>
      <c r="D454" s="9" t="s">
        <v>0</v>
      </c>
      <c r="E454" s="10">
        <v>43146.571527777778</v>
      </c>
    </row>
    <row r="455" spans="1:7" ht="20.100000000000001" customHeight="1" x14ac:dyDescent="0.45">
      <c r="A455" s="7">
        <v>43147</v>
      </c>
      <c r="B455" s="8">
        <v>0.5625</v>
      </c>
      <c r="C455" s="8">
        <v>0.75</v>
      </c>
      <c r="D455" s="9" t="s">
        <v>0</v>
      </c>
      <c r="E455" s="10">
        <v>43151.566666666666</v>
      </c>
    </row>
    <row r="456" spans="1:7" ht="20.100000000000001" customHeight="1" x14ac:dyDescent="0.45">
      <c r="A456" s="7">
        <v>43147</v>
      </c>
      <c r="B456" s="8">
        <v>0.33333333333333331</v>
      </c>
      <c r="C456" s="8">
        <v>0.54166666666666663</v>
      </c>
      <c r="D456" s="9" t="s">
        <v>0</v>
      </c>
      <c r="E456" s="10">
        <v>43151.566666666666</v>
      </c>
    </row>
    <row r="457" spans="1:7" s="6" customFormat="1" ht="20.100000000000001" customHeight="1" x14ac:dyDescent="0.45">
      <c r="A457" s="3">
        <v>43148</v>
      </c>
      <c r="B457" s="4"/>
      <c r="C457" s="4"/>
      <c r="D457" s="5"/>
      <c r="E457" s="4"/>
    </row>
    <row r="459" spans="1:7" ht="20.100000000000001" customHeight="1" x14ac:dyDescent="0.45">
      <c r="F459" s="21" t="s">
        <v>14</v>
      </c>
      <c r="G459" s="21">
        <f>COUNTIF(G2:G457,"X")</f>
        <v>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0"/>
  <sheetViews>
    <sheetView workbookViewId="0">
      <pane ySplit="1" topLeftCell="A2" activePane="bottomLeft" state="frozen"/>
      <selection pane="bottomLeft" activeCell="I222" sqref="I222"/>
    </sheetView>
  </sheetViews>
  <sheetFormatPr defaultColWidth="9.1328125" defaultRowHeight="20.100000000000001" customHeight="1" x14ac:dyDescent="0.45"/>
  <cols>
    <col min="1" max="1" width="16.86328125" style="7" customWidth="1"/>
    <col min="2" max="4" width="13.86328125" style="20" customWidth="1"/>
    <col min="5" max="5" width="11.3984375" style="20" customWidth="1"/>
    <col min="6" max="6" width="23.86328125" style="11" bestFit="1" customWidth="1"/>
    <col min="7" max="7" width="16.73046875" style="11" customWidth="1"/>
    <col min="8" max="16384" width="9.1328125" style="11"/>
  </cols>
  <sheetData>
    <row r="1" spans="1:7" s="1" customFormat="1" ht="20.100000000000001" customHeight="1" x14ac:dyDescent="0.45">
      <c r="A1" s="2" t="s">
        <v>2</v>
      </c>
      <c r="B1" s="1" t="s">
        <v>3</v>
      </c>
      <c r="C1" s="1" t="s">
        <v>15</v>
      </c>
      <c r="D1" s="1" t="s">
        <v>16</v>
      </c>
      <c r="E1" s="1" t="s">
        <v>4</v>
      </c>
      <c r="F1" s="1" t="s">
        <v>19</v>
      </c>
      <c r="G1" s="1" t="s">
        <v>17</v>
      </c>
    </row>
    <row r="2" spans="1:7" s="6" customFormat="1" ht="20.100000000000001" customHeight="1" x14ac:dyDescent="0.45">
      <c r="A2" s="3">
        <v>42932</v>
      </c>
      <c r="B2" s="4"/>
      <c r="C2" s="4"/>
      <c r="D2" s="4"/>
      <c r="E2" s="4"/>
    </row>
    <row r="3" spans="1:7" ht="20.100000000000001" customHeight="1" x14ac:dyDescent="0.45">
      <c r="A3" s="7">
        <v>42933</v>
      </c>
      <c r="B3" s="8">
        <v>0.33333333333333331</v>
      </c>
      <c r="C3" s="8">
        <v>0.54166666666666663</v>
      </c>
      <c r="D3" s="8">
        <v>0.5625</v>
      </c>
      <c r="E3" s="8">
        <v>0.70833333333333337</v>
      </c>
    </row>
    <row r="4" spans="1:7" s="16" customFormat="1" ht="20.100000000000001" customHeight="1" x14ac:dyDescent="0.45">
      <c r="A4" s="12">
        <v>42934</v>
      </c>
      <c r="B4" s="13">
        <v>0.33333333333333331</v>
      </c>
      <c r="C4" s="13">
        <v>0.54166666666666663</v>
      </c>
      <c r="D4" s="13">
        <v>0.5625</v>
      </c>
      <c r="E4" s="13">
        <v>0.70833333333333337</v>
      </c>
    </row>
    <row r="5" spans="1:7" ht="20.100000000000001" customHeight="1" x14ac:dyDescent="0.45">
      <c r="A5" s="7">
        <v>42935</v>
      </c>
      <c r="B5" s="8">
        <v>0.33333333333333331</v>
      </c>
      <c r="C5" s="8">
        <v>0.54166666666666663</v>
      </c>
      <c r="D5" s="8">
        <v>0.5625</v>
      </c>
      <c r="E5" s="8">
        <v>0.75</v>
      </c>
    </row>
    <row r="6" spans="1:7" s="16" customFormat="1" ht="20.100000000000001" customHeight="1" x14ac:dyDescent="0.45">
      <c r="A6" s="12">
        <v>42936</v>
      </c>
      <c r="B6" s="13">
        <v>0.33333333333333331</v>
      </c>
      <c r="C6" s="13">
        <v>0.54166666666666663</v>
      </c>
      <c r="D6" s="13">
        <v>0.5625</v>
      </c>
      <c r="E6" s="13">
        <v>0.72916666666666663</v>
      </c>
    </row>
    <row r="7" spans="1:7" ht="20.100000000000001" customHeight="1" x14ac:dyDescent="0.45">
      <c r="A7" s="7">
        <v>42937</v>
      </c>
      <c r="B7" s="8">
        <v>0.33333333333333331</v>
      </c>
      <c r="C7" s="8">
        <v>0.54166666666666663</v>
      </c>
      <c r="D7" s="8">
        <v>0.5625</v>
      </c>
      <c r="E7" s="8">
        <v>0.70833333333333337</v>
      </c>
    </row>
    <row r="8" spans="1:7" s="6" customFormat="1" ht="20.100000000000001" customHeight="1" x14ac:dyDescent="0.45">
      <c r="A8" s="3">
        <v>42938</v>
      </c>
      <c r="B8" s="17"/>
      <c r="C8" s="17"/>
      <c r="D8" s="17"/>
      <c r="E8" s="17"/>
    </row>
    <row r="9" spans="1:7" s="6" customFormat="1" ht="20.100000000000001" customHeight="1" x14ac:dyDescent="0.45">
      <c r="A9" s="3">
        <v>42939</v>
      </c>
      <c r="B9" s="17"/>
      <c r="C9" s="17"/>
      <c r="D9" s="17"/>
      <c r="E9" s="17"/>
    </row>
    <row r="10" spans="1:7" ht="20.100000000000001" customHeight="1" x14ac:dyDescent="0.45">
      <c r="A10" s="7">
        <v>42940</v>
      </c>
      <c r="B10" s="8">
        <v>0.33333333333333331</v>
      </c>
      <c r="C10" s="8">
        <v>0.54166666666666663</v>
      </c>
      <c r="D10" s="13">
        <v>0.5625</v>
      </c>
      <c r="E10" s="8">
        <v>0.75</v>
      </c>
    </row>
    <row r="11" spans="1:7" s="16" customFormat="1" ht="20.100000000000001" customHeight="1" x14ac:dyDescent="0.45">
      <c r="A11" s="12">
        <v>42941</v>
      </c>
      <c r="B11" s="8">
        <v>0.33333333333333331</v>
      </c>
      <c r="C11" s="8">
        <v>0.54166666666666663</v>
      </c>
      <c r="D11" s="13">
        <v>0.5625</v>
      </c>
      <c r="E11" s="13">
        <v>0.75</v>
      </c>
    </row>
    <row r="12" spans="1:7" ht="20.100000000000001" customHeight="1" x14ac:dyDescent="0.45">
      <c r="A12" s="7">
        <v>42942</v>
      </c>
      <c r="B12" s="8">
        <v>0.33333333333333331</v>
      </c>
      <c r="C12" s="8">
        <v>0.54166666666666663</v>
      </c>
      <c r="D12" s="8">
        <v>0.5625</v>
      </c>
      <c r="E12" s="8">
        <v>0.75</v>
      </c>
    </row>
    <row r="13" spans="1:7" s="16" customFormat="1" ht="20.100000000000001" customHeight="1" x14ac:dyDescent="0.45">
      <c r="A13" s="12">
        <v>42943</v>
      </c>
      <c r="B13" s="13">
        <v>0.33333333333333331</v>
      </c>
      <c r="C13" s="13">
        <v>0.54166666666666663</v>
      </c>
      <c r="D13" s="13">
        <v>0.5625</v>
      </c>
      <c r="E13" s="13">
        <v>0.75</v>
      </c>
    </row>
    <row r="14" spans="1:7" ht="20.100000000000001" customHeight="1" x14ac:dyDescent="0.45">
      <c r="A14" s="7">
        <v>42944</v>
      </c>
      <c r="B14" s="8">
        <v>0.33333333333333331</v>
      </c>
      <c r="C14" s="8">
        <v>0.54166666666666663</v>
      </c>
      <c r="D14" s="8">
        <v>0.5625</v>
      </c>
      <c r="E14" s="8">
        <v>0.75</v>
      </c>
    </row>
    <row r="15" spans="1:7" s="6" customFormat="1" ht="20.100000000000001" customHeight="1" x14ac:dyDescent="0.45">
      <c r="A15" s="3">
        <v>42945</v>
      </c>
      <c r="B15" s="17"/>
      <c r="C15" s="17"/>
      <c r="D15" s="17"/>
      <c r="E15" s="17"/>
    </row>
    <row r="16" spans="1:7" s="6" customFormat="1" ht="20.100000000000001" customHeight="1" x14ac:dyDescent="0.45">
      <c r="A16" s="3">
        <v>42946</v>
      </c>
      <c r="B16" s="17"/>
      <c r="C16" s="17"/>
      <c r="D16" s="17"/>
      <c r="E16" s="17"/>
    </row>
    <row r="17" spans="1:5" ht="20.100000000000001" customHeight="1" x14ac:dyDescent="0.45">
      <c r="A17" s="7">
        <v>42947</v>
      </c>
      <c r="B17" s="8">
        <v>0.33333333333333331</v>
      </c>
      <c r="C17" s="8">
        <v>0.54166666666666663</v>
      </c>
      <c r="D17" s="8">
        <v>0.5625</v>
      </c>
      <c r="E17" s="8">
        <v>0.75</v>
      </c>
    </row>
    <row r="18" spans="1:5" s="16" customFormat="1" ht="20.100000000000001" customHeight="1" x14ac:dyDescent="0.45">
      <c r="A18" s="12">
        <v>42948</v>
      </c>
      <c r="B18" s="13">
        <v>0.33333333333333331</v>
      </c>
      <c r="C18" s="13">
        <v>0.54166666666666663</v>
      </c>
      <c r="D18" s="13">
        <v>0.5625</v>
      </c>
      <c r="E18" s="13">
        <v>0.77083333333333337</v>
      </c>
    </row>
    <row r="19" spans="1:5" ht="20.100000000000001" customHeight="1" x14ac:dyDescent="0.45">
      <c r="A19" s="7">
        <v>42949</v>
      </c>
      <c r="B19" s="8">
        <v>0.33333333333333331</v>
      </c>
      <c r="C19" s="8">
        <v>0.54166666666666663</v>
      </c>
      <c r="D19" s="8">
        <v>0.5625</v>
      </c>
      <c r="E19" s="8">
        <v>0.75</v>
      </c>
    </row>
    <row r="20" spans="1:5" s="16" customFormat="1" ht="20.100000000000001" customHeight="1" x14ac:dyDescent="0.45">
      <c r="A20" s="12">
        <v>42950</v>
      </c>
      <c r="B20" s="13">
        <v>0.33333333333333331</v>
      </c>
      <c r="C20" s="13">
        <v>0.54166666666666663</v>
      </c>
      <c r="D20" s="13">
        <v>0.5625</v>
      </c>
      <c r="E20" s="13">
        <v>0.75</v>
      </c>
    </row>
    <row r="21" spans="1:5" ht="20.100000000000001" customHeight="1" x14ac:dyDescent="0.45">
      <c r="A21" s="7">
        <v>42951</v>
      </c>
      <c r="B21" s="8">
        <v>0.33333333333333331</v>
      </c>
      <c r="C21" s="8">
        <v>0.54166666666666663</v>
      </c>
      <c r="D21" s="8">
        <v>0.5625</v>
      </c>
      <c r="E21" s="8">
        <v>0.72916666666666663</v>
      </c>
    </row>
    <row r="22" spans="1:5" s="6" customFormat="1" ht="20.100000000000001" customHeight="1" x14ac:dyDescent="0.45">
      <c r="A22" s="3">
        <v>42952</v>
      </c>
      <c r="B22" s="17"/>
      <c r="C22" s="17"/>
      <c r="D22" s="17"/>
      <c r="E22" s="17"/>
    </row>
    <row r="23" spans="1:5" s="6" customFormat="1" ht="20.100000000000001" customHeight="1" x14ac:dyDescent="0.45">
      <c r="A23" s="3">
        <v>42953</v>
      </c>
      <c r="B23" s="17"/>
      <c r="C23" s="17"/>
      <c r="D23" s="17"/>
      <c r="E23" s="17"/>
    </row>
    <row r="24" spans="1:5" ht="20.100000000000001" customHeight="1" x14ac:dyDescent="0.45">
      <c r="A24" s="7">
        <v>42954</v>
      </c>
      <c r="B24" s="8">
        <v>0.33333333333333331</v>
      </c>
      <c r="C24" s="8">
        <v>0.54166666666666663</v>
      </c>
      <c r="D24" s="8">
        <v>0.5625</v>
      </c>
      <c r="E24" s="8">
        <v>0.75</v>
      </c>
    </row>
    <row r="25" spans="1:5" s="16" customFormat="1" ht="20.100000000000001" customHeight="1" x14ac:dyDescent="0.45">
      <c r="A25" s="12">
        <v>42955</v>
      </c>
      <c r="B25" s="13">
        <v>0.33333333333333331</v>
      </c>
      <c r="C25" s="13">
        <v>0.54166666666666663</v>
      </c>
      <c r="D25" s="13">
        <v>0.5625</v>
      </c>
      <c r="E25" s="13">
        <v>0.75</v>
      </c>
    </row>
    <row r="26" spans="1:5" ht="20.100000000000001" customHeight="1" x14ac:dyDescent="0.45">
      <c r="A26" s="7">
        <v>42956</v>
      </c>
      <c r="B26" s="8">
        <v>0.33333333333333331</v>
      </c>
      <c r="C26" s="8">
        <v>0.54166666666666663</v>
      </c>
      <c r="D26" s="8">
        <v>0.5625</v>
      </c>
      <c r="E26" s="8">
        <v>0.77083333333333337</v>
      </c>
    </row>
    <row r="27" spans="1:5" s="16" customFormat="1" ht="20.100000000000001" customHeight="1" x14ac:dyDescent="0.45">
      <c r="A27" s="12">
        <v>42957</v>
      </c>
      <c r="B27" s="13">
        <v>0.33333333333333331</v>
      </c>
      <c r="C27" s="13">
        <v>0.54166666666666663</v>
      </c>
      <c r="D27" s="13">
        <v>0.58333333333333337</v>
      </c>
      <c r="E27" s="13">
        <v>0.75</v>
      </c>
    </row>
    <row r="28" spans="1:5" ht="20.100000000000001" customHeight="1" x14ac:dyDescent="0.45">
      <c r="A28" s="7">
        <v>42958</v>
      </c>
      <c r="B28" s="8">
        <v>0.33333333333333331</v>
      </c>
      <c r="C28" s="8">
        <v>0.54166666666666663</v>
      </c>
      <c r="D28" s="8">
        <v>0.5625</v>
      </c>
      <c r="E28" s="8">
        <v>0.72916666666666663</v>
      </c>
    </row>
    <row r="29" spans="1:5" s="6" customFormat="1" ht="20.100000000000001" customHeight="1" x14ac:dyDescent="0.45">
      <c r="A29" s="3">
        <v>42959</v>
      </c>
      <c r="B29" s="17"/>
      <c r="C29" s="17"/>
      <c r="D29" s="17"/>
      <c r="E29" s="17"/>
    </row>
    <row r="30" spans="1:5" s="6" customFormat="1" ht="20.100000000000001" customHeight="1" x14ac:dyDescent="0.45">
      <c r="A30" s="3">
        <v>42960</v>
      </c>
      <c r="B30" s="17"/>
      <c r="C30" s="17"/>
      <c r="D30" s="17"/>
      <c r="E30" s="17"/>
    </row>
    <row r="31" spans="1:5" ht="20.100000000000001" customHeight="1" x14ac:dyDescent="0.45">
      <c r="A31" s="7">
        <v>42961</v>
      </c>
      <c r="B31" s="8">
        <v>0.33333333333333331</v>
      </c>
      <c r="C31" s="8">
        <v>0.54166666666666663</v>
      </c>
      <c r="D31" s="8">
        <v>0.5625</v>
      </c>
      <c r="E31" s="8">
        <v>0.75</v>
      </c>
    </row>
    <row r="32" spans="1:5" s="16" customFormat="1" ht="20.100000000000001" customHeight="1" x14ac:dyDescent="0.45">
      <c r="A32" s="12">
        <v>42962</v>
      </c>
      <c r="B32" s="13">
        <v>0.3125</v>
      </c>
      <c r="C32" s="13">
        <v>0.54166666666666663</v>
      </c>
      <c r="D32" s="13">
        <v>0.5625</v>
      </c>
      <c r="E32" s="13">
        <v>0.75</v>
      </c>
    </row>
    <row r="33" spans="1:5" ht="20.100000000000001" customHeight="1" x14ac:dyDescent="0.45">
      <c r="A33" s="7">
        <v>42963</v>
      </c>
      <c r="B33" s="8">
        <v>0.33333333333333331</v>
      </c>
      <c r="C33" s="8">
        <v>0.54166666666666663</v>
      </c>
      <c r="D33" s="8">
        <v>0.5625</v>
      </c>
      <c r="E33" s="8">
        <v>0.77083333333333337</v>
      </c>
    </row>
    <row r="34" spans="1:5" s="16" customFormat="1" ht="20.100000000000001" customHeight="1" x14ac:dyDescent="0.45">
      <c r="A34" s="12">
        <v>42964</v>
      </c>
      <c r="B34" s="13">
        <v>0.33333333333333331</v>
      </c>
      <c r="C34" s="13">
        <v>0.54166666666666663</v>
      </c>
      <c r="D34" s="13">
        <v>0.5625</v>
      </c>
      <c r="E34" s="13">
        <v>0.75</v>
      </c>
    </row>
    <row r="35" spans="1:5" ht="20.100000000000001" customHeight="1" x14ac:dyDescent="0.45">
      <c r="A35" s="7">
        <v>42965</v>
      </c>
      <c r="B35" s="8">
        <v>0.33333333333333331</v>
      </c>
      <c r="C35" s="8">
        <v>0.54166666666666663</v>
      </c>
      <c r="D35" s="8">
        <v>0.5625</v>
      </c>
      <c r="E35" s="8">
        <v>0.72916666666666663</v>
      </c>
    </row>
    <row r="36" spans="1:5" s="6" customFormat="1" ht="20.100000000000001" customHeight="1" x14ac:dyDescent="0.45">
      <c r="A36" s="3">
        <v>42966</v>
      </c>
      <c r="B36" s="17"/>
      <c r="C36" s="17"/>
      <c r="D36" s="17"/>
      <c r="E36" s="17"/>
    </row>
    <row r="37" spans="1:5" s="6" customFormat="1" ht="20.100000000000001" customHeight="1" x14ac:dyDescent="0.45">
      <c r="A37" s="3">
        <v>42967</v>
      </c>
      <c r="B37" s="17"/>
      <c r="C37" s="17"/>
      <c r="D37" s="17"/>
      <c r="E37" s="17"/>
    </row>
    <row r="38" spans="1:5" ht="20.100000000000001" customHeight="1" x14ac:dyDescent="0.45">
      <c r="A38" s="7">
        <v>42968</v>
      </c>
      <c r="B38" s="8">
        <v>0.33333333333333331</v>
      </c>
      <c r="C38" s="8">
        <v>0.54166666666666663</v>
      </c>
      <c r="D38" s="8">
        <v>0.5625</v>
      </c>
      <c r="E38" s="8">
        <v>0.77083333333333337</v>
      </c>
    </row>
    <row r="39" spans="1:5" s="16" customFormat="1" ht="20.100000000000001" customHeight="1" x14ac:dyDescent="0.45">
      <c r="A39" s="12">
        <v>42969</v>
      </c>
      <c r="B39" s="13">
        <v>0.33333333333333331</v>
      </c>
      <c r="C39" s="13">
        <v>0.54166666666666663</v>
      </c>
      <c r="D39" s="13">
        <v>0.5625</v>
      </c>
      <c r="E39" s="13">
        <v>0.75</v>
      </c>
    </row>
    <row r="40" spans="1:5" ht="20.100000000000001" customHeight="1" x14ac:dyDescent="0.45">
      <c r="A40" s="7">
        <v>42970</v>
      </c>
      <c r="B40" s="8">
        <v>0.33333333333333331</v>
      </c>
      <c r="C40" s="8">
        <v>0.54166666666666663</v>
      </c>
      <c r="D40" s="8">
        <v>0.5625</v>
      </c>
      <c r="E40" s="8">
        <v>0.77083333333333337</v>
      </c>
    </row>
    <row r="41" spans="1:5" s="16" customFormat="1" ht="20.100000000000001" customHeight="1" x14ac:dyDescent="0.45">
      <c r="A41" s="12">
        <v>42971</v>
      </c>
      <c r="B41" s="13">
        <v>0.33333333333333331</v>
      </c>
      <c r="C41" s="13">
        <v>0.54166666666666663</v>
      </c>
      <c r="D41" s="13">
        <v>0.5625</v>
      </c>
      <c r="E41" s="13">
        <v>0.77083333333333337</v>
      </c>
    </row>
    <row r="42" spans="1:5" ht="20.100000000000001" customHeight="1" x14ac:dyDescent="0.45">
      <c r="A42" s="7">
        <v>42972</v>
      </c>
      <c r="B42" s="8">
        <v>0.33333333333333331</v>
      </c>
      <c r="C42" s="8">
        <v>0.54166666666666663</v>
      </c>
      <c r="D42" s="8">
        <v>0.5625</v>
      </c>
      <c r="E42" s="8">
        <v>0.70833333333333337</v>
      </c>
    </row>
    <row r="43" spans="1:5" s="6" customFormat="1" ht="20.100000000000001" customHeight="1" x14ac:dyDescent="0.45">
      <c r="A43" s="3">
        <v>42973</v>
      </c>
      <c r="B43" s="17"/>
      <c r="C43" s="17"/>
      <c r="D43" s="17"/>
      <c r="E43" s="17"/>
    </row>
    <row r="44" spans="1:5" s="6" customFormat="1" ht="20.100000000000001" customHeight="1" x14ac:dyDescent="0.45">
      <c r="A44" s="3">
        <v>42974</v>
      </c>
      <c r="B44" s="17"/>
      <c r="C44" s="17"/>
      <c r="D44" s="17"/>
      <c r="E44" s="17"/>
    </row>
    <row r="45" spans="1:5" ht="20.100000000000001" customHeight="1" x14ac:dyDescent="0.45">
      <c r="A45" s="7">
        <v>42975</v>
      </c>
      <c r="B45" s="8">
        <v>0.33333333333333331</v>
      </c>
      <c r="C45" s="8">
        <v>0.54166666666666663</v>
      </c>
      <c r="D45" s="8">
        <v>0.5625</v>
      </c>
      <c r="E45" s="8">
        <v>0.75</v>
      </c>
    </row>
    <row r="46" spans="1:5" s="16" customFormat="1" ht="20.100000000000001" customHeight="1" x14ac:dyDescent="0.45">
      <c r="A46" s="12">
        <v>42976</v>
      </c>
      <c r="B46" s="13">
        <v>0.33333333333333331</v>
      </c>
      <c r="C46" s="13">
        <v>0.54166666666666663</v>
      </c>
      <c r="D46" s="13">
        <v>0.5625</v>
      </c>
      <c r="E46" s="13">
        <v>0.75</v>
      </c>
    </row>
    <row r="47" spans="1:5" ht="20.100000000000001" customHeight="1" x14ac:dyDescent="0.45">
      <c r="A47" s="7">
        <v>42977</v>
      </c>
      <c r="B47" s="8">
        <v>0.33333333333333331</v>
      </c>
      <c r="C47" s="8">
        <v>0.54166666666666663</v>
      </c>
      <c r="D47" s="8">
        <v>0.5625</v>
      </c>
      <c r="E47" s="8">
        <v>0.75</v>
      </c>
    </row>
    <row r="48" spans="1:5" s="16" customFormat="1" ht="20.100000000000001" customHeight="1" x14ac:dyDescent="0.45">
      <c r="A48" s="12">
        <v>42978</v>
      </c>
      <c r="B48" s="13">
        <v>0.33333333333333331</v>
      </c>
      <c r="C48" s="13">
        <v>0.54166666666666663</v>
      </c>
      <c r="D48" s="13">
        <v>0.5625</v>
      </c>
      <c r="E48" s="13">
        <v>0.75</v>
      </c>
    </row>
    <row r="49" spans="1:7" ht="20.100000000000001" customHeight="1" x14ac:dyDescent="0.45">
      <c r="A49" s="7">
        <v>42979</v>
      </c>
      <c r="B49" s="8">
        <v>0.33333333333333331</v>
      </c>
      <c r="C49" s="8">
        <v>0.54166666666666663</v>
      </c>
      <c r="D49" s="8">
        <v>0.5625</v>
      </c>
      <c r="E49" s="8">
        <v>0.75</v>
      </c>
    </row>
    <row r="50" spans="1:7" s="6" customFormat="1" ht="20.100000000000001" customHeight="1" x14ac:dyDescent="0.45">
      <c r="A50" s="3">
        <v>42980</v>
      </c>
      <c r="B50" s="17"/>
      <c r="C50" s="17"/>
      <c r="D50" s="17"/>
      <c r="E50" s="17"/>
    </row>
    <row r="51" spans="1:7" s="6" customFormat="1" ht="20.100000000000001" customHeight="1" x14ac:dyDescent="0.45">
      <c r="A51" s="3">
        <v>42981</v>
      </c>
      <c r="B51" s="17"/>
      <c r="C51" s="17"/>
      <c r="D51" s="17"/>
      <c r="E51" s="17"/>
    </row>
    <row r="52" spans="1:7" ht="20.100000000000001" customHeight="1" x14ac:dyDescent="0.45">
      <c r="A52" s="7">
        <v>42982</v>
      </c>
      <c r="F52" s="11" t="s">
        <v>7</v>
      </c>
      <c r="G52" s="11" t="s">
        <v>12</v>
      </c>
    </row>
    <row r="53" spans="1:7" s="16" customFormat="1" ht="20.100000000000001" customHeight="1" x14ac:dyDescent="0.45">
      <c r="A53" s="12">
        <v>42983</v>
      </c>
      <c r="B53" s="13">
        <v>0.33333333333333331</v>
      </c>
      <c r="C53" s="13">
        <v>0.54166666666666663</v>
      </c>
      <c r="D53" s="13">
        <v>0.5625</v>
      </c>
      <c r="E53" s="13">
        <v>0.8125</v>
      </c>
    </row>
    <row r="54" spans="1:7" ht="20.100000000000001" customHeight="1" x14ac:dyDescent="0.45">
      <c r="A54" s="7">
        <v>42984</v>
      </c>
      <c r="B54" s="8">
        <v>0.33333333333333331</v>
      </c>
      <c r="C54" s="8">
        <v>0.54166666666666663</v>
      </c>
      <c r="D54" s="8">
        <v>0.5625</v>
      </c>
      <c r="E54" s="8">
        <v>0.8125</v>
      </c>
    </row>
    <row r="55" spans="1:7" s="16" customFormat="1" ht="20.100000000000001" customHeight="1" x14ac:dyDescent="0.45">
      <c r="A55" s="12">
        <v>42985</v>
      </c>
      <c r="B55" s="13">
        <v>0.33333333333333331</v>
      </c>
      <c r="C55" s="13">
        <v>0.54166666666666663</v>
      </c>
      <c r="D55" s="13">
        <v>0.58333333333333337</v>
      </c>
      <c r="E55" s="13">
        <v>0.83333333333333337</v>
      </c>
    </row>
    <row r="56" spans="1:7" ht="20.100000000000001" customHeight="1" x14ac:dyDescent="0.45">
      <c r="A56" s="7">
        <v>42986</v>
      </c>
      <c r="B56" s="8">
        <v>0.33333333333333331</v>
      </c>
      <c r="C56" s="8">
        <v>0.54166666666666663</v>
      </c>
      <c r="D56" s="8">
        <v>0.5625</v>
      </c>
      <c r="E56" s="8">
        <v>0.72916666666666663</v>
      </c>
    </row>
    <row r="57" spans="1:7" s="6" customFormat="1" ht="20.100000000000001" customHeight="1" x14ac:dyDescent="0.45">
      <c r="A57" s="3">
        <v>42987</v>
      </c>
      <c r="B57" s="17"/>
      <c r="C57" s="17"/>
      <c r="D57" s="17"/>
      <c r="E57" s="17"/>
    </row>
    <row r="58" spans="1:7" s="6" customFormat="1" ht="20.100000000000001" customHeight="1" x14ac:dyDescent="0.45">
      <c r="A58" s="3">
        <v>42988</v>
      </c>
      <c r="B58" s="17"/>
      <c r="C58" s="17"/>
      <c r="D58" s="17"/>
      <c r="E58" s="17"/>
    </row>
    <row r="59" spans="1:7" ht="20.100000000000001" customHeight="1" x14ac:dyDescent="0.45">
      <c r="A59" s="7">
        <v>42989</v>
      </c>
      <c r="B59" s="8">
        <v>0.33333333333333331</v>
      </c>
      <c r="C59" s="8">
        <v>0.54166666666666663</v>
      </c>
      <c r="D59" s="8">
        <v>0.5625</v>
      </c>
      <c r="E59" s="8">
        <v>0.75</v>
      </c>
    </row>
    <row r="60" spans="1:7" s="16" customFormat="1" ht="20.100000000000001" customHeight="1" x14ac:dyDescent="0.45">
      <c r="A60" s="12">
        <v>42990</v>
      </c>
      <c r="B60" s="13">
        <v>0.33333333333333331</v>
      </c>
      <c r="C60" s="13">
        <v>0.54166666666666663</v>
      </c>
      <c r="D60" s="13">
        <v>0.5625</v>
      </c>
      <c r="E60" s="13">
        <v>0.8125</v>
      </c>
    </row>
    <row r="61" spans="1:7" ht="20.100000000000001" customHeight="1" x14ac:dyDescent="0.45">
      <c r="A61" s="7">
        <v>42991</v>
      </c>
      <c r="B61" s="8">
        <v>0.33333333333333331</v>
      </c>
      <c r="C61" s="8">
        <v>0.54166666666666663</v>
      </c>
      <c r="D61" s="8">
        <v>0.5625</v>
      </c>
      <c r="E61" s="8">
        <v>0.83333333333333337</v>
      </c>
    </row>
    <row r="62" spans="1:7" s="16" customFormat="1" ht="20.100000000000001" customHeight="1" x14ac:dyDescent="0.45">
      <c r="A62" s="12">
        <v>42992</v>
      </c>
      <c r="B62" s="13">
        <v>0.33333333333333331</v>
      </c>
      <c r="C62" s="13">
        <v>0.54166666666666663</v>
      </c>
      <c r="D62" s="13">
        <v>0.5625</v>
      </c>
      <c r="E62" s="13">
        <v>0.75</v>
      </c>
    </row>
    <row r="63" spans="1:7" ht="20.100000000000001" customHeight="1" x14ac:dyDescent="0.45">
      <c r="A63" s="7">
        <v>42993</v>
      </c>
      <c r="B63" s="8">
        <v>0.33333333333333331</v>
      </c>
      <c r="C63" s="8">
        <v>0.54166666666666663</v>
      </c>
      <c r="D63" s="8">
        <v>0.5625</v>
      </c>
      <c r="E63" s="8">
        <v>0.70833333333333337</v>
      </c>
    </row>
    <row r="64" spans="1:7" s="6" customFormat="1" ht="20.100000000000001" customHeight="1" x14ac:dyDescent="0.45">
      <c r="A64" s="3">
        <v>42994</v>
      </c>
      <c r="B64" s="17"/>
      <c r="C64" s="17"/>
      <c r="D64" s="17"/>
      <c r="E64" s="17"/>
    </row>
    <row r="65" spans="1:6" s="6" customFormat="1" ht="20.100000000000001" customHeight="1" x14ac:dyDescent="0.45">
      <c r="A65" s="3">
        <v>42995</v>
      </c>
      <c r="B65" s="17"/>
      <c r="C65" s="17"/>
      <c r="D65" s="17"/>
      <c r="E65" s="17"/>
    </row>
    <row r="66" spans="1:6" ht="20.100000000000001" customHeight="1" x14ac:dyDescent="0.45">
      <c r="A66" s="7">
        <v>42996</v>
      </c>
      <c r="B66" s="8">
        <v>0.33333333333333331</v>
      </c>
      <c r="C66" s="8">
        <v>0.54166666666666663</v>
      </c>
      <c r="D66" s="8">
        <v>0.5625</v>
      </c>
      <c r="E66" s="8">
        <v>0.79166666666666663</v>
      </c>
    </row>
    <row r="67" spans="1:6" s="16" customFormat="1" ht="20.100000000000001" customHeight="1" x14ac:dyDescent="0.45">
      <c r="A67" s="12">
        <v>42997</v>
      </c>
      <c r="B67" s="13">
        <v>0.33333333333333331</v>
      </c>
      <c r="C67" s="13">
        <v>0.54166666666666663</v>
      </c>
      <c r="D67" s="13">
        <v>0.5625</v>
      </c>
      <c r="E67" s="13">
        <v>0.79166666666666663</v>
      </c>
    </row>
    <row r="68" spans="1:6" ht="20.100000000000001" customHeight="1" x14ac:dyDescent="0.45">
      <c r="A68" s="7">
        <v>42998</v>
      </c>
      <c r="B68" s="8">
        <v>0.33333333333333331</v>
      </c>
      <c r="C68" s="8">
        <v>0.54166666666666663</v>
      </c>
      <c r="D68" s="8">
        <v>0.5625</v>
      </c>
      <c r="E68" s="8">
        <v>0.75</v>
      </c>
    </row>
    <row r="69" spans="1:6" s="16" customFormat="1" ht="20.100000000000001" customHeight="1" x14ac:dyDescent="0.45">
      <c r="A69" s="12">
        <v>42999</v>
      </c>
      <c r="B69" s="13">
        <v>0.33333333333333331</v>
      </c>
      <c r="C69" s="13">
        <v>0.54166666666666663</v>
      </c>
      <c r="D69" s="13">
        <v>0.5625</v>
      </c>
      <c r="E69" s="13">
        <v>0.77083333333333337</v>
      </c>
    </row>
    <row r="70" spans="1:6" ht="20.100000000000001" customHeight="1" x14ac:dyDescent="0.45">
      <c r="A70" s="7">
        <v>43000</v>
      </c>
      <c r="B70" s="8">
        <v>0.33333333333333331</v>
      </c>
      <c r="C70" s="8">
        <v>0.54166666666666663</v>
      </c>
      <c r="D70" s="8">
        <v>0.5625</v>
      </c>
      <c r="E70" s="8">
        <v>0.75</v>
      </c>
    </row>
    <row r="71" spans="1:6" s="6" customFormat="1" ht="20.100000000000001" customHeight="1" x14ac:dyDescent="0.45">
      <c r="A71" s="3">
        <v>43001</v>
      </c>
      <c r="B71" s="17"/>
      <c r="C71" s="17"/>
      <c r="D71" s="17"/>
      <c r="E71" s="17"/>
    </row>
    <row r="72" spans="1:6" s="6" customFormat="1" ht="20.100000000000001" customHeight="1" x14ac:dyDescent="0.45">
      <c r="A72" s="3">
        <v>43002</v>
      </c>
      <c r="B72" s="17"/>
      <c r="C72" s="17"/>
      <c r="D72" s="17"/>
      <c r="E72" s="17"/>
    </row>
    <row r="73" spans="1:6" ht="20.100000000000001" customHeight="1" x14ac:dyDescent="0.45">
      <c r="A73" s="7">
        <v>43003</v>
      </c>
      <c r="B73" s="8">
        <v>0.33333333333333331</v>
      </c>
      <c r="C73" s="8">
        <v>0.54166666666666663</v>
      </c>
      <c r="D73" s="8">
        <v>0.5625</v>
      </c>
      <c r="E73" s="8">
        <v>0.79166666666666663</v>
      </c>
    </row>
    <row r="74" spans="1:6" s="16" customFormat="1" ht="20.100000000000001" customHeight="1" x14ac:dyDescent="0.45">
      <c r="A74" s="12">
        <v>43004</v>
      </c>
      <c r="B74" s="13">
        <v>0.33333333333333331</v>
      </c>
      <c r="C74" s="13">
        <v>0.54166666666666663</v>
      </c>
      <c r="D74" s="13">
        <v>0.5625</v>
      </c>
      <c r="E74" s="13">
        <v>0.77083333333333337</v>
      </c>
    </row>
    <row r="75" spans="1:6" ht="20.100000000000001" customHeight="1" x14ac:dyDescent="0.45">
      <c r="A75" s="7">
        <v>43005</v>
      </c>
      <c r="B75" s="8">
        <v>0.33333333333333331</v>
      </c>
      <c r="C75" s="8"/>
      <c r="D75" s="8"/>
      <c r="E75" s="8">
        <v>0.75</v>
      </c>
      <c r="F75" s="11" t="s">
        <v>18</v>
      </c>
    </row>
    <row r="76" spans="1:6" s="16" customFormat="1" ht="20.100000000000001" customHeight="1" x14ac:dyDescent="0.45">
      <c r="A76" s="12">
        <v>43006</v>
      </c>
      <c r="B76" s="13">
        <v>0.33333333333333331</v>
      </c>
      <c r="C76" s="13">
        <v>0.54166666666666663</v>
      </c>
      <c r="D76" s="13">
        <v>0.5625</v>
      </c>
      <c r="E76" s="13">
        <v>0.77083333333333337</v>
      </c>
    </row>
    <row r="77" spans="1:6" ht="20.100000000000001" customHeight="1" x14ac:dyDescent="0.45">
      <c r="A77" s="7">
        <v>43007</v>
      </c>
      <c r="B77" s="8">
        <v>0.33333333333333331</v>
      </c>
      <c r="C77" s="8">
        <v>0.54166666666666663</v>
      </c>
      <c r="D77" s="8">
        <v>0.5625</v>
      </c>
      <c r="E77" s="8">
        <v>0.75</v>
      </c>
    </row>
    <row r="78" spans="1:6" s="6" customFormat="1" ht="20.100000000000001" customHeight="1" x14ac:dyDescent="0.45">
      <c r="A78" s="3">
        <v>43008</v>
      </c>
      <c r="B78" s="17"/>
      <c r="C78" s="17"/>
      <c r="D78" s="17"/>
      <c r="E78" s="17"/>
    </row>
    <row r="79" spans="1:6" s="6" customFormat="1" ht="20.100000000000001" customHeight="1" x14ac:dyDescent="0.45">
      <c r="A79" s="3">
        <v>43009</v>
      </c>
      <c r="B79" s="17"/>
      <c r="C79" s="17"/>
      <c r="D79" s="17"/>
      <c r="E79" s="17"/>
    </row>
    <row r="80" spans="1:6" ht="20.100000000000001" customHeight="1" x14ac:dyDescent="0.45">
      <c r="A80" s="7">
        <v>43010</v>
      </c>
      <c r="B80" s="8">
        <v>0.33333333333333331</v>
      </c>
      <c r="C80" s="8">
        <v>0.54166666666666663</v>
      </c>
      <c r="D80" s="8">
        <v>0.5625</v>
      </c>
      <c r="E80" s="8">
        <v>0.79166666666666663</v>
      </c>
    </row>
    <row r="81" spans="1:7" s="16" customFormat="1" ht="20.100000000000001" customHeight="1" x14ac:dyDescent="0.45">
      <c r="A81" s="12">
        <v>43011</v>
      </c>
      <c r="B81" s="13">
        <v>0.33333333333333331</v>
      </c>
      <c r="C81" s="13">
        <v>0.54166666666666663</v>
      </c>
      <c r="D81" s="13">
        <v>0.5625</v>
      </c>
      <c r="E81" s="13">
        <v>0.77083333333333337</v>
      </c>
    </row>
    <row r="82" spans="1:7" ht="20.100000000000001" customHeight="1" x14ac:dyDescent="0.45">
      <c r="A82" s="7">
        <v>43012</v>
      </c>
      <c r="B82" s="8">
        <v>0.33333333333333331</v>
      </c>
      <c r="C82" s="8">
        <v>0.54166666666666663</v>
      </c>
      <c r="D82" s="8">
        <v>0.5625</v>
      </c>
      <c r="E82" s="8">
        <v>0.75</v>
      </c>
    </row>
    <row r="83" spans="1:7" s="16" customFormat="1" ht="20.100000000000001" customHeight="1" x14ac:dyDescent="0.45">
      <c r="A83" s="12">
        <v>43013</v>
      </c>
      <c r="B83" s="13">
        <v>0.33333333333333331</v>
      </c>
      <c r="C83" s="13">
        <v>0.54166666666666663</v>
      </c>
      <c r="D83" s="13">
        <v>0.5625</v>
      </c>
      <c r="E83" s="13">
        <v>0.75</v>
      </c>
    </row>
    <row r="84" spans="1:7" ht="20.100000000000001" customHeight="1" x14ac:dyDescent="0.45">
      <c r="A84" s="7">
        <v>43014</v>
      </c>
      <c r="B84" s="8">
        <v>0.33333333333333331</v>
      </c>
      <c r="C84" s="8">
        <v>0.54166666666666663</v>
      </c>
      <c r="D84" s="8">
        <v>0.5625</v>
      </c>
      <c r="E84" s="8">
        <v>0.75</v>
      </c>
    </row>
    <row r="85" spans="1:7" s="6" customFormat="1" ht="20.100000000000001" customHeight="1" x14ac:dyDescent="0.45">
      <c r="A85" s="3">
        <v>43015</v>
      </c>
      <c r="B85" s="17"/>
      <c r="C85" s="17"/>
      <c r="D85" s="17"/>
      <c r="E85" s="17"/>
    </row>
    <row r="86" spans="1:7" s="6" customFormat="1" ht="20.100000000000001" customHeight="1" x14ac:dyDescent="0.45">
      <c r="A86" s="3">
        <v>43016</v>
      </c>
      <c r="B86" s="17"/>
      <c r="C86" s="17"/>
      <c r="D86" s="17"/>
      <c r="E86" s="17"/>
    </row>
    <row r="87" spans="1:7" ht="20.100000000000001" customHeight="1" x14ac:dyDescent="0.45">
      <c r="A87" s="7">
        <v>43017</v>
      </c>
      <c r="F87" s="11" t="s">
        <v>8</v>
      </c>
      <c r="G87" s="11" t="s">
        <v>12</v>
      </c>
    </row>
    <row r="88" spans="1:7" s="16" customFormat="1" ht="20.100000000000001" customHeight="1" x14ac:dyDescent="0.45">
      <c r="A88" s="12">
        <v>43018</v>
      </c>
      <c r="B88" s="13">
        <v>0.33333333333333331</v>
      </c>
      <c r="C88" s="13"/>
      <c r="D88" s="13"/>
      <c r="E88" s="13">
        <v>0.79166666666666663</v>
      </c>
    </row>
    <row r="89" spans="1:7" ht="20.100000000000001" customHeight="1" x14ac:dyDescent="0.45">
      <c r="A89" s="7">
        <v>43019</v>
      </c>
      <c r="B89" s="8">
        <v>0.33333333333333331</v>
      </c>
      <c r="C89" s="8"/>
      <c r="D89" s="8"/>
      <c r="E89" s="8">
        <v>0.79166666666666663</v>
      </c>
    </row>
    <row r="90" spans="1:7" s="16" customFormat="1" ht="20.100000000000001" customHeight="1" x14ac:dyDescent="0.45">
      <c r="A90" s="12">
        <v>43020</v>
      </c>
      <c r="B90" s="13">
        <v>0.33333333333333331</v>
      </c>
      <c r="C90" s="13"/>
      <c r="D90" s="13"/>
      <c r="E90" s="13">
        <v>0.79166666666666663</v>
      </c>
    </row>
    <row r="91" spans="1:7" ht="20.100000000000001" customHeight="1" x14ac:dyDescent="0.45">
      <c r="A91" s="7">
        <v>43021</v>
      </c>
      <c r="B91" s="8">
        <v>0.33333333333333331</v>
      </c>
      <c r="C91" s="8">
        <v>0.54166666666666663</v>
      </c>
      <c r="D91" s="8">
        <v>0.5625</v>
      </c>
      <c r="E91" s="8">
        <v>0.79166666666666663</v>
      </c>
    </row>
    <row r="92" spans="1:7" s="6" customFormat="1" ht="20.100000000000001" customHeight="1" x14ac:dyDescent="0.45">
      <c r="A92" s="3">
        <v>43022</v>
      </c>
      <c r="B92" s="17"/>
      <c r="C92" s="17"/>
      <c r="D92" s="17"/>
      <c r="E92" s="17"/>
    </row>
    <row r="93" spans="1:7" s="6" customFormat="1" ht="20.100000000000001" customHeight="1" x14ac:dyDescent="0.45">
      <c r="A93" s="3">
        <v>43023</v>
      </c>
      <c r="B93" s="17"/>
      <c r="C93" s="17"/>
      <c r="D93" s="17"/>
      <c r="E93" s="17"/>
    </row>
    <row r="94" spans="1:7" ht="20.100000000000001" customHeight="1" x14ac:dyDescent="0.45">
      <c r="A94" s="7">
        <v>43024</v>
      </c>
      <c r="B94" s="8">
        <v>0.29166666666666669</v>
      </c>
      <c r="C94" s="8">
        <v>0.54166666666666663</v>
      </c>
      <c r="D94" s="8">
        <v>0.5625</v>
      </c>
      <c r="E94" s="8">
        <v>0.75</v>
      </c>
    </row>
    <row r="95" spans="1:7" s="16" customFormat="1" ht="20.100000000000001" customHeight="1" x14ac:dyDescent="0.45">
      <c r="A95" s="12">
        <v>43025</v>
      </c>
      <c r="B95" s="13">
        <v>0.33333333333333331</v>
      </c>
      <c r="C95" s="13">
        <v>0.54166666666666663</v>
      </c>
      <c r="D95" s="13">
        <v>0.5625</v>
      </c>
      <c r="E95" s="13">
        <v>0.75</v>
      </c>
    </row>
    <row r="96" spans="1:7" ht="20.100000000000001" customHeight="1" x14ac:dyDescent="0.45">
      <c r="A96" s="7">
        <v>43026</v>
      </c>
      <c r="B96" s="8">
        <v>0.33333333333333331</v>
      </c>
      <c r="C96" s="8">
        <v>0.54166666666666663</v>
      </c>
      <c r="D96" s="8">
        <v>0.5625</v>
      </c>
      <c r="E96" s="8">
        <v>0.8125</v>
      </c>
    </row>
    <row r="97" spans="1:6" s="16" customFormat="1" ht="20.100000000000001" customHeight="1" x14ac:dyDescent="0.45">
      <c r="A97" s="12">
        <v>43027</v>
      </c>
      <c r="B97" s="13">
        <v>0.33333333333333331</v>
      </c>
      <c r="C97" s="13">
        <v>0.54166666666666663</v>
      </c>
      <c r="D97" s="13">
        <v>0.5625</v>
      </c>
      <c r="E97" s="13">
        <v>0.75</v>
      </c>
    </row>
    <row r="98" spans="1:6" ht="20.100000000000001" customHeight="1" x14ac:dyDescent="0.45">
      <c r="A98" s="7">
        <v>43028</v>
      </c>
      <c r="B98" s="8">
        <v>0.33333333333333331</v>
      </c>
      <c r="C98" s="8">
        <v>0.54166666666666663</v>
      </c>
      <c r="D98" s="8">
        <v>0.5625</v>
      </c>
      <c r="E98" s="8">
        <v>0.75</v>
      </c>
    </row>
    <row r="99" spans="1:6" s="6" customFormat="1" ht="20.100000000000001" customHeight="1" x14ac:dyDescent="0.45">
      <c r="A99" s="3">
        <v>43029</v>
      </c>
      <c r="B99" s="17"/>
      <c r="C99" s="17"/>
      <c r="D99" s="17"/>
      <c r="E99" s="17"/>
    </row>
    <row r="100" spans="1:6" s="6" customFormat="1" ht="20.100000000000001" customHeight="1" x14ac:dyDescent="0.45">
      <c r="A100" s="3">
        <v>43030</v>
      </c>
      <c r="B100" s="17"/>
      <c r="C100" s="17"/>
      <c r="D100" s="17"/>
      <c r="E100" s="17"/>
    </row>
    <row r="101" spans="1:6" ht="20.100000000000001" customHeight="1" x14ac:dyDescent="0.45">
      <c r="A101" s="7">
        <v>43031</v>
      </c>
      <c r="B101" s="8">
        <v>0.33333333333333331</v>
      </c>
      <c r="C101" s="8">
        <v>0.54166666666666663</v>
      </c>
      <c r="D101" s="8">
        <v>0.5625</v>
      </c>
      <c r="E101" s="8">
        <v>0.75</v>
      </c>
    </row>
    <row r="102" spans="1:6" s="16" customFormat="1" ht="20.100000000000001" customHeight="1" x14ac:dyDescent="0.45">
      <c r="A102" s="12">
        <v>43032</v>
      </c>
      <c r="B102" s="13">
        <v>0.33333333333333331</v>
      </c>
      <c r="C102" s="13">
        <v>0.54166666666666663</v>
      </c>
      <c r="D102" s="13">
        <v>0.5625</v>
      </c>
      <c r="E102" s="13">
        <v>0.75</v>
      </c>
    </row>
    <row r="103" spans="1:6" ht="20.100000000000001" customHeight="1" x14ac:dyDescent="0.45">
      <c r="A103" s="7">
        <v>43033</v>
      </c>
      <c r="B103" s="8">
        <v>0.33333333333333331</v>
      </c>
      <c r="C103" s="8"/>
      <c r="D103" s="8"/>
      <c r="E103" s="8">
        <v>0.79166666666666663</v>
      </c>
    </row>
    <row r="104" spans="1:6" s="16" customFormat="1" ht="20.100000000000001" customHeight="1" x14ac:dyDescent="0.45">
      <c r="A104" s="12">
        <v>43034</v>
      </c>
      <c r="B104" s="13">
        <v>0.33333333333333331</v>
      </c>
      <c r="C104" s="13">
        <v>0.54166666666666663</v>
      </c>
      <c r="D104" s="13">
        <v>0.5625</v>
      </c>
      <c r="E104" s="13">
        <v>0.83333333333333337</v>
      </c>
    </row>
    <row r="105" spans="1:6" ht="20.100000000000001" customHeight="1" x14ac:dyDescent="0.45">
      <c r="A105" s="7">
        <v>43035</v>
      </c>
      <c r="B105" s="8">
        <v>0.33333333333333331</v>
      </c>
      <c r="C105" s="8">
        <v>0.54166666666666663</v>
      </c>
      <c r="D105" s="8">
        <v>0.5625</v>
      </c>
      <c r="E105" s="8">
        <v>0.75</v>
      </c>
    </row>
    <row r="106" spans="1:6" s="6" customFormat="1" ht="20.100000000000001" customHeight="1" x14ac:dyDescent="0.45">
      <c r="A106" s="3">
        <v>43036</v>
      </c>
      <c r="B106" s="17"/>
      <c r="C106" s="17"/>
      <c r="D106" s="17"/>
      <c r="E106" s="17"/>
    </row>
    <row r="107" spans="1:6" s="6" customFormat="1" ht="20.100000000000001" customHeight="1" x14ac:dyDescent="0.45">
      <c r="A107" s="3">
        <v>43037</v>
      </c>
      <c r="B107" s="17"/>
      <c r="C107" s="17"/>
      <c r="D107" s="17"/>
      <c r="E107" s="17"/>
    </row>
    <row r="108" spans="1:6" ht="20.100000000000001" customHeight="1" x14ac:dyDescent="0.45">
      <c r="A108" s="7">
        <v>43038</v>
      </c>
      <c r="B108" s="8">
        <v>0.33333333333333331</v>
      </c>
      <c r="C108" s="8">
        <v>0.54166666666666663</v>
      </c>
      <c r="D108" s="8">
        <v>0.5625</v>
      </c>
      <c r="E108" s="8">
        <v>0.79166666666666663</v>
      </c>
    </row>
    <row r="109" spans="1:6" s="16" customFormat="1" ht="20.100000000000001" customHeight="1" x14ac:dyDescent="0.45">
      <c r="A109" s="12">
        <v>43039</v>
      </c>
      <c r="B109" s="13">
        <v>0.33333333333333331</v>
      </c>
      <c r="C109" s="13"/>
      <c r="D109" s="13"/>
      <c r="E109" s="13">
        <v>0.79166666666666663</v>
      </c>
      <c r="F109" s="16" t="s">
        <v>18</v>
      </c>
    </row>
    <row r="110" spans="1:6" ht="20.100000000000001" customHeight="1" x14ac:dyDescent="0.45">
      <c r="A110" s="7">
        <v>43040</v>
      </c>
      <c r="B110" s="8">
        <v>0.33333333333333331</v>
      </c>
      <c r="C110" s="8"/>
      <c r="D110" s="8"/>
      <c r="E110" s="8">
        <v>0.75</v>
      </c>
      <c r="F110" s="11" t="s">
        <v>18</v>
      </c>
    </row>
    <row r="111" spans="1:6" s="16" customFormat="1" ht="20.100000000000001" customHeight="1" x14ac:dyDescent="0.45">
      <c r="A111" s="12">
        <v>43041</v>
      </c>
      <c r="B111" s="13">
        <v>0.33333333333333331</v>
      </c>
      <c r="C111" s="13">
        <v>0.54166666666666663</v>
      </c>
      <c r="D111" s="13">
        <v>0.5625</v>
      </c>
      <c r="E111" s="13">
        <v>0.75</v>
      </c>
    </row>
    <row r="112" spans="1:6" ht="20.100000000000001" customHeight="1" x14ac:dyDescent="0.45">
      <c r="A112" s="7">
        <v>43042</v>
      </c>
      <c r="B112" s="8">
        <v>0.33333333333333331</v>
      </c>
      <c r="C112" s="8">
        <v>0.54166666666666663</v>
      </c>
      <c r="D112" s="8">
        <v>0.5625</v>
      </c>
      <c r="E112" s="8">
        <v>0.75</v>
      </c>
    </row>
    <row r="113" spans="1:6" s="6" customFormat="1" ht="20.100000000000001" customHeight="1" x14ac:dyDescent="0.45">
      <c r="A113" s="3">
        <v>43043</v>
      </c>
      <c r="B113" s="17"/>
      <c r="C113" s="17"/>
      <c r="D113" s="17"/>
      <c r="E113" s="17"/>
    </row>
    <row r="114" spans="1:6" s="6" customFormat="1" ht="20.100000000000001" customHeight="1" x14ac:dyDescent="0.45">
      <c r="A114" s="3">
        <v>43044</v>
      </c>
      <c r="B114" s="17"/>
      <c r="C114" s="17"/>
      <c r="D114" s="17"/>
      <c r="E114" s="17"/>
    </row>
    <row r="115" spans="1:6" ht="20.100000000000001" customHeight="1" x14ac:dyDescent="0.45">
      <c r="A115" s="7">
        <v>43045</v>
      </c>
      <c r="B115" s="8">
        <v>0.33333333333333331</v>
      </c>
      <c r="C115" s="8">
        <v>0.54166666666666663</v>
      </c>
      <c r="D115" s="8">
        <v>0.5625</v>
      </c>
      <c r="E115" s="8">
        <v>0.79166666666666663</v>
      </c>
    </row>
    <row r="116" spans="1:6" s="16" customFormat="1" ht="20.100000000000001" customHeight="1" x14ac:dyDescent="0.45">
      <c r="A116" s="12">
        <v>43046</v>
      </c>
      <c r="B116" s="13">
        <v>0.33333333333333331</v>
      </c>
      <c r="C116" s="13"/>
      <c r="D116" s="13"/>
      <c r="E116" s="13">
        <v>0.77083333333333337</v>
      </c>
      <c r="F116" s="11" t="s">
        <v>18</v>
      </c>
    </row>
    <row r="117" spans="1:6" ht="20.100000000000001" customHeight="1" x14ac:dyDescent="0.45">
      <c r="A117" s="7">
        <v>43047</v>
      </c>
      <c r="B117" s="8">
        <v>0.33333333333333331</v>
      </c>
      <c r="C117" s="8">
        <v>0.54166666666666663</v>
      </c>
      <c r="D117" s="8">
        <v>0.5625</v>
      </c>
      <c r="E117" s="8">
        <v>0.75</v>
      </c>
    </row>
    <row r="118" spans="1:6" s="16" customFormat="1" ht="20.100000000000001" customHeight="1" x14ac:dyDescent="0.45">
      <c r="A118" s="12">
        <v>43048</v>
      </c>
      <c r="B118" s="13">
        <v>0.33333333333333331</v>
      </c>
      <c r="C118" s="13">
        <v>0.54166666666666663</v>
      </c>
      <c r="D118" s="13">
        <v>0.5625</v>
      </c>
      <c r="E118" s="13">
        <v>0.77083333333333337</v>
      </c>
    </row>
    <row r="119" spans="1:6" ht="20.100000000000001" customHeight="1" x14ac:dyDescent="0.45">
      <c r="A119" s="7">
        <v>43049</v>
      </c>
      <c r="B119" s="8">
        <v>0.33333333333333331</v>
      </c>
      <c r="C119" s="8">
        <v>0.54166666666666663</v>
      </c>
      <c r="D119" s="8">
        <v>0.5625</v>
      </c>
      <c r="E119" s="8">
        <v>0.75</v>
      </c>
    </row>
    <row r="120" spans="1:6" s="6" customFormat="1" ht="20.100000000000001" customHeight="1" x14ac:dyDescent="0.45">
      <c r="A120" s="3">
        <v>43050</v>
      </c>
      <c r="B120" s="17"/>
      <c r="C120" s="17"/>
      <c r="D120" s="17"/>
      <c r="E120" s="17"/>
    </row>
    <row r="121" spans="1:6" s="6" customFormat="1" ht="20.100000000000001" customHeight="1" x14ac:dyDescent="0.45">
      <c r="A121" s="3">
        <v>43051</v>
      </c>
      <c r="B121" s="17"/>
      <c r="C121" s="17"/>
      <c r="D121" s="17"/>
      <c r="E121" s="17"/>
    </row>
    <row r="122" spans="1:6" ht="20.100000000000001" customHeight="1" x14ac:dyDescent="0.45">
      <c r="A122" s="7">
        <v>43052</v>
      </c>
      <c r="B122" s="8">
        <v>0.33333333333333331</v>
      </c>
      <c r="C122" s="8"/>
      <c r="D122" s="8"/>
      <c r="E122" s="8">
        <v>0.79166666666666663</v>
      </c>
    </row>
    <row r="123" spans="1:6" s="16" customFormat="1" ht="20.100000000000001" customHeight="1" x14ac:dyDescent="0.45">
      <c r="A123" s="12">
        <v>43053</v>
      </c>
      <c r="B123" s="13">
        <v>0.33333333333333331</v>
      </c>
      <c r="C123" s="13"/>
      <c r="D123" s="13"/>
      <c r="E123" s="13">
        <v>0.77083333333333337</v>
      </c>
    </row>
    <row r="124" spans="1:6" ht="20.100000000000001" customHeight="1" x14ac:dyDescent="0.45">
      <c r="A124" s="7">
        <v>43054</v>
      </c>
      <c r="B124" s="8">
        <v>0.33333333333333331</v>
      </c>
      <c r="C124" s="8"/>
      <c r="D124" s="8"/>
      <c r="E124" s="8">
        <v>0.77083333333333337</v>
      </c>
    </row>
    <row r="125" spans="1:6" s="16" customFormat="1" ht="20.100000000000001" customHeight="1" x14ac:dyDescent="0.45">
      <c r="A125" s="12">
        <v>43055</v>
      </c>
      <c r="B125" s="13">
        <v>0.33333333333333331</v>
      </c>
      <c r="C125" s="13"/>
      <c r="D125" s="13"/>
      <c r="E125" s="13">
        <v>0.77083333333333337</v>
      </c>
    </row>
    <row r="126" spans="1:6" ht="20.100000000000001" customHeight="1" x14ac:dyDescent="0.45">
      <c r="A126" s="7">
        <v>43056</v>
      </c>
      <c r="B126" s="8">
        <v>0.33333333333333331</v>
      </c>
      <c r="C126" s="8"/>
      <c r="D126" s="8"/>
      <c r="E126" s="8">
        <v>0.75</v>
      </c>
    </row>
    <row r="127" spans="1:6" s="6" customFormat="1" ht="20.100000000000001" customHeight="1" x14ac:dyDescent="0.45">
      <c r="A127" s="3">
        <v>43057</v>
      </c>
      <c r="B127" s="17"/>
      <c r="C127" s="17"/>
      <c r="D127" s="17"/>
      <c r="E127" s="17"/>
    </row>
    <row r="128" spans="1:6" s="6" customFormat="1" ht="20.100000000000001" customHeight="1" x14ac:dyDescent="0.45">
      <c r="A128" s="3">
        <v>43058</v>
      </c>
      <c r="B128" s="17"/>
      <c r="C128" s="17"/>
      <c r="D128" s="17"/>
      <c r="E128" s="17"/>
    </row>
    <row r="129" spans="1:7" ht="20.100000000000001" customHeight="1" x14ac:dyDescent="0.45">
      <c r="A129" s="7">
        <v>43059</v>
      </c>
      <c r="B129" s="8">
        <v>0.33333333333333331</v>
      </c>
      <c r="C129" s="8">
        <v>0.54166666666666663</v>
      </c>
      <c r="D129" s="8">
        <v>0.5625</v>
      </c>
      <c r="E129" s="8">
        <v>0.79166666666666663</v>
      </c>
    </row>
    <row r="130" spans="1:7" s="16" customFormat="1" ht="20.100000000000001" customHeight="1" x14ac:dyDescent="0.45">
      <c r="A130" s="12">
        <v>43060</v>
      </c>
      <c r="B130" s="13">
        <v>0.33333333333333331</v>
      </c>
      <c r="C130" s="13">
        <v>0.54166666666666663</v>
      </c>
      <c r="D130" s="13">
        <v>0.5625</v>
      </c>
      <c r="E130" s="13">
        <v>0.75</v>
      </c>
    </row>
    <row r="131" spans="1:7" ht="20.100000000000001" customHeight="1" x14ac:dyDescent="0.45">
      <c r="A131" s="7">
        <v>43061</v>
      </c>
      <c r="B131" s="8">
        <v>0.33333333333333331</v>
      </c>
      <c r="C131" s="8">
        <v>0.54166666666666663</v>
      </c>
      <c r="D131" s="8">
        <v>0.5625</v>
      </c>
      <c r="E131" s="8">
        <v>0.79166666666666663</v>
      </c>
    </row>
    <row r="132" spans="1:7" s="16" customFormat="1" ht="20.100000000000001" customHeight="1" x14ac:dyDescent="0.45">
      <c r="A132" s="12">
        <v>43062</v>
      </c>
      <c r="B132" s="19"/>
      <c r="C132" s="19"/>
      <c r="D132" s="19"/>
      <c r="E132" s="19"/>
      <c r="F132" s="16" t="s">
        <v>9</v>
      </c>
      <c r="G132" s="16" t="s">
        <v>12</v>
      </c>
    </row>
    <row r="133" spans="1:7" ht="20.100000000000001" customHeight="1" x14ac:dyDescent="0.45">
      <c r="A133" s="7">
        <v>43063</v>
      </c>
      <c r="B133" s="8">
        <v>0.33333333333333331</v>
      </c>
      <c r="C133" s="8">
        <v>0.54166666666666663</v>
      </c>
      <c r="D133" s="8">
        <v>0.5625</v>
      </c>
      <c r="E133" s="8">
        <v>0.75</v>
      </c>
    </row>
    <row r="134" spans="1:7" s="6" customFormat="1" ht="20.100000000000001" customHeight="1" x14ac:dyDescent="0.45">
      <c r="A134" s="3">
        <v>43064</v>
      </c>
      <c r="B134" s="17"/>
      <c r="C134" s="17"/>
      <c r="D134" s="17"/>
      <c r="E134" s="17"/>
    </row>
    <row r="135" spans="1:7" s="6" customFormat="1" ht="20.100000000000001" customHeight="1" x14ac:dyDescent="0.45">
      <c r="A135" s="3">
        <v>43065</v>
      </c>
      <c r="B135" s="17"/>
      <c r="C135" s="17"/>
      <c r="D135" s="17"/>
      <c r="E135" s="17"/>
    </row>
    <row r="136" spans="1:7" ht="20.100000000000001" customHeight="1" x14ac:dyDescent="0.45">
      <c r="A136" s="7">
        <v>43066</v>
      </c>
      <c r="B136" s="8">
        <v>0.33333333333333331</v>
      </c>
      <c r="C136" s="8">
        <v>0.54166666666666663</v>
      </c>
      <c r="D136" s="8">
        <v>0.5625</v>
      </c>
      <c r="E136" s="8">
        <v>0.75</v>
      </c>
    </row>
    <row r="137" spans="1:7" s="16" customFormat="1" ht="20.100000000000001" customHeight="1" x14ac:dyDescent="0.45">
      <c r="A137" s="12">
        <v>43067</v>
      </c>
      <c r="B137" s="13">
        <v>0.33333333333333331</v>
      </c>
      <c r="C137" s="13">
        <v>0.54166666666666663</v>
      </c>
      <c r="D137" s="13">
        <v>0.5625</v>
      </c>
      <c r="E137" s="13">
        <v>0.79166666666666663</v>
      </c>
    </row>
    <row r="138" spans="1:7" ht="20.100000000000001" customHeight="1" x14ac:dyDescent="0.45">
      <c r="A138" s="7">
        <v>43068</v>
      </c>
      <c r="B138" s="8">
        <v>0.33333333333333331</v>
      </c>
      <c r="C138" s="8">
        <v>0.54166666666666663</v>
      </c>
      <c r="D138" s="8">
        <v>0.5625</v>
      </c>
      <c r="E138" s="8">
        <v>0.79166666666666663</v>
      </c>
    </row>
    <row r="139" spans="1:7" s="16" customFormat="1" ht="20.100000000000001" customHeight="1" x14ac:dyDescent="0.45">
      <c r="A139" s="12">
        <v>43069</v>
      </c>
      <c r="B139" s="13">
        <v>0.33333333333333331</v>
      </c>
      <c r="C139" s="13">
        <v>0.54166666666666663</v>
      </c>
      <c r="D139" s="13">
        <v>0.5625</v>
      </c>
      <c r="E139" s="13">
        <v>0.75</v>
      </c>
    </row>
    <row r="140" spans="1:7" ht="20.100000000000001" customHeight="1" x14ac:dyDescent="0.45">
      <c r="A140" s="7">
        <v>43070</v>
      </c>
      <c r="B140" s="8">
        <v>0.33333333333333331</v>
      </c>
      <c r="C140" s="8">
        <v>0.54166666666666663</v>
      </c>
      <c r="D140" s="8">
        <v>0.5625</v>
      </c>
      <c r="E140" s="8">
        <v>0.75</v>
      </c>
    </row>
    <row r="141" spans="1:7" s="6" customFormat="1" ht="20.100000000000001" customHeight="1" x14ac:dyDescent="0.45">
      <c r="A141" s="3">
        <v>43071</v>
      </c>
      <c r="B141" s="17"/>
      <c r="C141" s="17"/>
      <c r="D141" s="17"/>
      <c r="E141" s="17"/>
    </row>
    <row r="142" spans="1:7" s="6" customFormat="1" ht="20.100000000000001" customHeight="1" x14ac:dyDescent="0.45">
      <c r="A142" s="3">
        <v>43072</v>
      </c>
      <c r="B142" s="17"/>
      <c r="C142" s="17"/>
      <c r="D142" s="17"/>
      <c r="E142" s="17"/>
    </row>
    <row r="143" spans="1:7" ht="20.100000000000001" customHeight="1" x14ac:dyDescent="0.45">
      <c r="A143" s="7">
        <v>43073</v>
      </c>
      <c r="B143" s="8">
        <v>0.33333333333333331</v>
      </c>
      <c r="C143" s="8">
        <v>0.54166666666666663</v>
      </c>
      <c r="D143" s="8">
        <v>0.5625</v>
      </c>
      <c r="E143" s="8">
        <v>0.75</v>
      </c>
    </row>
    <row r="144" spans="1:7" s="16" customFormat="1" ht="20.100000000000001" customHeight="1" x14ac:dyDescent="0.45">
      <c r="A144" s="12">
        <v>43074</v>
      </c>
      <c r="B144" s="13">
        <v>0.33333333333333331</v>
      </c>
      <c r="C144" s="13">
        <v>0.54166666666666663</v>
      </c>
      <c r="D144" s="13">
        <v>0.5625</v>
      </c>
      <c r="E144" s="13">
        <v>0.79166666666666663</v>
      </c>
    </row>
    <row r="145" spans="1:5" ht="20.100000000000001" customHeight="1" x14ac:dyDescent="0.45">
      <c r="A145" s="7">
        <v>43075</v>
      </c>
      <c r="B145" s="8">
        <v>0.3125</v>
      </c>
      <c r="C145" s="8">
        <v>0.54166666666666663</v>
      </c>
      <c r="D145" s="8">
        <v>0.5625</v>
      </c>
      <c r="E145" s="8">
        <v>0.79166666666666663</v>
      </c>
    </row>
    <row r="146" spans="1:5" s="16" customFormat="1" ht="20.100000000000001" customHeight="1" x14ac:dyDescent="0.45">
      <c r="A146" s="12">
        <v>43076</v>
      </c>
      <c r="B146" s="13">
        <v>0.33333333333333331</v>
      </c>
      <c r="C146" s="13">
        <v>0.54166666666666663</v>
      </c>
      <c r="D146" s="13">
        <v>0.5625</v>
      </c>
      <c r="E146" s="13">
        <v>0.75</v>
      </c>
    </row>
    <row r="147" spans="1:5" ht="20.100000000000001" customHeight="1" x14ac:dyDescent="0.45">
      <c r="A147" s="7">
        <v>43077</v>
      </c>
      <c r="B147" s="8">
        <v>0.33333333333333331</v>
      </c>
      <c r="C147" s="8">
        <v>0.54166666666666663</v>
      </c>
      <c r="D147" s="8">
        <v>0.5625</v>
      </c>
      <c r="E147" s="8">
        <v>0.75</v>
      </c>
    </row>
    <row r="148" spans="1:5" s="6" customFormat="1" ht="20.100000000000001" customHeight="1" x14ac:dyDescent="0.45">
      <c r="A148" s="3">
        <v>43078</v>
      </c>
      <c r="B148" s="17"/>
      <c r="C148" s="17"/>
      <c r="D148" s="17"/>
      <c r="E148" s="17"/>
    </row>
    <row r="149" spans="1:5" s="6" customFormat="1" ht="20.100000000000001" customHeight="1" x14ac:dyDescent="0.45">
      <c r="A149" s="3">
        <v>43079</v>
      </c>
      <c r="B149" s="17"/>
      <c r="C149" s="17"/>
      <c r="D149" s="17"/>
      <c r="E149" s="17"/>
    </row>
    <row r="150" spans="1:5" ht="20.100000000000001" customHeight="1" x14ac:dyDescent="0.45">
      <c r="A150" s="7">
        <v>43080</v>
      </c>
      <c r="B150" s="8">
        <v>0.3125</v>
      </c>
      <c r="C150" s="8">
        <v>0.54166666666666663</v>
      </c>
      <c r="D150" s="8">
        <v>0.5625</v>
      </c>
      <c r="E150" s="8">
        <v>0.75</v>
      </c>
    </row>
    <row r="151" spans="1:5" s="16" customFormat="1" ht="20.100000000000001" customHeight="1" x14ac:dyDescent="0.45">
      <c r="A151" s="12">
        <v>43081</v>
      </c>
      <c r="B151" s="13">
        <v>0.33333333333333331</v>
      </c>
      <c r="C151" s="13">
        <v>0.54166666666666663</v>
      </c>
      <c r="D151" s="13">
        <v>0.5625</v>
      </c>
      <c r="E151" s="13">
        <v>0.75</v>
      </c>
    </row>
    <row r="152" spans="1:5" ht="20.100000000000001" customHeight="1" x14ac:dyDescent="0.45">
      <c r="A152" s="7">
        <v>43082</v>
      </c>
      <c r="B152" s="8">
        <v>0.33333333333333331</v>
      </c>
      <c r="C152" s="8">
        <v>0.54166666666666663</v>
      </c>
      <c r="D152" s="8">
        <v>0.5625</v>
      </c>
      <c r="E152" s="8">
        <v>0.79166666666666663</v>
      </c>
    </row>
    <row r="153" spans="1:5" s="16" customFormat="1" ht="20.100000000000001" customHeight="1" x14ac:dyDescent="0.45">
      <c r="A153" s="12">
        <v>43083</v>
      </c>
      <c r="B153" s="13">
        <v>0.3125</v>
      </c>
      <c r="C153" s="13">
        <v>0.54166666666666663</v>
      </c>
      <c r="D153" s="13">
        <v>0.5625</v>
      </c>
      <c r="E153" s="13">
        <v>0.75</v>
      </c>
    </row>
    <row r="154" spans="1:5" ht="20.100000000000001" customHeight="1" x14ac:dyDescent="0.45">
      <c r="A154" s="7">
        <v>43084</v>
      </c>
      <c r="B154" s="8">
        <v>0.33333333333333331</v>
      </c>
      <c r="C154" s="8">
        <v>0.54166666666666663</v>
      </c>
      <c r="D154" s="8">
        <v>0.5625</v>
      </c>
      <c r="E154" s="8">
        <v>0.75</v>
      </c>
    </row>
    <row r="155" spans="1:5" s="6" customFormat="1" ht="20.100000000000001" customHeight="1" x14ac:dyDescent="0.45">
      <c r="A155" s="3">
        <v>43085</v>
      </c>
      <c r="B155" s="17"/>
      <c r="C155" s="17"/>
      <c r="D155" s="17"/>
      <c r="E155" s="17"/>
    </row>
    <row r="156" spans="1:5" s="6" customFormat="1" ht="20.100000000000001" customHeight="1" x14ac:dyDescent="0.45">
      <c r="A156" s="3">
        <v>43086</v>
      </c>
      <c r="B156" s="17"/>
      <c r="C156" s="17"/>
      <c r="D156" s="17"/>
      <c r="E156" s="17"/>
    </row>
    <row r="157" spans="1:5" ht="20.100000000000001" customHeight="1" x14ac:dyDescent="0.45">
      <c r="A157" s="7">
        <v>43087</v>
      </c>
      <c r="B157" s="8">
        <v>0.33333333333333331</v>
      </c>
      <c r="C157" s="8">
        <v>0.54166666666666663</v>
      </c>
      <c r="D157" s="8">
        <v>0.5625</v>
      </c>
      <c r="E157" s="8">
        <v>0.75</v>
      </c>
    </row>
    <row r="158" spans="1:5" s="16" customFormat="1" ht="20.100000000000001" customHeight="1" x14ac:dyDescent="0.45">
      <c r="A158" s="12">
        <v>43088</v>
      </c>
      <c r="B158" s="13">
        <v>0.33333333333333331</v>
      </c>
      <c r="C158" s="13">
        <v>0.54166666666666663</v>
      </c>
      <c r="D158" s="13">
        <v>0.5625</v>
      </c>
      <c r="E158" s="13">
        <v>0.75</v>
      </c>
    </row>
    <row r="159" spans="1:5" ht="20.100000000000001" customHeight="1" x14ac:dyDescent="0.45">
      <c r="A159" s="7">
        <v>43089</v>
      </c>
      <c r="B159" s="8">
        <v>0.33333333333333331</v>
      </c>
      <c r="C159" s="8">
        <v>0.54166666666666663</v>
      </c>
      <c r="D159" s="8">
        <v>0.5625</v>
      </c>
      <c r="E159" s="8">
        <v>0.75</v>
      </c>
    </row>
    <row r="160" spans="1:5" s="16" customFormat="1" ht="20.100000000000001" customHeight="1" x14ac:dyDescent="0.45">
      <c r="A160" s="12">
        <v>43090</v>
      </c>
      <c r="B160" s="13">
        <v>0.33333333333333331</v>
      </c>
      <c r="C160" s="13">
        <v>0.54166666666666663</v>
      </c>
      <c r="D160" s="13">
        <v>0.5625</v>
      </c>
      <c r="E160" s="13">
        <v>0.75</v>
      </c>
    </row>
    <row r="161" spans="1:7" ht="20.100000000000001" customHeight="1" x14ac:dyDescent="0.45">
      <c r="A161" s="7">
        <v>43091</v>
      </c>
      <c r="B161" s="8">
        <v>0.33333333333333331</v>
      </c>
      <c r="C161" s="8">
        <v>0.54166666666666663</v>
      </c>
      <c r="D161" s="8">
        <v>0.5625</v>
      </c>
      <c r="E161" s="8">
        <v>0.72916666666666663</v>
      </c>
    </row>
    <row r="162" spans="1:7" s="6" customFormat="1" ht="20.100000000000001" customHeight="1" x14ac:dyDescent="0.45">
      <c r="A162" s="3">
        <v>43092</v>
      </c>
      <c r="B162" s="17"/>
      <c r="C162" s="17"/>
      <c r="D162" s="17"/>
      <c r="E162" s="17"/>
    </row>
    <row r="163" spans="1:7" s="6" customFormat="1" ht="20.100000000000001" customHeight="1" x14ac:dyDescent="0.45">
      <c r="A163" s="3">
        <v>43093</v>
      </c>
      <c r="B163" s="17"/>
      <c r="C163" s="17"/>
      <c r="D163" s="17"/>
      <c r="E163" s="17"/>
    </row>
    <row r="164" spans="1:7" ht="20.100000000000001" customHeight="1" x14ac:dyDescent="0.45">
      <c r="A164" s="7">
        <v>43094</v>
      </c>
      <c r="F164" s="11" t="s">
        <v>10</v>
      </c>
      <c r="G164" s="11" t="s">
        <v>12</v>
      </c>
    </row>
    <row r="165" spans="1:7" s="16" customFormat="1" ht="20.100000000000001" customHeight="1" x14ac:dyDescent="0.45">
      <c r="A165" s="12">
        <v>43095</v>
      </c>
      <c r="B165" s="13">
        <v>0.375</v>
      </c>
      <c r="C165" s="13">
        <v>0.54166666666666663</v>
      </c>
      <c r="D165" s="13">
        <v>0.5625</v>
      </c>
      <c r="E165" s="13">
        <v>0.72916666666666663</v>
      </c>
    </row>
    <row r="166" spans="1:7" ht="20.100000000000001" customHeight="1" x14ac:dyDescent="0.45">
      <c r="A166" s="7">
        <v>43096</v>
      </c>
      <c r="B166" s="8">
        <v>0.375</v>
      </c>
      <c r="C166" s="8">
        <v>0.54166666666666663</v>
      </c>
      <c r="D166" s="8">
        <v>0.5625</v>
      </c>
      <c r="E166" s="8">
        <v>0.72916666666666663</v>
      </c>
    </row>
    <row r="167" spans="1:7" s="16" customFormat="1" ht="20.100000000000001" customHeight="1" x14ac:dyDescent="0.45">
      <c r="A167" s="12">
        <v>43097</v>
      </c>
      <c r="B167" s="13">
        <v>0.375</v>
      </c>
      <c r="C167" s="13">
        <v>0.54166666666666663</v>
      </c>
      <c r="D167" s="13">
        <v>0.5625</v>
      </c>
      <c r="E167" s="13">
        <v>0.72916666666666663</v>
      </c>
    </row>
    <row r="168" spans="1:7" ht="20.100000000000001" customHeight="1" x14ac:dyDescent="0.45">
      <c r="A168" s="7">
        <v>43098</v>
      </c>
      <c r="B168" s="8">
        <v>0.375</v>
      </c>
      <c r="C168" s="8">
        <v>0.54166666666666663</v>
      </c>
      <c r="D168" s="8">
        <v>0.5625</v>
      </c>
      <c r="E168" s="8">
        <v>0.72916666666666663</v>
      </c>
    </row>
    <row r="169" spans="1:7" s="6" customFormat="1" ht="20.100000000000001" customHeight="1" x14ac:dyDescent="0.45">
      <c r="A169" s="3">
        <v>43099</v>
      </c>
      <c r="B169" s="17"/>
      <c r="C169" s="17"/>
      <c r="D169" s="17"/>
      <c r="E169" s="17"/>
    </row>
    <row r="170" spans="1:7" s="6" customFormat="1" ht="20.100000000000001" customHeight="1" x14ac:dyDescent="0.45">
      <c r="A170" s="3">
        <v>43100</v>
      </c>
      <c r="B170" s="17"/>
      <c r="C170" s="17"/>
      <c r="D170" s="17"/>
      <c r="E170" s="17"/>
    </row>
    <row r="171" spans="1:7" ht="20.100000000000001" customHeight="1" x14ac:dyDescent="0.45">
      <c r="A171" s="7">
        <v>43101</v>
      </c>
      <c r="F171" s="11" t="s">
        <v>11</v>
      </c>
      <c r="G171" s="11" t="s">
        <v>12</v>
      </c>
    </row>
    <row r="172" spans="1:7" s="16" customFormat="1" ht="20.100000000000001" customHeight="1" x14ac:dyDescent="0.45">
      <c r="A172" s="12">
        <v>43102</v>
      </c>
      <c r="B172" s="13">
        <v>0.33333333333333331</v>
      </c>
      <c r="C172" s="13">
        <v>0.54166666666666663</v>
      </c>
      <c r="D172" s="13">
        <v>0.5625</v>
      </c>
      <c r="E172" s="13">
        <v>0.75</v>
      </c>
    </row>
    <row r="173" spans="1:7" ht="20.100000000000001" customHeight="1" x14ac:dyDescent="0.45">
      <c r="A173" s="7">
        <v>43103</v>
      </c>
      <c r="B173" s="8">
        <v>0.33333333333333331</v>
      </c>
      <c r="C173" s="8">
        <v>0.54166666666666663</v>
      </c>
      <c r="D173" s="8">
        <v>0.5625</v>
      </c>
      <c r="E173" s="8">
        <v>0.75</v>
      </c>
    </row>
    <row r="174" spans="1:7" s="16" customFormat="1" ht="20.100000000000001" customHeight="1" x14ac:dyDescent="0.45">
      <c r="A174" s="12">
        <v>43104</v>
      </c>
      <c r="B174" s="13">
        <v>0.33333333333333331</v>
      </c>
      <c r="C174" s="13">
        <v>0.54166666666666663</v>
      </c>
      <c r="D174" s="13">
        <v>0.5625</v>
      </c>
      <c r="E174" s="13">
        <v>0.75</v>
      </c>
    </row>
    <row r="175" spans="1:7" ht="20.100000000000001" customHeight="1" x14ac:dyDescent="0.45">
      <c r="A175" s="7">
        <v>43105</v>
      </c>
      <c r="B175" s="8">
        <v>0.33333333333333331</v>
      </c>
      <c r="C175" s="8">
        <v>0.54166666666666663</v>
      </c>
      <c r="D175" s="8">
        <v>0.5625</v>
      </c>
      <c r="E175" s="8">
        <v>0.75</v>
      </c>
    </row>
    <row r="176" spans="1:7" s="6" customFormat="1" ht="20.100000000000001" customHeight="1" x14ac:dyDescent="0.45">
      <c r="A176" s="3">
        <v>43106</v>
      </c>
      <c r="B176" s="17"/>
      <c r="C176" s="17"/>
      <c r="D176" s="17"/>
      <c r="E176" s="17"/>
    </row>
    <row r="177" spans="1:7" s="6" customFormat="1" ht="20.100000000000001" customHeight="1" x14ac:dyDescent="0.45">
      <c r="A177" s="3">
        <v>43107</v>
      </c>
      <c r="B177" s="17"/>
      <c r="C177" s="17"/>
      <c r="D177" s="17"/>
      <c r="E177" s="17"/>
    </row>
    <row r="178" spans="1:7" ht="20.100000000000001" customHeight="1" x14ac:dyDescent="0.45">
      <c r="A178" s="7">
        <v>43108</v>
      </c>
      <c r="B178" s="8">
        <v>0.33333333333333331</v>
      </c>
      <c r="C178" s="8">
        <v>0.54166666666666663</v>
      </c>
      <c r="D178" s="8">
        <v>0.5625</v>
      </c>
      <c r="E178" s="8">
        <v>0.77083333333333337</v>
      </c>
    </row>
    <row r="179" spans="1:7" s="16" customFormat="1" ht="20.100000000000001" customHeight="1" x14ac:dyDescent="0.45">
      <c r="A179" s="12">
        <v>43109</v>
      </c>
      <c r="B179" s="13">
        <v>0.33333333333333331</v>
      </c>
      <c r="C179" s="13">
        <v>0.54166666666666663</v>
      </c>
      <c r="D179" s="13">
        <v>0.5625</v>
      </c>
      <c r="E179" s="13">
        <v>0.79166666666666663</v>
      </c>
    </row>
    <row r="180" spans="1:7" ht="20.100000000000001" customHeight="1" x14ac:dyDescent="0.45">
      <c r="A180" s="7">
        <v>43110</v>
      </c>
      <c r="B180" s="8">
        <v>0.33333333333333331</v>
      </c>
      <c r="C180" s="8">
        <v>0.54166666666666663</v>
      </c>
      <c r="D180" s="8">
        <v>0.5625</v>
      </c>
      <c r="E180" s="8">
        <v>0.8125</v>
      </c>
    </row>
    <row r="181" spans="1:7" s="16" customFormat="1" ht="20.100000000000001" customHeight="1" x14ac:dyDescent="0.45">
      <c r="A181" s="12">
        <v>43111</v>
      </c>
      <c r="B181" s="13">
        <v>0.33333333333333331</v>
      </c>
      <c r="C181" s="13">
        <v>0.54166666666666663</v>
      </c>
      <c r="D181" s="13">
        <v>0.5625</v>
      </c>
      <c r="E181" s="13">
        <v>0.79166666666666663</v>
      </c>
    </row>
    <row r="182" spans="1:7" ht="20.100000000000001" customHeight="1" x14ac:dyDescent="0.45">
      <c r="A182" s="7">
        <v>43112</v>
      </c>
      <c r="B182" s="8">
        <v>0.33333333333333331</v>
      </c>
      <c r="C182" s="8">
        <v>0.54166666666666663</v>
      </c>
      <c r="D182" s="8">
        <v>0.5625</v>
      </c>
      <c r="E182" s="8">
        <v>0.70833333333333337</v>
      </c>
    </row>
    <row r="183" spans="1:7" s="6" customFormat="1" ht="20.100000000000001" customHeight="1" x14ac:dyDescent="0.45">
      <c r="A183" s="3">
        <v>43113</v>
      </c>
      <c r="B183" s="17"/>
      <c r="C183" s="17"/>
      <c r="D183" s="17"/>
      <c r="E183" s="17"/>
    </row>
    <row r="184" spans="1:7" s="6" customFormat="1" ht="20.100000000000001" customHeight="1" x14ac:dyDescent="0.45">
      <c r="A184" s="3">
        <v>43114</v>
      </c>
      <c r="B184" s="17"/>
      <c r="C184" s="17"/>
      <c r="D184" s="17"/>
      <c r="E184" s="17"/>
    </row>
    <row r="185" spans="1:7" ht="20.100000000000001" customHeight="1" x14ac:dyDescent="0.45">
      <c r="A185" s="7">
        <v>43115</v>
      </c>
      <c r="F185" s="11" t="s">
        <v>13</v>
      </c>
      <c r="G185" s="11" t="s">
        <v>12</v>
      </c>
    </row>
    <row r="186" spans="1:7" s="16" customFormat="1" ht="20.100000000000001" customHeight="1" x14ac:dyDescent="0.45">
      <c r="A186" s="12">
        <v>43116</v>
      </c>
      <c r="B186" s="13">
        <v>0.33333333333333331</v>
      </c>
      <c r="C186" s="13">
        <v>0.54166666666666663</v>
      </c>
      <c r="D186" s="13">
        <v>0.5625</v>
      </c>
      <c r="E186" s="13">
        <v>0.8125</v>
      </c>
    </row>
    <row r="187" spans="1:7" ht="20.100000000000001" customHeight="1" x14ac:dyDescent="0.45">
      <c r="A187" s="7">
        <v>43117</v>
      </c>
      <c r="B187" s="8">
        <v>0.33333333333333331</v>
      </c>
      <c r="C187" s="8">
        <v>0.54166666666666663</v>
      </c>
      <c r="D187" s="8">
        <v>0.5625</v>
      </c>
      <c r="E187" s="8">
        <v>0.79166666666666663</v>
      </c>
    </row>
    <row r="188" spans="1:7" s="16" customFormat="1" ht="20.100000000000001" customHeight="1" x14ac:dyDescent="0.45">
      <c r="A188" s="12">
        <v>43118</v>
      </c>
      <c r="B188" s="13">
        <v>0.33333333333333331</v>
      </c>
      <c r="C188" s="13">
        <v>0.54166666666666663</v>
      </c>
      <c r="D188" s="13">
        <v>0.5625</v>
      </c>
      <c r="E188" s="13">
        <v>0.79166666666666663</v>
      </c>
    </row>
    <row r="189" spans="1:7" ht="20.100000000000001" customHeight="1" x14ac:dyDescent="0.45">
      <c r="A189" s="7">
        <v>43119</v>
      </c>
      <c r="B189" s="8">
        <v>0.33333333333333331</v>
      </c>
      <c r="C189" s="8">
        <v>0.54166666666666663</v>
      </c>
      <c r="D189" s="8">
        <v>0.5625</v>
      </c>
      <c r="E189" s="8">
        <v>0.77083333333333337</v>
      </c>
    </row>
    <row r="190" spans="1:7" s="6" customFormat="1" ht="20.100000000000001" customHeight="1" x14ac:dyDescent="0.45">
      <c r="A190" s="3">
        <v>43120</v>
      </c>
      <c r="B190" s="17"/>
      <c r="C190" s="17"/>
      <c r="D190" s="17"/>
      <c r="E190" s="17"/>
    </row>
    <row r="191" spans="1:7" s="6" customFormat="1" ht="20.100000000000001" customHeight="1" x14ac:dyDescent="0.45">
      <c r="A191" s="3">
        <v>43121</v>
      </c>
      <c r="B191" s="17"/>
      <c r="C191" s="17"/>
      <c r="D191" s="17"/>
      <c r="E191" s="17"/>
    </row>
    <row r="192" spans="1:7" ht="20.100000000000001" customHeight="1" x14ac:dyDescent="0.45">
      <c r="A192" s="7">
        <v>43122</v>
      </c>
      <c r="B192" s="8">
        <v>0.33333333333333331</v>
      </c>
      <c r="C192" s="8">
        <v>0.54166666666666663</v>
      </c>
      <c r="D192" s="8">
        <v>0.5625</v>
      </c>
      <c r="E192" s="8">
        <v>0.77083333333333337</v>
      </c>
    </row>
    <row r="193" spans="1:5" s="16" customFormat="1" ht="20.100000000000001" customHeight="1" x14ac:dyDescent="0.45">
      <c r="A193" s="12">
        <v>43123</v>
      </c>
      <c r="B193" s="13">
        <v>0.33333333333333331</v>
      </c>
      <c r="C193" s="13">
        <v>0.54166666666666663</v>
      </c>
      <c r="D193" s="13">
        <v>0.5625</v>
      </c>
      <c r="E193" s="13">
        <v>0.75</v>
      </c>
    </row>
    <row r="194" spans="1:5" ht="20.100000000000001" customHeight="1" x14ac:dyDescent="0.45">
      <c r="A194" s="7">
        <v>43124</v>
      </c>
      <c r="B194" s="8">
        <v>0.29166666666666669</v>
      </c>
      <c r="C194" s="8">
        <v>0.54166666666666663</v>
      </c>
      <c r="D194" s="8">
        <v>0.5625</v>
      </c>
      <c r="E194" s="8">
        <v>0.75</v>
      </c>
    </row>
    <row r="195" spans="1:5" s="16" customFormat="1" ht="20.100000000000001" customHeight="1" x14ac:dyDescent="0.45">
      <c r="A195" s="12">
        <v>43125</v>
      </c>
      <c r="B195" s="13">
        <v>0.33333333333333331</v>
      </c>
      <c r="C195" s="13">
        <v>0.54166666666666663</v>
      </c>
      <c r="D195" s="13">
        <v>0.5625</v>
      </c>
      <c r="E195" s="13">
        <v>0.77083333333333337</v>
      </c>
    </row>
    <row r="196" spans="1:5" ht="20.100000000000001" customHeight="1" x14ac:dyDescent="0.45">
      <c r="A196" s="7">
        <v>43126</v>
      </c>
      <c r="B196" s="8">
        <v>0.33333333333333331</v>
      </c>
      <c r="C196" s="8">
        <v>0.54166666666666663</v>
      </c>
      <c r="D196" s="8">
        <v>0.5625</v>
      </c>
      <c r="E196" s="8">
        <v>0.75</v>
      </c>
    </row>
    <row r="197" spans="1:5" s="6" customFormat="1" ht="20.100000000000001" customHeight="1" x14ac:dyDescent="0.45">
      <c r="A197" s="3">
        <v>43127</v>
      </c>
      <c r="B197" s="17"/>
      <c r="C197" s="17"/>
      <c r="D197" s="17"/>
      <c r="E197" s="17"/>
    </row>
    <row r="198" spans="1:5" s="6" customFormat="1" ht="20.100000000000001" customHeight="1" x14ac:dyDescent="0.45">
      <c r="A198" s="3">
        <v>43128</v>
      </c>
      <c r="B198" s="17"/>
      <c r="C198" s="17"/>
      <c r="D198" s="17"/>
      <c r="E198" s="17"/>
    </row>
    <row r="199" spans="1:5" ht="20.100000000000001" customHeight="1" x14ac:dyDescent="0.45">
      <c r="A199" s="7">
        <v>43129</v>
      </c>
      <c r="B199" s="8">
        <v>0.33333333333333331</v>
      </c>
      <c r="C199" s="8">
        <v>0.54166666666666663</v>
      </c>
      <c r="D199" s="8">
        <v>0.5625</v>
      </c>
      <c r="E199" s="8">
        <v>0.79166666666666663</v>
      </c>
    </row>
    <row r="200" spans="1:5" s="16" customFormat="1" ht="20.100000000000001" customHeight="1" x14ac:dyDescent="0.45">
      <c r="A200" s="12">
        <v>43130</v>
      </c>
      <c r="B200" s="13">
        <v>0.33333333333333331</v>
      </c>
      <c r="C200" s="13">
        <v>0.54166666666666663</v>
      </c>
      <c r="D200" s="13">
        <v>0.5625</v>
      </c>
      <c r="E200" s="13">
        <v>0.77083333333333337</v>
      </c>
    </row>
    <row r="201" spans="1:5" ht="20.100000000000001" customHeight="1" x14ac:dyDescent="0.45">
      <c r="A201" s="7">
        <v>43131</v>
      </c>
      <c r="B201" s="8">
        <v>0.33333333333333331</v>
      </c>
      <c r="C201" s="8">
        <v>0.54166666666666663</v>
      </c>
      <c r="D201" s="8">
        <v>0.5625</v>
      </c>
      <c r="E201" s="8">
        <v>0.79166666666666663</v>
      </c>
    </row>
    <row r="202" spans="1:5" s="16" customFormat="1" ht="20.100000000000001" customHeight="1" x14ac:dyDescent="0.45">
      <c r="A202" s="12">
        <v>43132</v>
      </c>
      <c r="B202" s="13">
        <v>0.33333333333333331</v>
      </c>
      <c r="C202" s="13">
        <v>0.54166666666666663</v>
      </c>
      <c r="D202" s="13">
        <v>0.5625</v>
      </c>
      <c r="E202" s="13">
        <v>0.75</v>
      </c>
    </row>
    <row r="203" spans="1:5" ht="20.100000000000001" customHeight="1" x14ac:dyDescent="0.45">
      <c r="A203" s="7">
        <v>43133</v>
      </c>
      <c r="B203" s="8">
        <v>0.33333333333333331</v>
      </c>
      <c r="C203" s="8">
        <v>0.54166666666666663</v>
      </c>
      <c r="D203" s="8">
        <v>0.5625</v>
      </c>
      <c r="E203" s="8">
        <v>0.75</v>
      </c>
    </row>
    <row r="204" spans="1:5" s="6" customFormat="1" ht="20.100000000000001" customHeight="1" x14ac:dyDescent="0.45">
      <c r="A204" s="3">
        <v>43134</v>
      </c>
      <c r="B204" s="17"/>
      <c r="C204" s="17"/>
      <c r="D204" s="17"/>
      <c r="E204" s="17"/>
    </row>
    <row r="205" spans="1:5" s="6" customFormat="1" ht="20.100000000000001" customHeight="1" x14ac:dyDescent="0.45">
      <c r="A205" s="3">
        <v>43135</v>
      </c>
      <c r="B205" s="17"/>
      <c r="C205" s="17"/>
      <c r="D205" s="17"/>
      <c r="E205" s="17"/>
    </row>
    <row r="206" spans="1:5" ht="20.100000000000001" customHeight="1" x14ac:dyDescent="0.45">
      <c r="A206" s="7">
        <v>43136</v>
      </c>
      <c r="B206" s="8">
        <v>0.33333333333333331</v>
      </c>
      <c r="C206" s="8">
        <v>0.54166666666666663</v>
      </c>
      <c r="D206" s="8">
        <v>0.5625</v>
      </c>
      <c r="E206" s="8">
        <v>0.75</v>
      </c>
    </row>
    <row r="207" spans="1:5" s="16" customFormat="1" ht="20.100000000000001" customHeight="1" x14ac:dyDescent="0.45">
      <c r="A207" s="12">
        <v>43137</v>
      </c>
      <c r="B207" s="13">
        <v>0.33333333333333331</v>
      </c>
      <c r="C207" s="13">
        <v>0.54166666666666663</v>
      </c>
      <c r="D207" s="13">
        <v>0.5625</v>
      </c>
      <c r="E207" s="13">
        <v>0.75</v>
      </c>
    </row>
    <row r="208" spans="1:5" ht="20.100000000000001" customHeight="1" x14ac:dyDescent="0.45">
      <c r="A208" s="7">
        <v>43138</v>
      </c>
      <c r="B208" s="8">
        <v>0.33333333333333331</v>
      </c>
      <c r="C208" s="8">
        <v>0.54166666666666663</v>
      </c>
      <c r="D208" s="8">
        <v>0.5625</v>
      </c>
      <c r="E208" s="8">
        <v>0.75</v>
      </c>
    </row>
    <row r="209" spans="1:7" s="16" customFormat="1" ht="20.100000000000001" customHeight="1" x14ac:dyDescent="0.45">
      <c r="A209" s="12">
        <v>43139</v>
      </c>
      <c r="B209" s="13">
        <v>0.33333333333333331</v>
      </c>
      <c r="C209" s="13">
        <v>0.54166666666666663</v>
      </c>
      <c r="D209" s="13">
        <v>0.5625</v>
      </c>
      <c r="E209" s="13">
        <v>0.75</v>
      </c>
    </row>
    <row r="210" spans="1:7" ht="20.100000000000001" customHeight="1" x14ac:dyDescent="0.45">
      <c r="A210" s="7">
        <v>43140</v>
      </c>
      <c r="B210" s="8">
        <v>0.33333333333333331</v>
      </c>
      <c r="C210" s="8">
        <v>0.54166666666666663</v>
      </c>
      <c r="D210" s="8">
        <v>0.5625</v>
      </c>
      <c r="E210" s="8">
        <v>0.75</v>
      </c>
    </row>
    <row r="211" spans="1:7" s="6" customFormat="1" ht="20.100000000000001" customHeight="1" x14ac:dyDescent="0.45">
      <c r="A211" s="3">
        <v>43141</v>
      </c>
      <c r="B211" s="17"/>
      <c r="C211" s="17"/>
      <c r="D211" s="17"/>
      <c r="E211" s="17"/>
    </row>
    <row r="212" spans="1:7" s="6" customFormat="1" ht="20.100000000000001" customHeight="1" x14ac:dyDescent="0.45">
      <c r="A212" s="3">
        <v>43142</v>
      </c>
      <c r="B212" s="17"/>
      <c r="C212" s="17"/>
      <c r="D212" s="17"/>
      <c r="E212" s="17"/>
    </row>
    <row r="213" spans="1:7" ht="20.100000000000001" customHeight="1" x14ac:dyDescent="0.45">
      <c r="A213" s="7">
        <v>43143</v>
      </c>
      <c r="B213" s="8">
        <v>0.33333333333333331</v>
      </c>
      <c r="C213" s="8">
        <v>0.54166666666666663</v>
      </c>
      <c r="D213" s="8">
        <v>0.5625</v>
      </c>
      <c r="E213" s="8">
        <v>0.75</v>
      </c>
    </row>
    <row r="214" spans="1:7" s="16" customFormat="1" ht="20.100000000000001" customHeight="1" x14ac:dyDescent="0.45">
      <c r="A214" s="12">
        <v>43144</v>
      </c>
      <c r="B214" s="13">
        <v>0.33333333333333331</v>
      </c>
      <c r="C214" s="13">
        <v>0.54166666666666663</v>
      </c>
      <c r="D214" s="13">
        <v>0.5625</v>
      </c>
      <c r="E214" s="13">
        <v>0.75</v>
      </c>
    </row>
    <row r="215" spans="1:7" ht="20.100000000000001" customHeight="1" x14ac:dyDescent="0.45">
      <c r="A215" s="7">
        <v>43145</v>
      </c>
      <c r="B215" s="8">
        <v>0.33333333333333331</v>
      </c>
      <c r="C215" s="8">
        <v>0.54166666666666663</v>
      </c>
      <c r="D215" s="8">
        <v>0.5625</v>
      </c>
      <c r="E215" s="8">
        <v>0.75</v>
      </c>
    </row>
    <row r="216" spans="1:7" s="16" customFormat="1" ht="20.100000000000001" customHeight="1" x14ac:dyDescent="0.45">
      <c r="A216" s="12">
        <v>43146</v>
      </c>
      <c r="B216" s="13">
        <v>0.33333333333333331</v>
      </c>
      <c r="C216" s="13">
        <v>0.54166666666666663</v>
      </c>
      <c r="D216" s="13">
        <v>0.5625</v>
      </c>
      <c r="E216" s="13">
        <v>0.75</v>
      </c>
    </row>
    <row r="217" spans="1:7" ht="20.100000000000001" customHeight="1" x14ac:dyDescent="0.45">
      <c r="A217" s="7">
        <v>43147</v>
      </c>
      <c r="B217" s="8">
        <v>0.33333333333333331</v>
      </c>
      <c r="C217" s="8">
        <v>0.54166666666666663</v>
      </c>
      <c r="D217" s="8">
        <v>0.5625</v>
      </c>
      <c r="E217" s="8">
        <v>0.75</v>
      </c>
    </row>
    <row r="218" spans="1:7" s="6" customFormat="1" ht="20.100000000000001" customHeight="1" x14ac:dyDescent="0.45">
      <c r="A218" s="3">
        <v>43148</v>
      </c>
      <c r="B218" s="4"/>
      <c r="C218" s="4"/>
      <c r="D218" s="4"/>
      <c r="E218" s="4"/>
    </row>
    <row r="220" spans="1:7" ht="20.100000000000001" customHeight="1" x14ac:dyDescent="0.45">
      <c r="F220" s="21" t="s">
        <v>14</v>
      </c>
      <c r="G220" s="21">
        <f>COUNTIF(G2:G218,"X")</f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3"/>
  <sheetViews>
    <sheetView workbookViewId="0">
      <selection activeCell="A7" sqref="A7"/>
    </sheetView>
  </sheetViews>
  <sheetFormatPr defaultColWidth="9.1328125" defaultRowHeight="15.4" x14ac:dyDescent="0.45"/>
  <cols>
    <col min="1" max="1" width="10.59765625" style="125" customWidth="1"/>
    <col min="2" max="2" width="9.1328125" style="125"/>
    <col min="3" max="3" width="7.3984375" style="125" customWidth="1"/>
    <col min="4" max="4" width="20.73046875" style="125" bestFit="1" customWidth="1"/>
    <col min="5" max="5" width="24" style="125" bestFit="1" customWidth="1"/>
    <col min="6" max="6" width="11" style="125" bestFit="1" customWidth="1"/>
    <col min="7" max="7" width="12.1328125" style="125" customWidth="1"/>
    <col min="8" max="8" width="10.1328125" style="125" customWidth="1"/>
    <col min="9" max="9" width="11.3984375" style="125" bestFit="1" customWidth="1"/>
    <col min="10" max="10" width="22" style="125" customWidth="1"/>
    <col min="11" max="11" width="22.1328125" style="125" bestFit="1" customWidth="1"/>
    <col min="12" max="12" width="38.265625" style="125" customWidth="1"/>
    <col min="13" max="13" width="16.86328125" style="125" customWidth="1"/>
    <col min="14" max="14" width="15" style="125" bestFit="1" customWidth="1"/>
    <col min="15" max="15" width="12.265625" style="125" bestFit="1" customWidth="1"/>
    <col min="16" max="16" width="15.3984375" style="125" bestFit="1" customWidth="1"/>
    <col min="17" max="16384" width="9.1328125" style="125"/>
  </cols>
  <sheetData>
    <row r="1" spans="1:16" s="149" customFormat="1" ht="33" customHeight="1" x14ac:dyDescent="0.45">
      <c r="A1" s="148" t="s">
        <v>131</v>
      </c>
      <c r="B1" s="148" t="s">
        <v>116</v>
      </c>
      <c r="C1" s="148" t="s">
        <v>117</v>
      </c>
      <c r="D1" s="148" t="s">
        <v>118</v>
      </c>
      <c r="E1" s="148" t="s">
        <v>119</v>
      </c>
      <c r="F1" s="148" t="s">
        <v>120</v>
      </c>
      <c r="G1" s="148" t="s">
        <v>121</v>
      </c>
      <c r="H1" s="148" t="s">
        <v>122</v>
      </c>
      <c r="I1" s="148" t="s">
        <v>123</v>
      </c>
      <c r="J1" s="148" t="s">
        <v>125</v>
      </c>
      <c r="K1" s="148" t="s">
        <v>124</v>
      </c>
      <c r="L1" s="148" t="s">
        <v>126</v>
      </c>
      <c r="M1" s="148" t="s">
        <v>127</v>
      </c>
      <c r="N1" s="148" t="s">
        <v>128</v>
      </c>
      <c r="O1" s="148" t="s">
        <v>129</v>
      </c>
      <c r="P1" s="148" t="s">
        <v>130</v>
      </c>
    </row>
    <row r="2" spans="1:16" x14ac:dyDescent="0.45">
      <c r="A2" s="124" t="s">
        <v>165</v>
      </c>
      <c r="B2" s="124" t="s">
        <v>161</v>
      </c>
      <c r="C2" s="124" t="s">
        <v>162</v>
      </c>
      <c r="D2" s="124" t="s">
        <v>163</v>
      </c>
      <c r="E2" s="124" t="s">
        <v>164</v>
      </c>
      <c r="H2" s="124" t="s">
        <v>83</v>
      </c>
      <c r="I2" s="124" t="s">
        <v>84</v>
      </c>
      <c r="J2" s="124"/>
      <c r="K2" s="124"/>
      <c r="M2" s="124" t="s">
        <v>85</v>
      </c>
      <c r="N2" s="126">
        <v>4</v>
      </c>
      <c r="O2" s="127">
        <v>331.76</v>
      </c>
      <c r="P2" s="128">
        <v>42944</v>
      </c>
    </row>
    <row r="3" spans="1:16" s="130" customFormat="1" x14ac:dyDescent="0.45">
      <c r="A3" s="129" t="s">
        <v>165</v>
      </c>
      <c r="B3" s="129" t="s">
        <v>161</v>
      </c>
      <c r="C3" s="129" t="s">
        <v>162</v>
      </c>
      <c r="D3" s="129" t="s">
        <v>163</v>
      </c>
      <c r="E3" s="129" t="s">
        <v>164</v>
      </c>
      <c r="H3" s="129" t="s">
        <v>83</v>
      </c>
      <c r="I3" s="129" t="s">
        <v>84</v>
      </c>
      <c r="J3" s="129" t="s">
        <v>86</v>
      </c>
      <c r="K3" s="129"/>
      <c r="M3" s="129" t="s">
        <v>85</v>
      </c>
      <c r="N3" s="131">
        <v>7.5</v>
      </c>
      <c r="O3" s="132">
        <v>622.04999999999995</v>
      </c>
      <c r="P3" s="133">
        <v>42958</v>
      </c>
    </row>
    <row r="4" spans="1:16" ht="50.25" customHeight="1" x14ac:dyDescent="0.45">
      <c r="A4" s="124" t="s">
        <v>165</v>
      </c>
      <c r="B4" s="124" t="s">
        <v>161</v>
      </c>
      <c r="C4" s="124" t="s">
        <v>162</v>
      </c>
      <c r="D4" s="124" t="s">
        <v>163</v>
      </c>
      <c r="E4" s="124" t="s">
        <v>164</v>
      </c>
      <c r="H4" s="124" t="s">
        <v>83</v>
      </c>
      <c r="I4" s="124" t="s">
        <v>84</v>
      </c>
      <c r="J4" s="124"/>
      <c r="K4" s="124" t="s">
        <v>87</v>
      </c>
      <c r="L4" s="124" t="s">
        <v>166</v>
      </c>
      <c r="M4" s="124" t="s">
        <v>85</v>
      </c>
      <c r="N4" s="126">
        <v>7.5</v>
      </c>
      <c r="O4" s="127">
        <v>622.04999999999995</v>
      </c>
      <c r="P4" s="128">
        <v>42972</v>
      </c>
    </row>
    <row r="5" spans="1:16" s="130" customFormat="1" x14ac:dyDescent="0.45">
      <c r="A5" s="129" t="s">
        <v>165</v>
      </c>
      <c r="B5" s="129" t="s">
        <v>161</v>
      </c>
      <c r="C5" s="129" t="s">
        <v>162</v>
      </c>
      <c r="D5" s="129" t="s">
        <v>163</v>
      </c>
      <c r="E5" s="129" t="s">
        <v>164</v>
      </c>
      <c r="H5" s="129" t="s">
        <v>83</v>
      </c>
      <c r="I5" s="129" t="s">
        <v>84</v>
      </c>
      <c r="J5" s="129" t="s">
        <v>88</v>
      </c>
      <c r="K5" s="129"/>
      <c r="M5" s="129" t="s">
        <v>85</v>
      </c>
      <c r="N5" s="131">
        <v>7</v>
      </c>
      <c r="O5" s="132">
        <v>580.58000000000004</v>
      </c>
      <c r="P5" s="133">
        <v>42972</v>
      </c>
    </row>
    <row r="6" spans="1:16" x14ac:dyDescent="0.45">
      <c r="A6" s="124" t="s">
        <v>165</v>
      </c>
      <c r="B6" s="124" t="s">
        <v>161</v>
      </c>
      <c r="C6" s="124" t="s">
        <v>162</v>
      </c>
      <c r="D6" s="124" t="s">
        <v>163</v>
      </c>
      <c r="E6" s="124" t="s">
        <v>164</v>
      </c>
      <c r="H6" s="124" t="s">
        <v>83</v>
      </c>
      <c r="I6" s="124" t="s">
        <v>84</v>
      </c>
      <c r="J6" s="124" t="s">
        <v>89</v>
      </c>
      <c r="K6" s="124"/>
      <c r="M6" s="124" t="s">
        <v>85</v>
      </c>
      <c r="N6" s="126">
        <v>8</v>
      </c>
      <c r="O6" s="127">
        <v>663.52</v>
      </c>
      <c r="P6" s="128">
        <v>42972</v>
      </c>
    </row>
    <row r="7" spans="1:16" s="130" customFormat="1" x14ac:dyDescent="0.45">
      <c r="A7" s="129" t="s">
        <v>165</v>
      </c>
      <c r="B7" s="129" t="s">
        <v>161</v>
      </c>
      <c r="C7" s="129" t="s">
        <v>162</v>
      </c>
      <c r="D7" s="129" t="s">
        <v>163</v>
      </c>
      <c r="E7" s="129" t="s">
        <v>164</v>
      </c>
      <c r="H7" s="129" t="s">
        <v>83</v>
      </c>
      <c r="I7" s="129" t="s">
        <v>84</v>
      </c>
      <c r="J7" s="129" t="s">
        <v>90</v>
      </c>
      <c r="K7" s="129"/>
      <c r="M7" s="129" t="s">
        <v>85</v>
      </c>
      <c r="N7" s="131">
        <v>8</v>
      </c>
      <c r="O7" s="132">
        <v>663.52</v>
      </c>
      <c r="P7" s="133">
        <v>42986</v>
      </c>
    </row>
    <row r="8" spans="1:16" x14ac:dyDescent="0.45">
      <c r="A8" s="124" t="s">
        <v>165</v>
      </c>
      <c r="B8" s="124" t="s">
        <v>161</v>
      </c>
      <c r="C8" s="124" t="s">
        <v>162</v>
      </c>
      <c r="D8" s="124" t="s">
        <v>163</v>
      </c>
      <c r="E8" s="124" t="s">
        <v>164</v>
      </c>
      <c r="H8" s="124" t="s">
        <v>83</v>
      </c>
      <c r="I8" s="124" t="s">
        <v>84</v>
      </c>
      <c r="J8" s="124" t="s">
        <v>91</v>
      </c>
      <c r="K8" s="124"/>
      <c r="M8" s="124" t="s">
        <v>85</v>
      </c>
      <c r="N8" s="126">
        <v>7.5</v>
      </c>
      <c r="O8" s="127">
        <v>622.04999999999995</v>
      </c>
      <c r="P8" s="128">
        <v>42986</v>
      </c>
    </row>
    <row r="9" spans="1:16" s="130" customFormat="1" x14ac:dyDescent="0.45">
      <c r="A9" s="129" t="s">
        <v>165</v>
      </c>
      <c r="B9" s="129" t="s">
        <v>161</v>
      </c>
      <c r="C9" s="129" t="s">
        <v>162</v>
      </c>
      <c r="D9" s="129" t="s">
        <v>163</v>
      </c>
      <c r="E9" s="129" t="s">
        <v>164</v>
      </c>
      <c r="H9" s="129" t="s">
        <v>83</v>
      </c>
      <c r="I9" s="129" t="s">
        <v>84</v>
      </c>
      <c r="J9" s="129" t="s">
        <v>92</v>
      </c>
      <c r="K9" s="129"/>
      <c r="M9" s="129" t="s">
        <v>85</v>
      </c>
      <c r="N9" s="131">
        <v>2</v>
      </c>
      <c r="O9" s="132">
        <v>165.88</v>
      </c>
      <c r="P9" s="133">
        <v>43000</v>
      </c>
    </row>
    <row r="10" spans="1:16" x14ac:dyDescent="0.45">
      <c r="A10" s="124" t="s">
        <v>165</v>
      </c>
      <c r="B10" s="124" t="s">
        <v>161</v>
      </c>
      <c r="C10" s="124" t="s">
        <v>162</v>
      </c>
      <c r="D10" s="124" t="s">
        <v>163</v>
      </c>
      <c r="E10" s="124" t="s">
        <v>164</v>
      </c>
      <c r="H10" s="124" t="s">
        <v>83</v>
      </c>
      <c r="I10" s="124" t="s">
        <v>84</v>
      </c>
      <c r="J10" s="124" t="s">
        <v>93</v>
      </c>
      <c r="K10" s="124"/>
      <c r="M10" s="124" t="s">
        <v>85</v>
      </c>
      <c r="N10" s="126">
        <v>1.5</v>
      </c>
      <c r="O10" s="127">
        <v>124.41</v>
      </c>
      <c r="P10" s="128">
        <v>43000</v>
      </c>
    </row>
    <row r="11" spans="1:16" s="130" customFormat="1" x14ac:dyDescent="0.45">
      <c r="A11" s="129" t="s">
        <v>165</v>
      </c>
      <c r="B11" s="129" t="s">
        <v>161</v>
      </c>
      <c r="C11" s="129" t="s">
        <v>162</v>
      </c>
      <c r="D11" s="129" t="s">
        <v>163</v>
      </c>
      <c r="E11" s="129" t="s">
        <v>164</v>
      </c>
      <c r="H11" s="129" t="s">
        <v>83</v>
      </c>
      <c r="I11" s="129" t="s">
        <v>84</v>
      </c>
      <c r="J11" s="129" t="s">
        <v>93</v>
      </c>
      <c r="K11" s="129"/>
      <c r="M11" s="129" t="s">
        <v>85</v>
      </c>
      <c r="N11" s="131">
        <v>8.5</v>
      </c>
      <c r="O11" s="132">
        <v>704.99</v>
      </c>
      <c r="P11" s="133">
        <v>43000</v>
      </c>
    </row>
    <row r="12" spans="1:16" x14ac:dyDescent="0.45">
      <c r="A12" s="124" t="s">
        <v>165</v>
      </c>
      <c r="B12" s="124" t="s">
        <v>161</v>
      </c>
      <c r="C12" s="124" t="s">
        <v>162</v>
      </c>
      <c r="D12" s="124" t="s">
        <v>163</v>
      </c>
      <c r="E12" s="124" t="s">
        <v>164</v>
      </c>
      <c r="H12" s="124" t="s">
        <v>83</v>
      </c>
      <c r="I12" s="124" t="s">
        <v>84</v>
      </c>
      <c r="J12" s="124" t="s">
        <v>94</v>
      </c>
      <c r="K12" s="124"/>
      <c r="M12" s="124" t="s">
        <v>85</v>
      </c>
      <c r="N12" s="126">
        <v>0.5</v>
      </c>
      <c r="O12" s="127">
        <v>41.47</v>
      </c>
      <c r="P12" s="128">
        <v>43014</v>
      </c>
    </row>
    <row r="13" spans="1:16" s="130" customFormat="1" x14ac:dyDescent="0.45">
      <c r="A13" s="129" t="s">
        <v>165</v>
      </c>
      <c r="B13" s="129" t="s">
        <v>161</v>
      </c>
      <c r="C13" s="129" t="s">
        <v>162</v>
      </c>
      <c r="D13" s="129" t="s">
        <v>163</v>
      </c>
      <c r="E13" s="129" t="s">
        <v>164</v>
      </c>
      <c r="H13" s="129" t="s">
        <v>83</v>
      </c>
      <c r="I13" s="129" t="s">
        <v>84</v>
      </c>
      <c r="J13" s="129" t="s">
        <v>94</v>
      </c>
      <c r="K13" s="129"/>
      <c r="M13" s="129" t="s">
        <v>85</v>
      </c>
      <c r="N13" s="131">
        <v>9.5</v>
      </c>
      <c r="O13" s="132">
        <v>787.93</v>
      </c>
      <c r="P13" s="133">
        <v>43014</v>
      </c>
    </row>
    <row r="14" spans="1:16" x14ac:dyDescent="0.45">
      <c r="A14" s="124" t="s">
        <v>165</v>
      </c>
      <c r="B14" s="124" t="s">
        <v>161</v>
      </c>
      <c r="C14" s="124" t="s">
        <v>162</v>
      </c>
      <c r="D14" s="124" t="s">
        <v>163</v>
      </c>
      <c r="E14" s="124" t="s">
        <v>164</v>
      </c>
      <c r="H14" s="124" t="s">
        <v>83</v>
      </c>
      <c r="I14" s="124" t="s">
        <v>84</v>
      </c>
      <c r="J14" s="124" t="s">
        <v>95</v>
      </c>
      <c r="K14" s="124"/>
      <c r="M14" s="124" t="s">
        <v>85</v>
      </c>
      <c r="N14" s="126">
        <v>0.5</v>
      </c>
      <c r="O14" s="127">
        <v>41.47</v>
      </c>
      <c r="P14" s="128">
        <v>43014</v>
      </c>
    </row>
    <row r="15" spans="1:16" s="130" customFormat="1" x14ac:dyDescent="0.45">
      <c r="A15" s="129" t="s">
        <v>165</v>
      </c>
      <c r="B15" s="129" t="s">
        <v>161</v>
      </c>
      <c r="C15" s="129" t="s">
        <v>162</v>
      </c>
      <c r="D15" s="129" t="s">
        <v>163</v>
      </c>
      <c r="E15" s="129" t="s">
        <v>164</v>
      </c>
      <c r="H15" s="129" t="s">
        <v>83</v>
      </c>
      <c r="I15" s="129" t="s">
        <v>84</v>
      </c>
      <c r="J15" s="129" t="s">
        <v>95</v>
      </c>
      <c r="K15" s="129"/>
      <c r="M15" s="129" t="s">
        <v>85</v>
      </c>
      <c r="N15" s="131">
        <v>9.5</v>
      </c>
      <c r="O15" s="132">
        <v>787.93</v>
      </c>
      <c r="P15" s="133">
        <v>43014</v>
      </c>
    </row>
    <row r="16" spans="1:16" x14ac:dyDescent="0.45">
      <c r="A16" s="124" t="s">
        <v>165</v>
      </c>
      <c r="B16" s="124" t="s">
        <v>161</v>
      </c>
      <c r="C16" s="124" t="s">
        <v>162</v>
      </c>
      <c r="D16" s="124" t="s">
        <v>163</v>
      </c>
      <c r="E16" s="124" t="s">
        <v>164</v>
      </c>
      <c r="H16" s="124" t="s">
        <v>83</v>
      </c>
      <c r="I16" s="124" t="s">
        <v>84</v>
      </c>
      <c r="J16" s="124" t="s">
        <v>96</v>
      </c>
      <c r="K16" s="124"/>
      <c r="M16" s="124" t="s">
        <v>85</v>
      </c>
      <c r="N16" s="126">
        <v>9</v>
      </c>
      <c r="O16" s="127">
        <v>746.46</v>
      </c>
      <c r="P16" s="128">
        <v>43028</v>
      </c>
    </row>
    <row r="17" spans="1:16" s="130" customFormat="1" x14ac:dyDescent="0.45">
      <c r="A17" s="129" t="s">
        <v>165</v>
      </c>
      <c r="B17" s="129" t="s">
        <v>161</v>
      </c>
      <c r="C17" s="129" t="s">
        <v>162</v>
      </c>
      <c r="D17" s="129" t="s">
        <v>163</v>
      </c>
      <c r="E17" s="129" t="s">
        <v>164</v>
      </c>
      <c r="H17" s="129" t="s">
        <v>83</v>
      </c>
      <c r="I17" s="129" t="s">
        <v>84</v>
      </c>
      <c r="J17" s="129" t="s">
        <v>97</v>
      </c>
      <c r="K17" s="129"/>
      <c r="M17" s="129" t="s">
        <v>85</v>
      </c>
      <c r="N17" s="131">
        <v>3.5</v>
      </c>
      <c r="O17" s="132">
        <v>290.29000000000002</v>
      </c>
      <c r="P17" s="133">
        <v>43028</v>
      </c>
    </row>
    <row r="18" spans="1:16" x14ac:dyDescent="0.45">
      <c r="A18" s="124" t="s">
        <v>165</v>
      </c>
      <c r="B18" s="124" t="s">
        <v>161</v>
      </c>
      <c r="C18" s="124" t="s">
        <v>162</v>
      </c>
      <c r="D18" s="124" t="s">
        <v>163</v>
      </c>
      <c r="E18" s="124" t="s">
        <v>164</v>
      </c>
      <c r="H18" s="124" t="s">
        <v>83</v>
      </c>
      <c r="I18" s="124" t="s">
        <v>84</v>
      </c>
      <c r="J18" s="124" t="s">
        <v>98</v>
      </c>
      <c r="K18" s="124"/>
      <c r="M18" s="124" t="s">
        <v>85</v>
      </c>
      <c r="N18" s="126">
        <v>0.5</v>
      </c>
      <c r="O18" s="127">
        <v>41.47</v>
      </c>
      <c r="P18" s="128">
        <v>43042</v>
      </c>
    </row>
    <row r="19" spans="1:16" s="130" customFormat="1" x14ac:dyDescent="0.45">
      <c r="A19" s="129" t="s">
        <v>165</v>
      </c>
      <c r="B19" s="129" t="s">
        <v>161</v>
      </c>
      <c r="C19" s="129" t="s">
        <v>162</v>
      </c>
      <c r="D19" s="129" t="s">
        <v>163</v>
      </c>
      <c r="E19" s="129" t="s">
        <v>164</v>
      </c>
      <c r="H19" s="129" t="s">
        <v>83</v>
      </c>
      <c r="I19" s="129" t="s">
        <v>84</v>
      </c>
      <c r="J19" s="129" t="s">
        <v>98</v>
      </c>
      <c r="K19" s="129"/>
      <c r="M19" s="129" t="s">
        <v>85</v>
      </c>
      <c r="N19" s="131">
        <v>9.5</v>
      </c>
      <c r="O19" s="132">
        <v>787.93</v>
      </c>
      <c r="P19" s="133">
        <v>43042</v>
      </c>
    </row>
    <row r="20" spans="1:16" x14ac:dyDescent="0.45">
      <c r="A20" s="124" t="s">
        <v>165</v>
      </c>
      <c r="B20" s="124" t="s">
        <v>161</v>
      </c>
      <c r="C20" s="124" t="s">
        <v>162</v>
      </c>
      <c r="D20" s="124" t="s">
        <v>163</v>
      </c>
      <c r="E20" s="124" t="s">
        <v>164</v>
      </c>
      <c r="H20" s="124" t="s">
        <v>83</v>
      </c>
      <c r="I20" s="124" t="s">
        <v>84</v>
      </c>
      <c r="J20" s="124" t="s">
        <v>99</v>
      </c>
      <c r="K20" s="124"/>
      <c r="M20" s="124" t="s">
        <v>85</v>
      </c>
      <c r="N20" s="126">
        <v>1.5</v>
      </c>
      <c r="O20" s="127">
        <v>124.41</v>
      </c>
      <c r="P20" s="128">
        <v>43042</v>
      </c>
    </row>
    <row r="21" spans="1:16" s="130" customFormat="1" x14ac:dyDescent="0.45">
      <c r="A21" s="129" t="s">
        <v>165</v>
      </c>
      <c r="B21" s="129" t="s">
        <v>161</v>
      </c>
      <c r="C21" s="129" t="s">
        <v>162</v>
      </c>
      <c r="D21" s="129" t="s">
        <v>163</v>
      </c>
      <c r="E21" s="129" t="s">
        <v>164</v>
      </c>
      <c r="H21" s="129" t="s">
        <v>83</v>
      </c>
      <c r="I21" s="129" t="s">
        <v>84</v>
      </c>
      <c r="J21" s="129" t="s">
        <v>99</v>
      </c>
      <c r="K21" s="129"/>
      <c r="M21" s="129" t="s">
        <v>85</v>
      </c>
      <c r="N21" s="131">
        <v>9.5</v>
      </c>
      <c r="O21" s="132">
        <v>787.93</v>
      </c>
      <c r="P21" s="133">
        <v>43042</v>
      </c>
    </row>
    <row r="22" spans="1:16" x14ac:dyDescent="0.45">
      <c r="A22" s="124" t="s">
        <v>165</v>
      </c>
      <c r="B22" s="124" t="s">
        <v>161</v>
      </c>
      <c r="C22" s="124" t="s">
        <v>162</v>
      </c>
      <c r="D22" s="124" t="s">
        <v>163</v>
      </c>
      <c r="E22" s="124" t="s">
        <v>164</v>
      </c>
      <c r="H22" s="124" t="s">
        <v>83</v>
      </c>
      <c r="I22" s="124" t="s">
        <v>84</v>
      </c>
      <c r="J22" s="124" t="s">
        <v>100</v>
      </c>
      <c r="K22" s="124"/>
      <c r="M22" s="124" t="s">
        <v>85</v>
      </c>
      <c r="N22" s="126">
        <v>9.5</v>
      </c>
      <c r="O22" s="127">
        <v>787.93</v>
      </c>
      <c r="P22" s="128">
        <v>43056</v>
      </c>
    </row>
    <row r="23" spans="1:16" x14ac:dyDescent="0.45">
      <c r="A23" s="124" t="s">
        <v>165</v>
      </c>
      <c r="B23" s="124" t="s">
        <v>161</v>
      </c>
      <c r="C23" s="124" t="s">
        <v>162</v>
      </c>
      <c r="D23" s="124" t="s">
        <v>163</v>
      </c>
      <c r="E23" s="124" t="s">
        <v>164</v>
      </c>
      <c r="H23" s="124" t="s">
        <v>83</v>
      </c>
      <c r="I23" s="124" t="s">
        <v>84</v>
      </c>
      <c r="J23" s="124" t="s">
        <v>100</v>
      </c>
      <c r="K23" s="124"/>
      <c r="M23" s="124" t="s">
        <v>85</v>
      </c>
      <c r="N23" s="126">
        <v>1</v>
      </c>
      <c r="O23" s="127">
        <v>82.94</v>
      </c>
      <c r="P23" s="128">
        <v>43056</v>
      </c>
    </row>
    <row r="24" spans="1:16" s="130" customFormat="1" x14ac:dyDescent="0.45">
      <c r="A24" s="129" t="s">
        <v>165</v>
      </c>
      <c r="B24" s="129" t="s">
        <v>161</v>
      </c>
      <c r="C24" s="129" t="s">
        <v>162</v>
      </c>
      <c r="D24" s="129" t="s">
        <v>163</v>
      </c>
      <c r="E24" s="129" t="s">
        <v>164</v>
      </c>
      <c r="H24" s="129" t="s">
        <v>83</v>
      </c>
      <c r="I24" s="129" t="s">
        <v>84</v>
      </c>
      <c r="J24" s="129" t="s">
        <v>101</v>
      </c>
      <c r="K24" s="129"/>
      <c r="M24" s="129" t="s">
        <v>85</v>
      </c>
      <c r="N24" s="131">
        <v>0.5</v>
      </c>
      <c r="O24" s="132">
        <v>41.47</v>
      </c>
      <c r="P24" s="133">
        <v>43056</v>
      </c>
    </row>
    <row r="25" spans="1:16" x14ac:dyDescent="0.45">
      <c r="A25" s="124" t="s">
        <v>165</v>
      </c>
      <c r="B25" s="124" t="s">
        <v>161</v>
      </c>
      <c r="C25" s="124" t="s">
        <v>162</v>
      </c>
      <c r="D25" s="124" t="s">
        <v>163</v>
      </c>
      <c r="E25" s="124" t="s">
        <v>164</v>
      </c>
      <c r="H25" s="124" t="s">
        <v>83</v>
      </c>
      <c r="I25" s="124" t="s">
        <v>84</v>
      </c>
      <c r="J25" s="124" t="s">
        <v>101</v>
      </c>
      <c r="K25" s="124"/>
      <c r="M25" s="124" t="s">
        <v>85</v>
      </c>
      <c r="N25" s="126">
        <v>9.5</v>
      </c>
      <c r="O25" s="127">
        <v>787.93</v>
      </c>
      <c r="P25" s="128">
        <v>43056</v>
      </c>
    </row>
    <row r="26" spans="1:16" s="130" customFormat="1" x14ac:dyDescent="0.45">
      <c r="A26" s="129" t="s">
        <v>165</v>
      </c>
      <c r="B26" s="129" t="s">
        <v>161</v>
      </c>
      <c r="C26" s="129" t="s">
        <v>162</v>
      </c>
      <c r="D26" s="129" t="s">
        <v>163</v>
      </c>
      <c r="E26" s="129" t="s">
        <v>164</v>
      </c>
      <c r="H26" s="129" t="s">
        <v>83</v>
      </c>
      <c r="I26" s="129" t="s">
        <v>84</v>
      </c>
      <c r="J26" s="129" t="s">
        <v>102</v>
      </c>
      <c r="K26" s="129"/>
      <c r="M26" s="129" t="s">
        <v>85</v>
      </c>
      <c r="N26" s="131">
        <v>2.5</v>
      </c>
      <c r="O26" s="132">
        <v>207.35</v>
      </c>
      <c r="P26" s="133">
        <v>43070</v>
      </c>
    </row>
    <row r="27" spans="1:16" x14ac:dyDescent="0.45">
      <c r="A27" s="124" t="s">
        <v>165</v>
      </c>
      <c r="B27" s="124" t="s">
        <v>161</v>
      </c>
      <c r="C27" s="124" t="s">
        <v>162</v>
      </c>
      <c r="D27" s="124" t="s">
        <v>163</v>
      </c>
      <c r="E27" s="124" t="s">
        <v>164</v>
      </c>
      <c r="H27" s="124" t="s">
        <v>83</v>
      </c>
      <c r="I27" s="124" t="s">
        <v>84</v>
      </c>
      <c r="J27" s="124" t="s">
        <v>102</v>
      </c>
      <c r="K27" s="124"/>
      <c r="M27" s="124" t="s">
        <v>85</v>
      </c>
      <c r="N27" s="126">
        <v>10</v>
      </c>
      <c r="O27" s="127">
        <v>829.4</v>
      </c>
      <c r="P27" s="128">
        <v>43070</v>
      </c>
    </row>
    <row r="28" spans="1:16" s="130" customFormat="1" x14ac:dyDescent="0.45">
      <c r="A28" s="129" t="s">
        <v>165</v>
      </c>
      <c r="B28" s="129" t="s">
        <v>161</v>
      </c>
      <c r="C28" s="129" t="s">
        <v>162</v>
      </c>
      <c r="D28" s="129" t="s">
        <v>163</v>
      </c>
      <c r="E28" s="129" t="s">
        <v>164</v>
      </c>
      <c r="H28" s="129" t="s">
        <v>83</v>
      </c>
      <c r="I28" s="129" t="s">
        <v>84</v>
      </c>
      <c r="J28" s="129" t="s">
        <v>103</v>
      </c>
      <c r="K28" s="129"/>
      <c r="M28" s="129" t="s">
        <v>85</v>
      </c>
      <c r="N28" s="131">
        <v>0.5</v>
      </c>
      <c r="O28" s="132">
        <v>41.47</v>
      </c>
      <c r="P28" s="133">
        <v>43084</v>
      </c>
    </row>
    <row r="29" spans="1:16" x14ac:dyDescent="0.45">
      <c r="A29" s="124" t="s">
        <v>165</v>
      </c>
      <c r="B29" s="124" t="s">
        <v>161</v>
      </c>
      <c r="C29" s="124" t="s">
        <v>162</v>
      </c>
      <c r="D29" s="124" t="s">
        <v>163</v>
      </c>
      <c r="E29" s="124" t="s">
        <v>164</v>
      </c>
      <c r="H29" s="124" t="s">
        <v>83</v>
      </c>
      <c r="I29" s="124" t="s">
        <v>84</v>
      </c>
      <c r="J29" s="124" t="s">
        <v>103</v>
      </c>
      <c r="K29" s="124"/>
      <c r="M29" s="124" t="s">
        <v>85</v>
      </c>
      <c r="N29" s="126">
        <v>9.5</v>
      </c>
      <c r="O29" s="127">
        <v>787.93</v>
      </c>
      <c r="P29" s="128">
        <v>43084</v>
      </c>
    </row>
    <row r="30" spans="1:16" s="130" customFormat="1" x14ac:dyDescent="0.45">
      <c r="A30" s="129" t="s">
        <v>165</v>
      </c>
      <c r="B30" s="129" t="s">
        <v>161</v>
      </c>
      <c r="C30" s="129" t="s">
        <v>162</v>
      </c>
      <c r="D30" s="129" t="s">
        <v>163</v>
      </c>
      <c r="E30" s="129" t="s">
        <v>164</v>
      </c>
      <c r="H30" s="129" t="s">
        <v>83</v>
      </c>
      <c r="I30" s="129" t="s">
        <v>84</v>
      </c>
      <c r="J30" s="129" t="s">
        <v>104</v>
      </c>
      <c r="K30" s="129"/>
      <c r="M30" s="129" t="s">
        <v>85</v>
      </c>
      <c r="N30" s="131">
        <v>0.5</v>
      </c>
      <c r="O30" s="132">
        <v>41.47</v>
      </c>
      <c r="P30" s="133">
        <v>43084</v>
      </c>
    </row>
    <row r="31" spans="1:16" x14ac:dyDescent="0.45">
      <c r="A31" s="124" t="s">
        <v>165</v>
      </c>
      <c r="B31" s="124" t="s">
        <v>161</v>
      </c>
      <c r="C31" s="124" t="s">
        <v>162</v>
      </c>
      <c r="D31" s="124" t="s">
        <v>163</v>
      </c>
      <c r="E31" s="124" t="s">
        <v>164</v>
      </c>
      <c r="H31" s="124" t="s">
        <v>83</v>
      </c>
      <c r="I31" s="124" t="s">
        <v>84</v>
      </c>
      <c r="J31" s="124" t="s">
        <v>104</v>
      </c>
      <c r="K31" s="124"/>
      <c r="M31" s="124" t="s">
        <v>85</v>
      </c>
      <c r="N31" s="126">
        <v>9.5</v>
      </c>
      <c r="O31" s="127">
        <v>787.93</v>
      </c>
      <c r="P31" s="128">
        <v>43084</v>
      </c>
    </row>
    <row r="32" spans="1:16" s="130" customFormat="1" x14ac:dyDescent="0.45">
      <c r="A32" s="129" t="s">
        <v>165</v>
      </c>
      <c r="B32" s="129" t="s">
        <v>161</v>
      </c>
      <c r="C32" s="129" t="s">
        <v>162</v>
      </c>
      <c r="D32" s="129" t="s">
        <v>163</v>
      </c>
      <c r="E32" s="129" t="s">
        <v>164</v>
      </c>
      <c r="H32" s="129" t="s">
        <v>83</v>
      </c>
      <c r="I32" s="129" t="s">
        <v>84</v>
      </c>
      <c r="J32" s="129" t="s">
        <v>105</v>
      </c>
      <c r="K32" s="129"/>
      <c r="M32" s="129" t="s">
        <v>85</v>
      </c>
      <c r="N32" s="131">
        <v>9.5</v>
      </c>
      <c r="O32" s="132">
        <v>787.93</v>
      </c>
      <c r="P32" s="133">
        <v>43098</v>
      </c>
    </row>
    <row r="33" spans="1:16" x14ac:dyDescent="0.45">
      <c r="A33" s="124" t="s">
        <v>165</v>
      </c>
      <c r="B33" s="124" t="s">
        <v>161</v>
      </c>
      <c r="C33" s="124" t="s">
        <v>162</v>
      </c>
      <c r="D33" s="124" t="s">
        <v>163</v>
      </c>
      <c r="E33" s="124" t="s">
        <v>164</v>
      </c>
      <c r="H33" s="124" t="s">
        <v>83</v>
      </c>
      <c r="I33" s="124" t="s">
        <v>84</v>
      </c>
      <c r="J33" s="124" t="s">
        <v>106</v>
      </c>
      <c r="K33" s="124"/>
      <c r="M33" s="124" t="s">
        <v>85</v>
      </c>
      <c r="N33" s="126">
        <v>7</v>
      </c>
      <c r="O33" s="127">
        <v>580.58000000000004</v>
      </c>
      <c r="P33" s="128">
        <v>43098</v>
      </c>
    </row>
    <row r="34" spans="1:16" s="130" customFormat="1" x14ac:dyDescent="0.45">
      <c r="A34" s="129" t="s">
        <v>165</v>
      </c>
      <c r="B34" s="129" t="s">
        <v>161</v>
      </c>
      <c r="C34" s="129" t="s">
        <v>162</v>
      </c>
      <c r="D34" s="129" t="s">
        <v>163</v>
      </c>
      <c r="E34" s="129" t="s">
        <v>164</v>
      </c>
      <c r="H34" s="129" t="s">
        <v>83</v>
      </c>
      <c r="I34" s="129" t="s">
        <v>84</v>
      </c>
      <c r="J34" s="129" t="s">
        <v>107</v>
      </c>
      <c r="K34" s="129"/>
      <c r="M34" s="129" t="s">
        <v>85</v>
      </c>
      <c r="N34" s="131">
        <v>8.5</v>
      </c>
      <c r="O34" s="132">
        <v>704.99</v>
      </c>
      <c r="P34" s="133">
        <v>43126</v>
      </c>
    </row>
    <row r="35" spans="1:16" x14ac:dyDescent="0.45">
      <c r="A35" s="124" t="s">
        <v>165</v>
      </c>
      <c r="B35" s="124" t="s">
        <v>161</v>
      </c>
      <c r="C35" s="124" t="s">
        <v>162</v>
      </c>
      <c r="D35" s="124" t="s">
        <v>163</v>
      </c>
      <c r="E35" s="124" t="s">
        <v>164</v>
      </c>
      <c r="H35" s="124" t="s">
        <v>83</v>
      </c>
      <c r="I35" s="124" t="s">
        <v>84</v>
      </c>
      <c r="J35" s="124" t="s">
        <v>107</v>
      </c>
      <c r="K35" s="124"/>
      <c r="M35" s="124" t="s">
        <v>85</v>
      </c>
      <c r="N35" s="126">
        <v>2</v>
      </c>
      <c r="O35" s="127">
        <v>165.88</v>
      </c>
      <c r="P35" s="128">
        <v>43126</v>
      </c>
    </row>
    <row r="36" spans="1:16" s="130" customFormat="1" x14ac:dyDescent="0.45">
      <c r="A36" s="129" t="s">
        <v>165</v>
      </c>
      <c r="B36" s="129" t="s">
        <v>161</v>
      </c>
      <c r="C36" s="129" t="s">
        <v>162</v>
      </c>
      <c r="D36" s="129" t="s">
        <v>163</v>
      </c>
      <c r="E36" s="129" t="s">
        <v>164</v>
      </c>
      <c r="H36" s="129" t="s">
        <v>83</v>
      </c>
      <c r="I36" s="129" t="s">
        <v>84</v>
      </c>
      <c r="J36" s="129" t="s">
        <v>108</v>
      </c>
      <c r="K36" s="129"/>
      <c r="M36" s="129" t="s">
        <v>85</v>
      </c>
      <c r="N36" s="131">
        <v>2</v>
      </c>
      <c r="O36" s="132">
        <v>165.88</v>
      </c>
      <c r="P36" s="133">
        <v>43126</v>
      </c>
    </row>
    <row r="37" spans="1:16" x14ac:dyDescent="0.45">
      <c r="A37" s="124" t="s">
        <v>165</v>
      </c>
      <c r="B37" s="124" t="s">
        <v>161</v>
      </c>
      <c r="C37" s="124" t="s">
        <v>162</v>
      </c>
      <c r="D37" s="124" t="s">
        <v>163</v>
      </c>
      <c r="E37" s="124" t="s">
        <v>164</v>
      </c>
      <c r="H37" s="124" t="s">
        <v>83</v>
      </c>
      <c r="I37" s="124" t="s">
        <v>84</v>
      </c>
      <c r="J37" s="124" t="s">
        <v>109</v>
      </c>
      <c r="K37" s="124"/>
      <c r="M37" s="124" t="s">
        <v>85</v>
      </c>
      <c r="N37" s="126">
        <v>0.5</v>
      </c>
      <c r="O37" s="127">
        <v>41.47</v>
      </c>
      <c r="P37" s="128">
        <v>43140</v>
      </c>
    </row>
    <row r="38" spans="1:16" s="130" customFormat="1" x14ac:dyDescent="0.45">
      <c r="A38" s="129" t="s">
        <v>165</v>
      </c>
      <c r="B38" s="129" t="s">
        <v>161</v>
      </c>
      <c r="C38" s="129" t="s">
        <v>162</v>
      </c>
      <c r="D38" s="129" t="s">
        <v>163</v>
      </c>
      <c r="E38" s="129" t="s">
        <v>164</v>
      </c>
      <c r="H38" s="129" t="s">
        <v>83</v>
      </c>
      <c r="I38" s="129" t="s">
        <v>84</v>
      </c>
      <c r="J38" s="129" t="s">
        <v>109</v>
      </c>
      <c r="K38" s="129"/>
      <c r="M38" s="129" t="s">
        <v>85</v>
      </c>
      <c r="N38" s="131">
        <v>9.5</v>
      </c>
      <c r="O38" s="132">
        <v>787.93</v>
      </c>
      <c r="P38" s="133">
        <v>43140</v>
      </c>
    </row>
    <row r="39" spans="1:16" x14ac:dyDescent="0.45">
      <c r="A39" s="124" t="s">
        <v>165</v>
      </c>
      <c r="B39" s="124" t="s">
        <v>161</v>
      </c>
      <c r="C39" s="124" t="s">
        <v>162</v>
      </c>
      <c r="D39" s="124" t="s">
        <v>163</v>
      </c>
      <c r="E39" s="124" t="s">
        <v>164</v>
      </c>
      <c r="H39" s="124" t="s">
        <v>83</v>
      </c>
      <c r="I39" s="124" t="s">
        <v>84</v>
      </c>
      <c r="J39" s="124" t="s">
        <v>110</v>
      </c>
      <c r="K39" s="124"/>
      <c r="M39" s="124" t="s">
        <v>85</v>
      </c>
      <c r="N39" s="126">
        <v>0.5</v>
      </c>
      <c r="O39" s="127">
        <v>41.47</v>
      </c>
      <c r="P39" s="128">
        <v>43140</v>
      </c>
    </row>
    <row r="40" spans="1:16" s="130" customFormat="1" x14ac:dyDescent="0.45">
      <c r="A40" s="129" t="s">
        <v>165</v>
      </c>
      <c r="B40" s="129" t="s">
        <v>161</v>
      </c>
      <c r="C40" s="129" t="s">
        <v>162</v>
      </c>
      <c r="D40" s="129" t="s">
        <v>163</v>
      </c>
      <c r="E40" s="129" t="s">
        <v>164</v>
      </c>
      <c r="H40" s="129" t="s">
        <v>83</v>
      </c>
      <c r="I40" s="129" t="s">
        <v>84</v>
      </c>
      <c r="J40" s="129" t="s">
        <v>110</v>
      </c>
      <c r="K40" s="129"/>
      <c r="M40" s="129" t="s">
        <v>85</v>
      </c>
      <c r="N40" s="131">
        <v>9.5</v>
      </c>
      <c r="O40" s="132">
        <v>787.93</v>
      </c>
      <c r="P40" s="133">
        <v>43140</v>
      </c>
    </row>
    <row r="41" spans="1:16" ht="30.75" x14ac:dyDescent="0.45">
      <c r="A41" s="124" t="s">
        <v>165</v>
      </c>
      <c r="B41" s="124" t="s">
        <v>161</v>
      </c>
      <c r="C41" s="124" t="s">
        <v>162</v>
      </c>
      <c r="D41" s="124" t="s">
        <v>163</v>
      </c>
      <c r="E41" s="124" t="s">
        <v>164</v>
      </c>
      <c r="F41" s="124" t="s">
        <v>111</v>
      </c>
      <c r="G41" s="124" t="s">
        <v>112</v>
      </c>
      <c r="H41" s="124" t="s">
        <v>83</v>
      </c>
      <c r="I41" s="124" t="s">
        <v>84</v>
      </c>
      <c r="J41" s="124" t="s">
        <v>113</v>
      </c>
      <c r="K41" s="124"/>
      <c r="M41" s="124" t="s">
        <v>85</v>
      </c>
      <c r="N41" s="126">
        <v>7.5</v>
      </c>
      <c r="O41" s="127">
        <v>622.04999999999995</v>
      </c>
      <c r="P41" s="128">
        <v>43153</v>
      </c>
    </row>
    <row r="42" spans="1:16" s="130" customFormat="1" ht="30.75" x14ac:dyDescent="0.45">
      <c r="A42" s="129" t="s">
        <v>165</v>
      </c>
      <c r="B42" s="129" t="s">
        <v>161</v>
      </c>
      <c r="C42" s="129" t="s">
        <v>162</v>
      </c>
      <c r="D42" s="129" t="s">
        <v>163</v>
      </c>
      <c r="E42" s="129" t="s">
        <v>164</v>
      </c>
      <c r="F42" s="129" t="s">
        <v>111</v>
      </c>
      <c r="G42" s="129" t="s">
        <v>112</v>
      </c>
      <c r="H42" s="129" t="s">
        <v>83</v>
      </c>
      <c r="I42" s="129" t="s">
        <v>84</v>
      </c>
      <c r="J42" s="129" t="s">
        <v>114</v>
      </c>
      <c r="K42" s="129"/>
      <c r="M42" s="129" t="s">
        <v>85</v>
      </c>
      <c r="N42" s="131">
        <v>7.5</v>
      </c>
      <c r="O42" s="132">
        <v>622.04999999999995</v>
      </c>
      <c r="P42" s="133">
        <v>43153</v>
      </c>
    </row>
    <row r="43" spans="1:16" s="134" customFormat="1" ht="22.5" customHeight="1" x14ac:dyDescent="0.45">
      <c r="N43" s="135">
        <f>SUM(N2:N42)</f>
        <v>232</v>
      </c>
      <c r="O43" s="136">
        <f>SUM(O2:O42)</f>
        <v>19242.079999999998</v>
      </c>
      <c r="P43" s="1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3"/>
  <sheetViews>
    <sheetView workbookViewId="0">
      <pane ySplit="1" topLeftCell="A2" activePane="bottomLeft" state="frozen"/>
      <selection pane="bottomLeft" activeCell="B4" sqref="B4"/>
    </sheetView>
  </sheetViews>
  <sheetFormatPr defaultColWidth="9.1328125" defaultRowHeight="20.100000000000001" customHeight="1" x14ac:dyDescent="0.45"/>
  <cols>
    <col min="1" max="1" width="22" style="125" customWidth="1"/>
    <col min="2" max="2" width="15" style="125" bestFit="1" customWidth="1"/>
    <col min="3" max="3" width="12.265625" style="125" bestFit="1" customWidth="1"/>
    <col min="4" max="4" width="16.1328125" style="125" customWidth="1"/>
    <col min="5" max="5" width="39.73046875" style="125" customWidth="1"/>
    <col min="6" max="16384" width="9.1328125" style="125"/>
  </cols>
  <sheetData>
    <row r="1" spans="1:5" s="123" customFormat="1" ht="20.100000000000001" customHeight="1" x14ac:dyDescent="0.45">
      <c r="A1" s="148" t="s">
        <v>115</v>
      </c>
      <c r="B1" s="148" t="s">
        <v>134</v>
      </c>
      <c r="C1" s="148" t="s">
        <v>136</v>
      </c>
      <c r="D1" s="148" t="s">
        <v>135</v>
      </c>
      <c r="E1" s="148" t="s">
        <v>19</v>
      </c>
    </row>
    <row r="2" spans="1:5" s="130" customFormat="1" ht="20.100000000000001" customHeight="1" x14ac:dyDescent="0.45">
      <c r="A2" s="129"/>
      <c r="B2" s="131">
        <v>4</v>
      </c>
      <c r="C2" s="132">
        <v>331.76</v>
      </c>
      <c r="D2" s="133">
        <v>42944</v>
      </c>
    </row>
    <row r="3" spans="1:5" s="52" customFormat="1" ht="28.5" customHeight="1" x14ac:dyDescent="0.45">
      <c r="A3" s="153" t="s">
        <v>87</v>
      </c>
      <c r="B3" s="82">
        <v>7.5</v>
      </c>
      <c r="C3" s="154">
        <v>622.04999999999995</v>
      </c>
      <c r="D3" s="155">
        <v>42972</v>
      </c>
      <c r="E3" s="153" t="s">
        <v>133</v>
      </c>
    </row>
    <row r="4" spans="1:5" s="130" customFormat="1" ht="20.100000000000001" customHeight="1" x14ac:dyDescent="0.45">
      <c r="A4" s="129" t="s">
        <v>86</v>
      </c>
      <c r="B4" s="131">
        <v>7.5</v>
      </c>
      <c r="C4" s="132">
        <v>622.04999999999995</v>
      </c>
      <c r="D4" s="133">
        <v>42958</v>
      </c>
    </row>
    <row r="5" spans="1:5" s="52" customFormat="1" ht="20.100000000000001" customHeight="1" x14ac:dyDescent="0.45">
      <c r="A5" s="153" t="s">
        <v>88</v>
      </c>
      <c r="B5" s="82">
        <v>7</v>
      </c>
      <c r="C5" s="154">
        <v>580.58000000000004</v>
      </c>
      <c r="D5" s="155">
        <v>42972</v>
      </c>
    </row>
    <row r="6" spans="1:5" s="130" customFormat="1" ht="20.100000000000001" customHeight="1" x14ac:dyDescent="0.45">
      <c r="A6" s="129" t="s">
        <v>89</v>
      </c>
      <c r="B6" s="131">
        <v>8</v>
      </c>
      <c r="C6" s="132">
        <v>663.52</v>
      </c>
      <c r="D6" s="133">
        <v>42972</v>
      </c>
    </row>
    <row r="7" spans="1:5" s="52" customFormat="1" ht="20.100000000000001" customHeight="1" x14ac:dyDescent="0.45">
      <c r="A7" s="153" t="s">
        <v>90</v>
      </c>
      <c r="B7" s="82">
        <v>8</v>
      </c>
      <c r="C7" s="154">
        <v>663.52</v>
      </c>
      <c r="D7" s="155">
        <v>42986</v>
      </c>
    </row>
    <row r="8" spans="1:5" s="130" customFormat="1" ht="20.100000000000001" customHeight="1" x14ac:dyDescent="0.45">
      <c r="A8" s="129" t="s">
        <v>91</v>
      </c>
      <c r="B8" s="131">
        <v>7.5</v>
      </c>
      <c r="C8" s="132">
        <v>622.04999999999995</v>
      </c>
      <c r="D8" s="133">
        <v>42986</v>
      </c>
    </row>
    <row r="9" spans="1:5" s="52" customFormat="1" ht="20.100000000000001" customHeight="1" x14ac:dyDescent="0.45">
      <c r="A9" s="153" t="s">
        <v>92</v>
      </c>
      <c r="B9" s="82">
        <v>2</v>
      </c>
      <c r="C9" s="154">
        <v>165.88</v>
      </c>
      <c r="D9" s="155">
        <v>43000</v>
      </c>
    </row>
    <row r="10" spans="1:5" s="130" customFormat="1" ht="20.100000000000001" customHeight="1" x14ac:dyDescent="0.45">
      <c r="A10" s="129" t="s">
        <v>93</v>
      </c>
      <c r="B10" s="131">
        <v>1.5</v>
      </c>
      <c r="C10" s="132">
        <v>124.41</v>
      </c>
      <c r="D10" s="133">
        <v>43000</v>
      </c>
    </row>
    <row r="11" spans="1:5" s="130" customFormat="1" ht="20.100000000000001" customHeight="1" x14ac:dyDescent="0.45">
      <c r="A11" s="129" t="s">
        <v>93</v>
      </c>
      <c r="B11" s="131">
        <v>8.5</v>
      </c>
      <c r="C11" s="132">
        <v>704.99</v>
      </c>
      <c r="D11" s="133">
        <v>43000</v>
      </c>
    </row>
    <row r="12" spans="1:5" s="52" customFormat="1" ht="20.100000000000001" customHeight="1" x14ac:dyDescent="0.45">
      <c r="A12" s="153" t="s">
        <v>94</v>
      </c>
      <c r="B12" s="82">
        <v>0.5</v>
      </c>
      <c r="C12" s="154">
        <v>41.47</v>
      </c>
      <c r="D12" s="155">
        <v>43014</v>
      </c>
    </row>
    <row r="13" spans="1:5" s="52" customFormat="1" ht="20.100000000000001" customHeight="1" x14ac:dyDescent="0.45">
      <c r="A13" s="153" t="s">
        <v>94</v>
      </c>
      <c r="B13" s="82">
        <v>9.5</v>
      </c>
      <c r="C13" s="154">
        <v>787.93</v>
      </c>
      <c r="D13" s="155">
        <v>43014</v>
      </c>
    </row>
    <row r="14" spans="1:5" s="130" customFormat="1" ht="20.100000000000001" customHeight="1" x14ac:dyDescent="0.45">
      <c r="A14" s="129" t="s">
        <v>95</v>
      </c>
      <c r="B14" s="131">
        <v>0.5</v>
      </c>
      <c r="C14" s="132">
        <v>41.47</v>
      </c>
      <c r="D14" s="133">
        <v>43014</v>
      </c>
    </row>
    <row r="15" spans="1:5" s="130" customFormat="1" ht="20.100000000000001" customHeight="1" x14ac:dyDescent="0.45">
      <c r="A15" s="129" t="s">
        <v>95</v>
      </c>
      <c r="B15" s="131">
        <v>9.5</v>
      </c>
      <c r="C15" s="132">
        <v>787.93</v>
      </c>
      <c r="D15" s="133">
        <v>43014</v>
      </c>
    </row>
    <row r="16" spans="1:5" s="52" customFormat="1" ht="20.100000000000001" customHeight="1" x14ac:dyDescent="0.45">
      <c r="A16" s="153" t="s">
        <v>96</v>
      </c>
      <c r="B16" s="82">
        <v>9</v>
      </c>
      <c r="C16" s="154">
        <v>746.46</v>
      </c>
      <c r="D16" s="155">
        <v>43028</v>
      </c>
    </row>
    <row r="17" spans="1:4" s="130" customFormat="1" ht="20.100000000000001" customHeight="1" x14ac:dyDescent="0.45">
      <c r="A17" s="129" t="s">
        <v>97</v>
      </c>
      <c r="B17" s="131">
        <v>3.5</v>
      </c>
      <c r="C17" s="132">
        <v>290.29000000000002</v>
      </c>
      <c r="D17" s="133">
        <v>43028</v>
      </c>
    </row>
    <row r="18" spans="1:4" s="52" customFormat="1" ht="20.100000000000001" customHeight="1" x14ac:dyDescent="0.45">
      <c r="A18" s="153" t="s">
        <v>98</v>
      </c>
      <c r="B18" s="82">
        <v>0.5</v>
      </c>
      <c r="C18" s="154">
        <v>41.47</v>
      </c>
      <c r="D18" s="155">
        <v>43042</v>
      </c>
    </row>
    <row r="19" spans="1:4" s="52" customFormat="1" ht="20.100000000000001" customHeight="1" x14ac:dyDescent="0.45">
      <c r="A19" s="153" t="s">
        <v>98</v>
      </c>
      <c r="B19" s="82">
        <v>9.5</v>
      </c>
      <c r="C19" s="154">
        <v>787.93</v>
      </c>
      <c r="D19" s="155">
        <v>43042</v>
      </c>
    </row>
    <row r="20" spans="1:4" s="130" customFormat="1" ht="20.100000000000001" customHeight="1" x14ac:dyDescent="0.45">
      <c r="A20" s="129" t="s">
        <v>99</v>
      </c>
      <c r="B20" s="131">
        <v>1.5</v>
      </c>
      <c r="C20" s="132">
        <v>124.41</v>
      </c>
      <c r="D20" s="133">
        <v>43042</v>
      </c>
    </row>
    <row r="21" spans="1:4" s="130" customFormat="1" ht="20.100000000000001" customHeight="1" x14ac:dyDescent="0.45">
      <c r="A21" s="129" t="s">
        <v>99</v>
      </c>
      <c r="B21" s="131">
        <v>9.5</v>
      </c>
      <c r="C21" s="132">
        <v>787.93</v>
      </c>
      <c r="D21" s="133">
        <v>43042</v>
      </c>
    </row>
    <row r="22" spans="1:4" s="52" customFormat="1" ht="20.100000000000001" customHeight="1" x14ac:dyDescent="0.45">
      <c r="A22" s="153" t="s">
        <v>100</v>
      </c>
      <c r="B22" s="82">
        <v>9.5</v>
      </c>
      <c r="C22" s="154">
        <v>787.93</v>
      </c>
      <c r="D22" s="155">
        <v>43056</v>
      </c>
    </row>
    <row r="23" spans="1:4" s="52" customFormat="1" ht="20.100000000000001" customHeight="1" x14ac:dyDescent="0.45">
      <c r="A23" s="153" t="s">
        <v>100</v>
      </c>
      <c r="B23" s="82">
        <v>1</v>
      </c>
      <c r="C23" s="154">
        <v>82.94</v>
      </c>
      <c r="D23" s="155">
        <v>43056</v>
      </c>
    </row>
    <row r="24" spans="1:4" s="130" customFormat="1" ht="20.100000000000001" customHeight="1" x14ac:dyDescent="0.45">
      <c r="A24" s="129" t="s">
        <v>101</v>
      </c>
      <c r="B24" s="131">
        <v>0.5</v>
      </c>
      <c r="C24" s="132">
        <v>41.47</v>
      </c>
      <c r="D24" s="133">
        <v>43056</v>
      </c>
    </row>
    <row r="25" spans="1:4" s="130" customFormat="1" ht="20.100000000000001" customHeight="1" x14ac:dyDescent="0.45">
      <c r="A25" s="129" t="s">
        <v>101</v>
      </c>
      <c r="B25" s="131">
        <v>9.5</v>
      </c>
      <c r="C25" s="132">
        <v>787.93</v>
      </c>
      <c r="D25" s="133">
        <v>43056</v>
      </c>
    </row>
    <row r="26" spans="1:4" s="52" customFormat="1" ht="20.100000000000001" customHeight="1" x14ac:dyDescent="0.45">
      <c r="A26" s="153" t="s">
        <v>102</v>
      </c>
      <c r="B26" s="82">
        <v>2.5</v>
      </c>
      <c r="C26" s="154">
        <v>207.35</v>
      </c>
      <c r="D26" s="155">
        <v>43070</v>
      </c>
    </row>
    <row r="27" spans="1:4" s="52" customFormat="1" ht="20.100000000000001" customHeight="1" x14ac:dyDescent="0.45">
      <c r="A27" s="153" t="s">
        <v>102</v>
      </c>
      <c r="B27" s="82">
        <v>10</v>
      </c>
      <c r="C27" s="154">
        <v>829.4</v>
      </c>
      <c r="D27" s="155">
        <v>43070</v>
      </c>
    </row>
    <row r="28" spans="1:4" s="130" customFormat="1" ht="20.100000000000001" customHeight="1" x14ac:dyDescent="0.45">
      <c r="A28" s="129" t="s">
        <v>103</v>
      </c>
      <c r="B28" s="131">
        <v>0.5</v>
      </c>
      <c r="C28" s="132">
        <v>41.47</v>
      </c>
      <c r="D28" s="133">
        <v>43084</v>
      </c>
    </row>
    <row r="29" spans="1:4" s="130" customFormat="1" ht="20.100000000000001" customHeight="1" x14ac:dyDescent="0.45">
      <c r="A29" s="129" t="s">
        <v>103</v>
      </c>
      <c r="B29" s="131">
        <v>9.5</v>
      </c>
      <c r="C29" s="132">
        <v>787.93</v>
      </c>
      <c r="D29" s="133">
        <v>43084</v>
      </c>
    </row>
    <row r="30" spans="1:4" s="52" customFormat="1" ht="20.100000000000001" customHeight="1" x14ac:dyDescent="0.45">
      <c r="A30" s="153" t="s">
        <v>104</v>
      </c>
      <c r="B30" s="82">
        <v>0.5</v>
      </c>
      <c r="C30" s="154">
        <v>41.47</v>
      </c>
      <c r="D30" s="155">
        <v>43084</v>
      </c>
    </row>
    <row r="31" spans="1:4" s="52" customFormat="1" ht="20.100000000000001" customHeight="1" x14ac:dyDescent="0.45">
      <c r="A31" s="153" t="s">
        <v>104</v>
      </c>
      <c r="B31" s="82">
        <v>9.5</v>
      </c>
      <c r="C31" s="154">
        <v>787.93</v>
      </c>
      <c r="D31" s="155">
        <v>43084</v>
      </c>
    </row>
    <row r="32" spans="1:4" s="130" customFormat="1" ht="20.100000000000001" customHeight="1" x14ac:dyDescent="0.45">
      <c r="A32" s="129" t="s">
        <v>105</v>
      </c>
      <c r="B32" s="131">
        <v>9.5</v>
      </c>
      <c r="C32" s="132">
        <v>787.93</v>
      </c>
      <c r="D32" s="133">
        <v>43098</v>
      </c>
    </row>
    <row r="33" spans="1:5" s="52" customFormat="1" ht="20.100000000000001" customHeight="1" x14ac:dyDescent="0.45">
      <c r="A33" s="153" t="s">
        <v>106</v>
      </c>
      <c r="B33" s="82">
        <v>7</v>
      </c>
      <c r="C33" s="154">
        <v>580.58000000000004</v>
      </c>
      <c r="D33" s="155">
        <v>43098</v>
      </c>
    </row>
    <row r="34" spans="1:5" s="130" customFormat="1" ht="20.100000000000001" customHeight="1" x14ac:dyDescent="0.45">
      <c r="A34" s="129" t="s">
        <v>107</v>
      </c>
      <c r="B34" s="131">
        <v>8.5</v>
      </c>
      <c r="C34" s="132">
        <v>704.99</v>
      </c>
      <c r="D34" s="133">
        <v>43126</v>
      </c>
    </row>
    <row r="35" spans="1:5" s="130" customFormat="1" ht="20.100000000000001" customHeight="1" x14ac:dyDescent="0.45">
      <c r="A35" s="129" t="s">
        <v>107</v>
      </c>
      <c r="B35" s="131">
        <v>2</v>
      </c>
      <c r="C35" s="132">
        <v>165.88</v>
      </c>
      <c r="D35" s="133">
        <v>43126</v>
      </c>
    </row>
    <row r="36" spans="1:5" s="52" customFormat="1" ht="20.100000000000001" customHeight="1" x14ac:dyDescent="0.45">
      <c r="A36" s="153" t="s">
        <v>108</v>
      </c>
      <c r="B36" s="82">
        <v>2</v>
      </c>
      <c r="C36" s="154">
        <v>165.88</v>
      </c>
      <c r="D36" s="155">
        <v>43126</v>
      </c>
    </row>
    <row r="37" spans="1:5" s="130" customFormat="1" ht="20.100000000000001" customHeight="1" x14ac:dyDescent="0.45">
      <c r="A37" s="129" t="s">
        <v>109</v>
      </c>
      <c r="B37" s="131">
        <v>0.5</v>
      </c>
      <c r="C37" s="132">
        <v>41.47</v>
      </c>
      <c r="D37" s="133">
        <v>43140</v>
      </c>
    </row>
    <row r="38" spans="1:5" s="52" customFormat="1" ht="20.100000000000001" customHeight="1" x14ac:dyDescent="0.45">
      <c r="A38" s="153" t="s">
        <v>109</v>
      </c>
      <c r="B38" s="82">
        <v>9.5</v>
      </c>
      <c r="C38" s="154">
        <v>787.93</v>
      </c>
      <c r="D38" s="155">
        <v>43140</v>
      </c>
    </row>
    <row r="39" spans="1:5" s="130" customFormat="1" ht="20.100000000000001" customHeight="1" x14ac:dyDescent="0.45">
      <c r="A39" s="129" t="s">
        <v>110</v>
      </c>
      <c r="B39" s="131">
        <v>0.5</v>
      </c>
      <c r="C39" s="132">
        <v>41.47</v>
      </c>
      <c r="D39" s="133">
        <v>43140</v>
      </c>
    </row>
    <row r="40" spans="1:5" s="130" customFormat="1" ht="20.100000000000001" customHeight="1" x14ac:dyDescent="0.45">
      <c r="A40" s="129" t="s">
        <v>110</v>
      </c>
      <c r="B40" s="131">
        <v>9.5</v>
      </c>
      <c r="C40" s="132">
        <v>787.93</v>
      </c>
      <c r="D40" s="133">
        <v>43140</v>
      </c>
    </row>
    <row r="41" spans="1:5" s="52" customFormat="1" ht="20.100000000000001" customHeight="1" x14ac:dyDescent="0.45">
      <c r="A41" s="153" t="s">
        <v>113</v>
      </c>
      <c r="B41" s="82">
        <v>7.5</v>
      </c>
      <c r="C41" s="154">
        <v>622.04999999999995</v>
      </c>
      <c r="D41" s="155">
        <v>43153</v>
      </c>
      <c r="E41" s="153" t="s">
        <v>132</v>
      </c>
    </row>
    <row r="42" spans="1:5" s="130" customFormat="1" ht="20.100000000000001" customHeight="1" x14ac:dyDescent="0.45">
      <c r="A42" s="129" t="s">
        <v>114</v>
      </c>
      <c r="B42" s="131">
        <v>7.5</v>
      </c>
      <c r="C42" s="132">
        <v>622.04999999999995</v>
      </c>
      <c r="D42" s="133">
        <v>43153</v>
      </c>
      <c r="E42" s="129" t="s">
        <v>132</v>
      </c>
    </row>
    <row r="43" spans="1:5" s="150" customFormat="1" ht="20.100000000000001" customHeight="1" x14ac:dyDescent="0.45">
      <c r="B43" s="151">
        <f>SUM(B2:B42)</f>
        <v>232</v>
      </c>
      <c r="C43" s="152">
        <f>SUM(C2:C42)</f>
        <v>19242.079999999998</v>
      </c>
      <c r="D43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41"/>
  <sheetViews>
    <sheetView tabSelected="1" topLeftCell="L1" zoomScaleNormal="100" workbookViewId="0">
      <pane ySplit="1" topLeftCell="A204" activePane="bottomLeft" state="frozen"/>
      <selection pane="bottomLeft" activeCell="W223" sqref="W223"/>
    </sheetView>
  </sheetViews>
  <sheetFormatPr defaultColWidth="9.1328125" defaultRowHeight="15.4" x14ac:dyDescent="0.45"/>
  <cols>
    <col min="1" max="1" width="12.59765625" style="7" customWidth="1"/>
    <col min="2" max="5" width="12.73046875" style="20" customWidth="1"/>
    <col min="6" max="6" width="11.73046875" style="9" customWidth="1"/>
    <col min="7" max="7" width="14.73046875" style="9" customWidth="1"/>
    <col min="8" max="9" width="12.73046875" style="83" customWidth="1"/>
    <col min="10" max="10" width="23.265625" style="20" bestFit="1" customWidth="1"/>
    <col min="11" max="11" width="5.265625" style="11" customWidth="1"/>
    <col min="12" max="16" width="8.73046875" style="11" customWidth="1"/>
    <col min="17" max="17" width="6" style="11" customWidth="1"/>
    <col min="18" max="20" width="10.73046875" style="138" customWidth="1"/>
    <col min="21" max="21" width="12.73046875" style="144" customWidth="1"/>
    <col min="22" max="22" width="6.1328125" style="11" customWidth="1"/>
    <col min="23" max="23" width="9.1328125" style="11"/>
    <col min="24" max="24" width="12.73046875" style="11" customWidth="1"/>
    <col min="25" max="25" width="11.3984375" style="99" customWidth="1"/>
    <col min="26" max="16384" width="9.1328125" style="11"/>
  </cols>
  <sheetData>
    <row r="1" spans="1:25" s="1" customFormat="1" ht="36.75" customHeight="1" x14ac:dyDescent="0.45">
      <c r="A1" s="2" t="s">
        <v>2</v>
      </c>
      <c r="B1" s="148" t="s">
        <v>137</v>
      </c>
      <c r="C1" s="148" t="s">
        <v>138</v>
      </c>
      <c r="D1" s="148" t="s">
        <v>139</v>
      </c>
      <c r="E1" s="148" t="s">
        <v>140</v>
      </c>
      <c r="F1" s="148" t="s">
        <v>141</v>
      </c>
      <c r="G1" s="148" t="s">
        <v>142</v>
      </c>
      <c r="H1" s="156" t="s">
        <v>143</v>
      </c>
      <c r="I1" s="156" t="s">
        <v>144</v>
      </c>
      <c r="J1" s="1" t="s">
        <v>19</v>
      </c>
      <c r="L1" s="148" t="s">
        <v>145</v>
      </c>
      <c r="M1" s="148" t="s">
        <v>146</v>
      </c>
      <c r="N1" s="148" t="s">
        <v>147</v>
      </c>
      <c r="O1" s="148" t="s">
        <v>148</v>
      </c>
      <c r="P1" s="148" t="s">
        <v>149</v>
      </c>
      <c r="R1" s="157" t="s">
        <v>150</v>
      </c>
      <c r="S1" s="157" t="s">
        <v>152</v>
      </c>
      <c r="T1" s="157" t="s">
        <v>151</v>
      </c>
      <c r="U1" s="158" t="s">
        <v>153</v>
      </c>
      <c r="W1" s="148" t="s">
        <v>155</v>
      </c>
      <c r="X1" s="148" t="s">
        <v>156</v>
      </c>
      <c r="Y1" s="159" t="s">
        <v>154</v>
      </c>
    </row>
    <row r="2" spans="1:25" s="6" customFormat="1" ht="20.100000000000001" customHeight="1" x14ac:dyDescent="0.45">
      <c r="A2" s="3">
        <v>42932</v>
      </c>
      <c r="B2" s="4"/>
      <c r="C2" s="4"/>
      <c r="D2" s="4"/>
      <c r="E2" s="4"/>
      <c r="F2" s="5"/>
      <c r="G2" s="5"/>
      <c r="H2" s="84"/>
      <c r="I2" s="84"/>
      <c r="J2" s="4"/>
      <c r="L2" s="94">
        <f t="shared" ref="L2:L8" si="0">B2</f>
        <v>0</v>
      </c>
      <c r="M2" s="94">
        <f t="shared" ref="M2:O8" si="1">C2-B2</f>
        <v>0</v>
      </c>
      <c r="N2" s="94">
        <f t="shared" si="1"/>
        <v>0</v>
      </c>
      <c r="O2" s="94">
        <f t="shared" si="1"/>
        <v>0</v>
      </c>
      <c r="P2" s="94">
        <f>E2-B2</f>
        <v>0</v>
      </c>
      <c r="Q2" s="94"/>
      <c r="R2" s="137">
        <f ca="1">R2-42.5</f>
        <v>0</v>
      </c>
      <c r="S2" s="137">
        <f ca="1">MAX(0,(R2-42.5))</f>
        <v>0</v>
      </c>
      <c r="T2" s="137">
        <v>4</v>
      </c>
      <c r="U2" s="143" t="str">
        <f>CONCATENATE(TEXT(A2,"m/d;@")," – ",TEXT(A7,"m/d;@"))</f>
        <v>7/16 – 7/21</v>
      </c>
      <c r="X2" s="6" t="str">
        <f>CONCATENATE(TEXT(A3,"m/d;@")," – ",TEXT(A7,"m/d;@"))</f>
        <v>7/17 – 7/21</v>
      </c>
      <c r="Y2" s="98" t="str">
        <f t="shared" ref="Y2:Y65" si="2">IF(G2="X",Y$223,"")</f>
        <v/>
      </c>
    </row>
    <row r="3" spans="1:25" ht="20.100000000000001" customHeight="1" x14ac:dyDescent="0.45">
      <c r="A3" s="25">
        <v>42933</v>
      </c>
      <c r="B3" s="8">
        <v>0.33333333333333331</v>
      </c>
      <c r="C3" s="8">
        <v>0.54166666666666663</v>
      </c>
      <c r="D3" s="8">
        <v>0.5625</v>
      </c>
      <c r="E3" s="8">
        <v>0.70833333333333337</v>
      </c>
      <c r="H3" s="85">
        <v>0.50770833333333332</v>
      </c>
      <c r="I3" s="85">
        <v>0.70818287037037031</v>
      </c>
      <c r="L3" s="93">
        <f t="shared" si="0"/>
        <v>0.33333333333333331</v>
      </c>
      <c r="M3" s="93">
        <f t="shared" si="1"/>
        <v>0.20833333333333331</v>
      </c>
      <c r="N3" s="93">
        <f t="shared" si="1"/>
        <v>2.083333333333337E-2</v>
      </c>
      <c r="O3" s="93">
        <f t="shared" si="1"/>
        <v>0.14583333333333337</v>
      </c>
      <c r="P3" s="93">
        <f>E3-B3</f>
        <v>0.37500000000000006</v>
      </c>
      <c r="Q3" s="93"/>
      <c r="R3" s="138">
        <f>(SUM(P2:P7))*24</f>
        <v>46.5</v>
      </c>
      <c r="S3" s="138">
        <f t="shared" ref="S3:S66" si="3">MAX(0,(R3-42.5))</f>
        <v>4</v>
      </c>
      <c r="T3" s="138">
        <v>4</v>
      </c>
      <c r="U3" s="144" t="str">
        <f>CONCATENATE(TEXT(A2,"m/d;@")," – ",TEXT(A7,"m/d;@"))</f>
        <v>7/16 – 7/21</v>
      </c>
      <c r="W3" s="93">
        <f t="shared" ref="W3:W66" si="4">$W$223</f>
        <v>0.83333333333333337</v>
      </c>
      <c r="X3" s="96" t="str">
        <f>CONCATENATE(TEXT(A3,"m/d;@")," – ",TEXT(A7,"m/d;@"))</f>
        <v>7/17 – 7/21</v>
      </c>
      <c r="Y3" s="99" t="str">
        <f t="shared" si="2"/>
        <v/>
      </c>
    </row>
    <row r="4" spans="1:25" s="16" customFormat="1" ht="20.100000000000001" customHeight="1" x14ac:dyDescent="0.45">
      <c r="A4" s="29">
        <v>42934</v>
      </c>
      <c r="B4" s="13">
        <v>0.33333333333333331</v>
      </c>
      <c r="C4" s="13">
        <v>0.54166666666666663</v>
      </c>
      <c r="D4" s="13">
        <v>0.5625</v>
      </c>
      <c r="E4" s="13">
        <v>0.70833333333333337</v>
      </c>
      <c r="F4" s="14"/>
      <c r="G4" s="14"/>
      <c r="H4" s="86">
        <v>0.3399652777777778</v>
      </c>
      <c r="I4" s="86">
        <v>0.61587962962962961</v>
      </c>
      <c r="J4" s="19"/>
      <c r="L4" s="95">
        <f t="shared" si="0"/>
        <v>0.33333333333333331</v>
      </c>
      <c r="M4" s="95">
        <f t="shared" si="1"/>
        <v>0.20833333333333331</v>
      </c>
      <c r="N4" s="95">
        <f t="shared" si="1"/>
        <v>2.083333333333337E-2</v>
      </c>
      <c r="O4" s="95">
        <f t="shared" si="1"/>
        <v>0.14583333333333337</v>
      </c>
      <c r="P4" s="95">
        <f t="shared" ref="P4:P67" si="5">E4-B4</f>
        <v>0.37500000000000006</v>
      </c>
      <c r="Q4" s="95"/>
      <c r="R4" s="139">
        <f>(SUM(P2:P7))*24</f>
        <v>46.5</v>
      </c>
      <c r="S4" s="139">
        <f t="shared" si="3"/>
        <v>4</v>
      </c>
      <c r="T4" s="139">
        <v>4</v>
      </c>
      <c r="U4" s="145" t="str">
        <f>CONCATENATE(TEXT(A2,"m/d;@")," – ",TEXT(A7,"m/d;@"))</f>
        <v>7/16 – 7/21</v>
      </c>
      <c r="W4" s="95">
        <f t="shared" si="4"/>
        <v>0.83333333333333337</v>
      </c>
      <c r="X4" s="16" t="str">
        <f>CONCATENATE(TEXT(A3,"m/d;@")," – ",TEXT(A7,"m/d;@"))</f>
        <v>7/17 – 7/21</v>
      </c>
      <c r="Y4" s="100" t="str">
        <f t="shared" si="2"/>
        <v/>
      </c>
    </row>
    <row r="5" spans="1:25" ht="20.100000000000001" customHeight="1" x14ac:dyDescent="0.45">
      <c r="A5" s="25">
        <v>42935</v>
      </c>
      <c r="B5" s="8">
        <v>0.33333333333333331</v>
      </c>
      <c r="C5" s="8">
        <v>0.54166666666666663</v>
      </c>
      <c r="D5" s="8">
        <v>0.5625</v>
      </c>
      <c r="E5" s="8">
        <v>0.75</v>
      </c>
      <c r="H5" s="85">
        <v>0.34418981481481481</v>
      </c>
      <c r="I5" s="85">
        <v>0.46828703703703706</v>
      </c>
      <c r="L5" s="93">
        <f t="shared" si="0"/>
        <v>0.33333333333333331</v>
      </c>
      <c r="M5" s="93">
        <f t="shared" si="1"/>
        <v>0.20833333333333331</v>
      </c>
      <c r="N5" s="93">
        <f t="shared" si="1"/>
        <v>2.083333333333337E-2</v>
      </c>
      <c r="O5" s="93">
        <f t="shared" si="1"/>
        <v>0.1875</v>
      </c>
      <c r="P5" s="93">
        <f t="shared" si="5"/>
        <v>0.41666666666666669</v>
      </c>
      <c r="Q5" s="93"/>
      <c r="R5" s="138">
        <f>(SUM(P2:P7))*24</f>
        <v>46.5</v>
      </c>
      <c r="S5" s="138">
        <f t="shared" si="3"/>
        <v>4</v>
      </c>
      <c r="T5" s="138">
        <v>4</v>
      </c>
      <c r="U5" s="144" t="str">
        <f>CONCATENATE(TEXT(A2,"m/d;@")," – ",TEXT(A7,"m/d;@"))</f>
        <v>7/16 – 7/21</v>
      </c>
      <c r="W5" s="93">
        <f t="shared" si="4"/>
        <v>0.83333333333333337</v>
      </c>
      <c r="X5" s="11" t="str">
        <f>CONCATENATE(TEXT(A3,"m/d;@")," – ",TEXT(A7,"m/d;@"))</f>
        <v>7/17 – 7/21</v>
      </c>
      <c r="Y5" s="99" t="str">
        <f t="shared" si="2"/>
        <v/>
      </c>
    </row>
    <row r="6" spans="1:25" s="16" customFormat="1" ht="20.100000000000001" customHeight="1" x14ac:dyDescent="0.45">
      <c r="A6" s="29">
        <v>42936</v>
      </c>
      <c r="B6" s="13">
        <v>0.33333333333333331</v>
      </c>
      <c r="C6" s="13">
        <v>0.54166666666666663</v>
      </c>
      <c r="D6" s="13">
        <v>0.5625</v>
      </c>
      <c r="E6" s="13">
        <v>0.72916666666666663</v>
      </c>
      <c r="F6" s="14"/>
      <c r="G6" s="14"/>
      <c r="H6" s="86">
        <v>0.34177083333333336</v>
      </c>
      <c r="I6" s="86">
        <v>0.67106481481481473</v>
      </c>
      <c r="J6" s="19"/>
      <c r="L6" s="95">
        <f t="shared" si="0"/>
        <v>0.33333333333333331</v>
      </c>
      <c r="M6" s="95">
        <f t="shared" si="1"/>
        <v>0.20833333333333331</v>
      </c>
      <c r="N6" s="95">
        <f t="shared" si="1"/>
        <v>2.083333333333337E-2</v>
      </c>
      <c r="O6" s="95">
        <f t="shared" si="1"/>
        <v>0.16666666666666663</v>
      </c>
      <c r="P6" s="95">
        <f t="shared" si="5"/>
        <v>0.39583333333333331</v>
      </c>
      <c r="Q6" s="95"/>
      <c r="R6" s="139">
        <f>(SUM(P2:P7))*24</f>
        <v>46.5</v>
      </c>
      <c r="S6" s="139">
        <f t="shared" si="3"/>
        <v>4</v>
      </c>
      <c r="T6" s="139">
        <v>4</v>
      </c>
      <c r="U6" s="145" t="str">
        <f>CONCATENATE(TEXT(A2,"m/d;@")," – ",TEXT(A7,"m/d;@"))</f>
        <v>7/16 – 7/21</v>
      </c>
      <c r="W6" s="95">
        <f t="shared" si="4"/>
        <v>0.83333333333333337</v>
      </c>
      <c r="X6" s="16" t="str">
        <f>CONCATENATE(TEXT(A3,"m/d;@")," – ",TEXT(A7,"m/d;@"))</f>
        <v>7/17 – 7/21</v>
      </c>
      <c r="Y6" s="100" t="str">
        <f t="shared" si="2"/>
        <v/>
      </c>
    </row>
    <row r="7" spans="1:25" ht="20.100000000000001" customHeight="1" x14ac:dyDescent="0.45">
      <c r="A7" s="25">
        <v>42937</v>
      </c>
      <c r="B7" s="8">
        <v>0.33333333333333331</v>
      </c>
      <c r="C7" s="8">
        <v>0.54166666666666663</v>
      </c>
      <c r="D7" s="8">
        <v>0.5625</v>
      </c>
      <c r="E7" s="8">
        <v>0.70833333333333337</v>
      </c>
      <c r="H7" s="85">
        <v>0.36090277777777779</v>
      </c>
      <c r="I7" s="85">
        <v>0.49363425925925924</v>
      </c>
      <c r="L7" s="93">
        <f t="shared" si="0"/>
        <v>0.33333333333333331</v>
      </c>
      <c r="M7" s="93">
        <f t="shared" si="1"/>
        <v>0.20833333333333331</v>
      </c>
      <c r="N7" s="93">
        <f t="shared" si="1"/>
        <v>2.083333333333337E-2</v>
      </c>
      <c r="O7" s="93">
        <f t="shared" si="1"/>
        <v>0.14583333333333337</v>
      </c>
      <c r="P7" s="93">
        <f t="shared" si="5"/>
        <v>0.37500000000000006</v>
      </c>
      <c r="Q7" s="93"/>
      <c r="R7" s="138">
        <f>(SUM(P2:P7))*24</f>
        <v>46.5</v>
      </c>
      <c r="S7" s="138">
        <f t="shared" si="3"/>
        <v>4</v>
      </c>
      <c r="T7" s="138">
        <v>4</v>
      </c>
      <c r="U7" s="144" t="str">
        <f>CONCATENATE(TEXT(A2,"m/d;@")," – ",TEXT(A7,"m/d;@"))</f>
        <v>7/16 – 7/21</v>
      </c>
      <c r="W7" s="93">
        <f t="shared" si="4"/>
        <v>0.83333333333333337</v>
      </c>
      <c r="X7" s="11" t="str">
        <f>CONCATENATE(TEXT(A3,"m/d;@")," – ",TEXT(A7,"m/d;@"))</f>
        <v>7/17 – 7/21</v>
      </c>
      <c r="Y7" s="99" t="str">
        <f t="shared" si="2"/>
        <v/>
      </c>
    </row>
    <row r="8" spans="1:25" s="37" customFormat="1" ht="20.100000000000001" customHeight="1" x14ac:dyDescent="0.45">
      <c r="A8" s="33">
        <v>42938</v>
      </c>
      <c r="B8" s="17"/>
      <c r="C8" s="17"/>
      <c r="D8" s="17"/>
      <c r="E8" s="17"/>
      <c r="F8" s="5"/>
      <c r="G8" s="79"/>
      <c r="H8" s="87"/>
      <c r="I8" s="87"/>
      <c r="J8" s="81"/>
      <c r="K8" s="6"/>
      <c r="L8" s="94">
        <f t="shared" si="0"/>
        <v>0</v>
      </c>
      <c r="M8" s="94">
        <f t="shared" si="1"/>
        <v>0</v>
      </c>
      <c r="N8" s="94">
        <f t="shared" si="1"/>
        <v>0</v>
      </c>
      <c r="O8" s="94">
        <f t="shared" si="1"/>
        <v>0</v>
      </c>
      <c r="P8" s="94">
        <f>E8-B8</f>
        <v>0</v>
      </c>
      <c r="Q8" s="94"/>
      <c r="R8" s="137">
        <f>(SUM(P8:P14))*24</f>
        <v>50</v>
      </c>
      <c r="S8" s="137">
        <f t="shared" si="3"/>
        <v>7.5</v>
      </c>
      <c r="T8" s="137">
        <v>7.5</v>
      </c>
      <c r="U8" s="143" t="str">
        <f>CONCATENATE(TEXT(A8,"m/d;@")," – ",TEXT(A14,"m/d;@"))</f>
        <v>7/22 – 7/28</v>
      </c>
      <c r="V8" s="6"/>
      <c r="W8" s="6"/>
      <c r="X8" s="6" t="str">
        <f>CONCATENATE(TEXT(A3,"m/d;@")," – ",TEXT(A7,"m/d;@"))</f>
        <v>7/17 – 7/21</v>
      </c>
      <c r="Y8" s="98" t="str">
        <f t="shared" si="2"/>
        <v/>
      </c>
    </row>
    <row r="9" spans="1:25" s="37" customFormat="1" ht="20.100000000000001" customHeight="1" x14ac:dyDescent="0.45">
      <c r="A9" s="33">
        <v>42939</v>
      </c>
      <c r="B9" s="17"/>
      <c r="C9" s="17"/>
      <c r="D9" s="17"/>
      <c r="E9" s="17"/>
      <c r="F9" s="5"/>
      <c r="G9" s="79"/>
      <c r="H9" s="87"/>
      <c r="I9" s="87"/>
      <c r="J9" s="81"/>
      <c r="K9" s="6"/>
      <c r="L9" s="94">
        <f t="shared" ref="L9:L72" si="6">B9</f>
        <v>0</v>
      </c>
      <c r="M9" s="94">
        <f t="shared" ref="M9:M72" si="7">C9-B9</f>
        <v>0</v>
      </c>
      <c r="N9" s="94">
        <f t="shared" ref="N9:N72" si="8">D9-C9</f>
        <v>0</v>
      </c>
      <c r="O9" s="94">
        <f t="shared" ref="O9:O72" si="9">E9-D9</f>
        <v>0</v>
      </c>
      <c r="P9" s="94">
        <f t="shared" si="5"/>
        <v>0</v>
      </c>
      <c r="Q9" s="94"/>
      <c r="R9" s="137">
        <f>(SUM(P8:P14))*24</f>
        <v>50</v>
      </c>
      <c r="S9" s="137">
        <f t="shared" si="3"/>
        <v>7.5</v>
      </c>
      <c r="T9" s="137">
        <v>7.5</v>
      </c>
      <c r="U9" s="143" t="str">
        <f>CONCATENATE(TEXT(A8,"m/d;@")," – ",TEXT(A14,"m/d;@"))</f>
        <v>7/22 – 7/28</v>
      </c>
      <c r="V9" s="6"/>
      <c r="W9" s="6"/>
      <c r="X9" s="6" t="str">
        <f>CONCATENATE(TEXT(A10,"m/d;@")," – ",TEXT(A14,"m/d;@"))</f>
        <v>7/24 – 7/28</v>
      </c>
      <c r="Y9" s="98" t="str">
        <f t="shared" si="2"/>
        <v/>
      </c>
    </row>
    <row r="10" spans="1:25" ht="20.100000000000001" customHeight="1" x14ac:dyDescent="0.45">
      <c r="A10" s="25">
        <v>42940</v>
      </c>
      <c r="B10" s="8">
        <v>0.33333333333333331</v>
      </c>
      <c r="C10" s="8">
        <v>0.54166666666666663</v>
      </c>
      <c r="D10" s="13">
        <v>0.5625</v>
      </c>
      <c r="E10" s="8">
        <v>0.75</v>
      </c>
      <c r="H10" s="85">
        <v>0.3411689814814815</v>
      </c>
      <c r="I10" s="85">
        <v>0.60944444444444446</v>
      </c>
      <c r="L10" s="93">
        <f t="shared" si="6"/>
        <v>0.33333333333333331</v>
      </c>
      <c r="M10" s="93">
        <f t="shared" si="7"/>
        <v>0.20833333333333331</v>
      </c>
      <c r="N10" s="93">
        <f t="shared" si="8"/>
        <v>2.083333333333337E-2</v>
      </c>
      <c r="O10" s="93">
        <f t="shared" si="9"/>
        <v>0.1875</v>
      </c>
      <c r="P10" s="93">
        <f t="shared" si="5"/>
        <v>0.41666666666666669</v>
      </c>
      <c r="Q10" s="93"/>
      <c r="R10" s="138">
        <f>(SUM(P8:P14))*24</f>
        <v>50</v>
      </c>
      <c r="S10" s="138">
        <f t="shared" si="3"/>
        <v>7.5</v>
      </c>
      <c r="T10" s="138">
        <v>7.5</v>
      </c>
      <c r="U10" s="144" t="str">
        <f>CONCATENATE(TEXT(A8,"m/d;@")," – ",TEXT(A14,"m/d;@"))</f>
        <v>7/22 – 7/28</v>
      </c>
      <c r="W10" s="93">
        <f t="shared" si="4"/>
        <v>0.83333333333333337</v>
      </c>
      <c r="X10" s="11" t="str">
        <f>CONCATENATE(TEXT(A10,"m/d;@")," – ",TEXT(A14,"m/d;@"))</f>
        <v>7/24 – 7/28</v>
      </c>
      <c r="Y10" s="99" t="str">
        <f t="shared" si="2"/>
        <v/>
      </c>
    </row>
    <row r="11" spans="1:25" s="16" customFormat="1" ht="20.100000000000001" customHeight="1" x14ac:dyDescent="0.45">
      <c r="A11" s="29">
        <v>42941</v>
      </c>
      <c r="B11" s="8">
        <v>0.33333333333333331</v>
      </c>
      <c r="C11" s="8">
        <v>0.54166666666666663</v>
      </c>
      <c r="D11" s="13">
        <v>0.5625</v>
      </c>
      <c r="E11" s="13">
        <v>0.75</v>
      </c>
      <c r="F11" s="14"/>
      <c r="G11" s="14" t="s">
        <v>12</v>
      </c>
      <c r="H11" s="86"/>
      <c r="I11" s="86"/>
      <c r="J11" s="19"/>
      <c r="L11" s="95">
        <f t="shared" si="6"/>
        <v>0.33333333333333331</v>
      </c>
      <c r="M11" s="95">
        <f t="shared" si="7"/>
        <v>0.20833333333333331</v>
      </c>
      <c r="N11" s="95">
        <f t="shared" si="8"/>
        <v>2.083333333333337E-2</v>
      </c>
      <c r="O11" s="95">
        <f t="shared" si="9"/>
        <v>0.1875</v>
      </c>
      <c r="P11" s="95">
        <f t="shared" si="5"/>
        <v>0.41666666666666669</v>
      </c>
      <c r="Q11" s="95"/>
      <c r="R11" s="139">
        <f>(SUM(P8:P14))*24</f>
        <v>50</v>
      </c>
      <c r="S11" s="139">
        <f t="shared" si="3"/>
        <v>7.5</v>
      </c>
      <c r="T11" s="139">
        <v>7.5</v>
      </c>
      <c r="U11" s="145" t="str">
        <f>CONCATENATE(TEXT(A8,"m/d;@")," – ",TEXT(A14,"m/d;@"))</f>
        <v>7/22 – 7/28</v>
      </c>
      <c r="W11" s="95">
        <f t="shared" si="4"/>
        <v>0.83333333333333337</v>
      </c>
      <c r="X11" s="16" t="str">
        <f>CONCATENATE(TEXT(A10,"m/d;@")," – ",TEXT(A14,"m/d;@"))</f>
        <v>7/24 – 7/28</v>
      </c>
      <c r="Y11" s="100">
        <f t="shared" si="2"/>
        <v>0.54861111111111105</v>
      </c>
    </row>
    <row r="12" spans="1:25" ht="20.100000000000001" customHeight="1" x14ac:dyDescent="0.45">
      <c r="A12" s="25">
        <v>42942</v>
      </c>
      <c r="B12" s="8">
        <v>0.33333333333333331</v>
      </c>
      <c r="C12" s="8">
        <v>0.54166666666666663</v>
      </c>
      <c r="D12" s="8">
        <v>0.5625</v>
      </c>
      <c r="E12" s="8">
        <v>0.75</v>
      </c>
      <c r="H12" s="85">
        <v>0.34844907407407405</v>
      </c>
      <c r="I12" s="85">
        <v>0.70706018518518521</v>
      </c>
      <c r="L12" s="93">
        <f t="shared" si="6"/>
        <v>0.33333333333333331</v>
      </c>
      <c r="M12" s="93">
        <f t="shared" si="7"/>
        <v>0.20833333333333331</v>
      </c>
      <c r="N12" s="93">
        <f t="shared" si="8"/>
        <v>2.083333333333337E-2</v>
      </c>
      <c r="O12" s="93">
        <f t="shared" si="9"/>
        <v>0.1875</v>
      </c>
      <c r="P12" s="93">
        <f t="shared" si="5"/>
        <v>0.41666666666666669</v>
      </c>
      <c r="Q12" s="93"/>
      <c r="R12" s="138">
        <f>(SUM(P8:P14))*24</f>
        <v>50</v>
      </c>
      <c r="S12" s="138">
        <f t="shared" si="3"/>
        <v>7.5</v>
      </c>
      <c r="T12" s="138">
        <v>7.5</v>
      </c>
      <c r="U12" s="144" t="str">
        <f>CONCATENATE(TEXT(A8,"m/d;@")," – ",TEXT(A14,"m/d;@"))</f>
        <v>7/22 – 7/28</v>
      </c>
      <c r="W12" s="93">
        <f t="shared" si="4"/>
        <v>0.83333333333333337</v>
      </c>
      <c r="X12" s="11" t="str">
        <f>CONCATENATE(TEXT(A10,"m/d;@")," – ",TEXT(A14,"m/d;@"))</f>
        <v>7/24 – 7/28</v>
      </c>
      <c r="Y12" s="99" t="str">
        <f t="shared" si="2"/>
        <v/>
      </c>
    </row>
    <row r="13" spans="1:25" s="16" customFormat="1" ht="20.100000000000001" customHeight="1" x14ac:dyDescent="0.45">
      <c r="A13" s="29">
        <v>42943</v>
      </c>
      <c r="B13" s="13">
        <v>0.33333333333333331</v>
      </c>
      <c r="C13" s="13">
        <v>0.54166666666666663</v>
      </c>
      <c r="D13" s="13">
        <v>0.5625</v>
      </c>
      <c r="E13" s="13">
        <v>0.75</v>
      </c>
      <c r="F13" s="14"/>
      <c r="G13" s="14"/>
      <c r="H13" s="86">
        <v>0.36150462962962965</v>
      </c>
      <c r="I13" s="86">
        <v>0.60018518518518515</v>
      </c>
      <c r="J13" s="19"/>
      <c r="L13" s="95">
        <f t="shared" si="6"/>
        <v>0.33333333333333331</v>
      </c>
      <c r="M13" s="95">
        <f t="shared" si="7"/>
        <v>0.20833333333333331</v>
      </c>
      <c r="N13" s="95">
        <f t="shared" si="8"/>
        <v>2.083333333333337E-2</v>
      </c>
      <c r="O13" s="95">
        <f t="shared" si="9"/>
        <v>0.1875</v>
      </c>
      <c r="P13" s="95">
        <f>E13-B13</f>
        <v>0.41666666666666669</v>
      </c>
      <c r="Q13" s="95"/>
      <c r="R13" s="139">
        <f>(SUM(P8:P14))*24</f>
        <v>50</v>
      </c>
      <c r="S13" s="139">
        <f t="shared" si="3"/>
        <v>7.5</v>
      </c>
      <c r="T13" s="139">
        <v>7.5</v>
      </c>
      <c r="U13" s="145" t="str">
        <f>CONCATENATE(TEXT(A8,"m/d;@")," – ",TEXT(A14,"m/d;@"))</f>
        <v>7/22 – 7/28</v>
      </c>
      <c r="W13" s="95">
        <f t="shared" si="4"/>
        <v>0.83333333333333337</v>
      </c>
      <c r="X13" s="16" t="str">
        <f>CONCATENATE(TEXT(A10,"m/d;@")," – ",TEXT(A14,"m/d;@"))</f>
        <v>7/24 – 7/28</v>
      </c>
      <c r="Y13" s="100" t="str">
        <f t="shared" si="2"/>
        <v/>
      </c>
    </row>
    <row r="14" spans="1:25" ht="20.100000000000001" customHeight="1" x14ac:dyDescent="0.45">
      <c r="A14" s="25">
        <v>42944</v>
      </c>
      <c r="B14" s="8">
        <v>0.33333333333333331</v>
      </c>
      <c r="C14" s="8">
        <v>0.54166666666666663</v>
      </c>
      <c r="D14" s="8">
        <v>0.5625</v>
      </c>
      <c r="E14" s="8">
        <v>0.75</v>
      </c>
      <c r="H14" s="85">
        <v>0.3621180555555556</v>
      </c>
      <c r="I14" s="85">
        <v>0.56035879629629626</v>
      </c>
      <c r="L14" s="93">
        <f t="shared" si="6"/>
        <v>0.33333333333333331</v>
      </c>
      <c r="M14" s="93">
        <f t="shared" si="7"/>
        <v>0.20833333333333331</v>
      </c>
      <c r="N14" s="93">
        <f t="shared" si="8"/>
        <v>2.083333333333337E-2</v>
      </c>
      <c r="O14" s="93">
        <f t="shared" si="9"/>
        <v>0.1875</v>
      </c>
      <c r="P14" s="93">
        <f t="shared" si="5"/>
        <v>0.41666666666666669</v>
      </c>
      <c r="Q14" s="93"/>
      <c r="R14" s="138">
        <f>(SUM(P8:P14))*24</f>
        <v>50</v>
      </c>
      <c r="S14" s="138">
        <f t="shared" si="3"/>
        <v>7.5</v>
      </c>
      <c r="T14" s="138">
        <v>7.5</v>
      </c>
      <c r="U14" s="144" t="str">
        <f>CONCATENATE(TEXT(A8,"m/d;@")," – ",TEXT(A14,"m/d;@"))</f>
        <v>7/22 – 7/28</v>
      </c>
      <c r="W14" s="93">
        <f t="shared" si="4"/>
        <v>0.83333333333333337</v>
      </c>
      <c r="X14" s="11" t="str">
        <f>CONCATENATE(TEXT(A10,"m/d;@")," – ",TEXT(A14,"m/d;@"))</f>
        <v>7/24 – 7/28</v>
      </c>
      <c r="Y14" s="99" t="str">
        <f t="shared" si="2"/>
        <v/>
      </c>
    </row>
    <row r="15" spans="1:25" s="6" customFormat="1" ht="20.100000000000001" customHeight="1" x14ac:dyDescent="0.45">
      <c r="A15" s="38">
        <v>42945</v>
      </c>
      <c r="B15" s="17"/>
      <c r="C15" s="17"/>
      <c r="D15" s="17"/>
      <c r="E15" s="17"/>
      <c r="F15" s="5"/>
      <c r="G15" s="5"/>
      <c r="H15" s="88"/>
      <c r="I15" s="88"/>
      <c r="J15" s="4"/>
      <c r="L15" s="94">
        <f t="shared" si="6"/>
        <v>0</v>
      </c>
      <c r="M15" s="94">
        <f t="shared" si="7"/>
        <v>0</v>
      </c>
      <c r="N15" s="94">
        <f t="shared" si="8"/>
        <v>0</v>
      </c>
      <c r="O15" s="94">
        <f t="shared" si="9"/>
        <v>0</v>
      </c>
      <c r="P15" s="94">
        <f t="shared" si="5"/>
        <v>0</v>
      </c>
      <c r="Q15" s="94"/>
      <c r="R15" s="137">
        <f>(SUM(P15:P21))*24</f>
        <v>50</v>
      </c>
      <c r="S15" s="137">
        <f t="shared" si="3"/>
        <v>7.5</v>
      </c>
      <c r="T15" s="137">
        <v>7.5</v>
      </c>
      <c r="U15" s="143" t="str">
        <f>CONCATENATE(TEXT(A15,"m/d;@")," – ",TEXT(A21,"m/d;@"))</f>
        <v>7/29 – 8/4</v>
      </c>
      <c r="X15" s="6" t="str">
        <f>CONCATENATE(TEXT(A10,"m/d;@")," – ",TEXT(A14,"m/d;@"))</f>
        <v>7/24 – 7/28</v>
      </c>
      <c r="Y15" s="98" t="str">
        <f t="shared" si="2"/>
        <v/>
      </c>
    </row>
    <row r="16" spans="1:25" s="6" customFormat="1" ht="20.100000000000001" customHeight="1" x14ac:dyDescent="0.45">
      <c r="A16" s="38">
        <v>42946</v>
      </c>
      <c r="B16" s="17"/>
      <c r="C16" s="17"/>
      <c r="D16" s="17"/>
      <c r="E16" s="17"/>
      <c r="F16" s="5"/>
      <c r="G16" s="5"/>
      <c r="H16" s="88"/>
      <c r="I16" s="88"/>
      <c r="J16" s="4"/>
      <c r="L16" s="94">
        <f t="shared" si="6"/>
        <v>0</v>
      </c>
      <c r="M16" s="94">
        <f t="shared" si="7"/>
        <v>0</v>
      </c>
      <c r="N16" s="94">
        <f t="shared" si="8"/>
        <v>0</v>
      </c>
      <c r="O16" s="94">
        <f t="shared" si="9"/>
        <v>0</v>
      </c>
      <c r="P16" s="94">
        <f t="shared" si="5"/>
        <v>0</v>
      </c>
      <c r="Q16" s="94"/>
      <c r="R16" s="137">
        <f>(SUM(P15:P21))*24</f>
        <v>50</v>
      </c>
      <c r="S16" s="137">
        <f t="shared" si="3"/>
        <v>7.5</v>
      </c>
      <c r="T16" s="137">
        <v>7.5</v>
      </c>
      <c r="U16" s="143" t="str">
        <f>CONCATENATE(TEXT(A15,"m/d;@")," – ",TEXT(A21,"m/d;@"))</f>
        <v>7/29 – 8/4</v>
      </c>
      <c r="X16" s="6" t="str">
        <f>CONCATENATE(TEXT(A17,"m/d;@")," – ",TEXT(A21,"m/d;@"))</f>
        <v>7/31 – 8/4</v>
      </c>
      <c r="Y16" s="98" t="str">
        <f t="shared" si="2"/>
        <v/>
      </c>
    </row>
    <row r="17" spans="1:25" ht="20.100000000000001" customHeight="1" x14ac:dyDescent="0.45">
      <c r="A17" s="25">
        <v>42947</v>
      </c>
      <c r="B17" s="8">
        <v>0.33333333333333331</v>
      </c>
      <c r="C17" s="8">
        <v>0.54166666666666663</v>
      </c>
      <c r="D17" s="8">
        <v>0.5625</v>
      </c>
      <c r="E17" s="8">
        <v>0.75</v>
      </c>
      <c r="H17" s="85">
        <v>0.33839120370370374</v>
      </c>
      <c r="I17" s="85">
        <v>0.60932870370370373</v>
      </c>
      <c r="J17" s="20" t="s">
        <v>35</v>
      </c>
      <c r="L17" s="93">
        <f t="shared" si="6"/>
        <v>0.33333333333333331</v>
      </c>
      <c r="M17" s="93">
        <f t="shared" si="7"/>
        <v>0.20833333333333331</v>
      </c>
      <c r="N17" s="93">
        <f t="shared" si="8"/>
        <v>2.083333333333337E-2</v>
      </c>
      <c r="O17" s="93">
        <f t="shared" si="9"/>
        <v>0.1875</v>
      </c>
      <c r="P17" s="93">
        <f t="shared" si="5"/>
        <v>0.41666666666666669</v>
      </c>
      <c r="Q17" s="93"/>
      <c r="R17" s="138">
        <f>(SUM(P15:P21))*24</f>
        <v>50</v>
      </c>
      <c r="S17" s="138">
        <f t="shared" si="3"/>
        <v>7.5</v>
      </c>
      <c r="T17" s="138">
        <v>7.5</v>
      </c>
      <c r="U17" s="144" t="str">
        <f>CONCATENATE(TEXT(A15,"m/d;@")," – ",TEXT(A21,"m/d;@"))</f>
        <v>7/29 – 8/4</v>
      </c>
      <c r="W17" s="93">
        <f t="shared" si="4"/>
        <v>0.83333333333333337</v>
      </c>
      <c r="X17" s="11" t="str">
        <f>CONCATENATE(TEXT(A17,"m/d;@")," – ",TEXT(A21,"m/d;@"))</f>
        <v>7/31 – 8/4</v>
      </c>
      <c r="Y17" s="99" t="str">
        <f t="shared" si="2"/>
        <v/>
      </c>
    </row>
    <row r="18" spans="1:25" s="16" customFormat="1" ht="20.100000000000001" customHeight="1" x14ac:dyDescent="0.45">
      <c r="A18" s="29">
        <v>42948</v>
      </c>
      <c r="B18" s="13">
        <v>0.33333333333333331</v>
      </c>
      <c r="C18" s="13">
        <v>0.54166666666666663</v>
      </c>
      <c r="D18" s="13">
        <v>0.5625</v>
      </c>
      <c r="E18" s="13">
        <v>0.77083333333333337</v>
      </c>
      <c r="F18" s="14"/>
      <c r="G18" s="14"/>
      <c r="H18" s="86">
        <v>0.32769675925925928</v>
      </c>
      <c r="I18" s="86">
        <v>0.57182870370370364</v>
      </c>
      <c r="J18" s="19" t="s">
        <v>36</v>
      </c>
      <c r="L18" s="95">
        <f t="shared" si="6"/>
        <v>0.33333333333333331</v>
      </c>
      <c r="M18" s="95">
        <f t="shared" si="7"/>
        <v>0.20833333333333331</v>
      </c>
      <c r="N18" s="95">
        <f t="shared" si="8"/>
        <v>2.083333333333337E-2</v>
      </c>
      <c r="O18" s="95">
        <f t="shared" si="9"/>
        <v>0.20833333333333337</v>
      </c>
      <c r="P18" s="95">
        <f t="shared" si="5"/>
        <v>0.43750000000000006</v>
      </c>
      <c r="Q18" s="95"/>
      <c r="R18" s="139">
        <f>(SUM(P15:P21))*24</f>
        <v>50</v>
      </c>
      <c r="S18" s="139">
        <f t="shared" si="3"/>
        <v>7.5</v>
      </c>
      <c r="T18" s="139">
        <v>7.5</v>
      </c>
      <c r="U18" s="145" t="str">
        <f>CONCATENATE(TEXT(A15,"m/d;@")," – ",TEXT(A21,"m/d;@"))</f>
        <v>7/29 – 8/4</v>
      </c>
      <c r="W18" s="95">
        <f t="shared" si="4"/>
        <v>0.83333333333333337</v>
      </c>
      <c r="X18" s="16" t="str">
        <f>CONCATENATE(TEXT(A17,"m/d;@")," – ",TEXT(A21,"m/d;@"))</f>
        <v>7/31 – 8/4</v>
      </c>
      <c r="Y18" s="100" t="str">
        <f t="shared" si="2"/>
        <v/>
      </c>
    </row>
    <row r="19" spans="1:25" ht="20.100000000000001" customHeight="1" x14ac:dyDescent="0.45">
      <c r="A19" s="25">
        <v>42949</v>
      </c>
      <c r="B19" s="8">
        <v>0.33333333333333331</v>
      </c>
      <c r="C19" s="8">
        <v>0.54166666666666663</v>
      </c>
      <c r="D19" s="8">
        <v>0.5625</v>
      </c>
      <c r="E19" s="8">
        <v>0.75</v>
      </c>
      <c r="H19" s="85">
        <v>0.36906250000000002</v>
      </c>
      <c r="I19" s="85">
        <v>0.57517361111111109</v>
      </c>
      <c r="L19" s="93">
        <f t="shared" si="6"/>
        <v>0.33333333333333331</v>
      </c>
      <c r="M19" s="93">
        <f t="shared" si="7"/>
        <v>0.20833333333333331</v>
      </c>
      <c r="N19" s="93">
        <f t="shared" si="8"/>
        <v>2.083333333333337E-2</v>
      </c>
      <c r="O19" s="93">
        <f t="shared" si="9"/>
        <v>0.1875</v>
      </c>
      <c r="P19" s="93">
        <f t="shared" si="5"/>
        <v>0.41666666666666669</v>
      </c>
      <c r="Q19" s="93"/>
      <c r="R19" s="138">
        <f>(SUM(P15:P21))*24</f>
        <v>50</v>
      </c>
      <c r="S19" s="138">
        <f t="shared" si="3"/>
        <v>7.5</v>
      </c>
      <c r="T19" s="138">
        <v>7.5</v>
      </c>
      <c r="U19" s="144" t="str">
        <f>CONCATENATE(TEXT(A15,"m/d;@")," – ",TEXT(A21,"m/d;@"))</f>
        <v>7/29 – 8/4</v>
      </c>
      <c r="W19" s="93">
        <f t="shared" si="4"/>
        <v>0.83333333333333337</v>
      </c>
      <c r="X19" s="11" t="str">
        <f>CONCATENATE(TEXT(A17,"m/d;@")," – ",TEXT(A21,"m/d;@"))</f>
        <v>7/31 – 8/4</v>
      </c>
      <c r="Y19" s="99" t="str">
        <f t="shared" si="2"/>
        <v/>
      </c>
    </row>
    <row r="20" spans="1:25" s="16" customFormat="1" ht="20.100000000000001" customHeight="1" x14ac:dyDescent="0.45">
      <c r="A20" s="29">
        <v>42950</v>
      </c>
      <c r="B20" s="13">
        <v>0.33333333333333331</v>
      </c>
      <c r="C20" s="13">
        <v>0.54166666666666663</v>
      </c>
      <c r="D20" s="13">
        <v>0.5625</v>
      </c>
      <c r="E20" s="13">
        <v>0.75</v>
      </c>
      <c r="F20" s="14"/>
      <c r="G20" s="14"/>
      <c r="H20" s="86">
        <v>0.36238425925925927</v>
      </c>
      <c r="I20" s="86">
        <v>0.49234953703703704</v>
      </c>
      <c r="J20" s="19"/>
      <c r="L20" s="95">
        <f t="shared" si="6"/>
        <v>0.33333333333333331</v>
      </c>
      <c r="M20" s="95">
        <f t="shared" si="7"/>
        <v>0.20833333333333331</v>
      </c>
      <c r="N20" s="95">
        <f t="shared" si="8"/>
        <v>2.083333333333337E-2</v>
      </c>
      <c r="O20" s="95">
        <f t="shared" si="9"/>
        <v>0.1875</v>
      </c>
      <c r="P20" s="95">
        <f t="shared" si="5"/>
        <v>0.41666666666666669</v>
      </c>
      <c r="Q20" s="95"/>
      <c r="R20" s="139">
        <f>(SUM(P15:P21))*24</f>
        <v>50</v>
      </c>
      <c r="S20" s="139">
        <f t="shared" si="3"/>
        <v>7.5</v>
      </c>
      <c r="T20" s="139">
        <v>7.5</v>
      </c>
      <c r="U20" s="145" t="str">
        <f>CONCATENATE(TEXT(A15,"m/d;@")," – ",TEXT(A21,"m/d;@"))</f>
        <v>7/29 – 8/4</v>
      </c>
      <c r="W20" s="95">
        <f t="shared" si="4"/>
        <v>0.83333333333333337</v>
      </c>
      <c r="X20" s="16" t="str">
        <f>CONCATENATE(TEXT(A17,"m/d;@")," – ",TEXT(A21,"m/d;@"))</f>
        <v>7/31 – 8/4</v>
      </c>
      <c r="Y20" s="100" t="str">
        <f t="shared" si="2"/>
        <v/>
      </c>
    </row>
    <row r="21" spans="1:25" ht="20.100000000000001" customHeight="1" x14ac:dyDescent="0.45">
      <c r="A21" s="25">
        <v>42951</v>
      </c>
      <c r="B21" s="8">
        <v>0.33333333333333331</v>
      </c>
      <c r="C21" s="8">
        <v>0.54166666666666663</v>
      </c>
      <c r="D21" s="8">
        <v>0.5625</v>
      </c>
      <c r="E21" s="8">
        <v>0.72916666666666663</v>
      </c>
      <c r="G21" s="9" t="s">
        <v>12</v>
      </c>
      <c r="H21" s="85"/>
      <c r="I21" s="85"/>
      <c r="L21" s="93">
        <f t="shared" si="6"/>
        <v>0.33333333333333331</v>
      </c>
      <c r="M21" s="93">
        <f t="shared" si="7"/>
        <v>0.20833333333333331</v>
      </c>
      <c r="N21" s="93">
        <f t="shared" si="8"/>
        <v>2.083333333333337E-2</v>
      </c>
      <c r="O21" s="93">
        <f t="shared" si="9"/>
        <v>0.16666666666666663</v>
      </c>
      <c r="P21" s="93">
        <f t="shared" si="5"/>
        <v>0.39583333333333331</v>
      </c>
      <c r="Q21" s="93"/>
      <c r="R21" s="138">
        <f>(SUM(P15:P21))*24</f>
        <v>50</v>
      </c>
      <c r="S21" s="138">
        <f t="shared" si="3"/>
        <v>7.5</v>
      </c>
      <c r="T21" s="138">
        <v>7.5</v>
      </c>
      <c r="U21" s="144" t="str">
        <f>CONCATENATE(TEXT(A15,"m/d;@")," – ",TEXT(A21,"m/d;@"))</f>
        <v>7/29 – 8/4</v>
      </c>
      <c r="W21" s="93">
        <f t="shared" si="4"/>
        <v>0.83333333333333337</v>
      </c>
      <c r="X21" s="11" t="str">
        <f>CONCATENATE(TEXT(A17,"m/d;@")," – ",TEXT(A21,"m/d;@"))</f>
        <v>7/31 – 8/4</v>
      </c>
      <c r="Y21" s="99">
        <f t="shared" si="2"/>
        <v>0.54861111111111105</v>
      </c>
    </row>
    <row r="22" spans="1:25" s="6" customFormat="1" ht="20.100000000000001" customHeight="1" x14ac:dyDescent="0.45">
      <c r="A22" s="38">
        <v>42952</v>
      </c>
      <c r="B22" s="17"/>
      <c r="C22" s="17"/>
      <c r="D22" s="17"/>
      <c r="E22" s="17"/>
      <c r="F22" s="5"/>
      <c r="G22" s="5"/>
      <c r="H22" s="88"/>
      <c r="I22" s="88"/>
      <c r="J22" s="4"/>
      <c r="L22" s="94">
        <f t="shared" si="6"/>
        <v>0</v>
      </c>
      <c r="M22" s="94">
        <f t="shared" si="7"/>
        <v>0</v>
      </c>
      <c r="N22" s="94">
        <f t="shared" si="8"/>
        <v>0</v>
      </c>
      <c r="O22" s="94">
        <f t="shared" si="9"/>
        <v>0</v>
      </c>
      <c r="P22" s="94">
        <f t="shared" si="5"/>
        <v>0</v>
      </c>
      <c r="Q22" s="94"/>
      <c r="R22" s="137">
        <f t="shared" ref="R22" si="10">(SUM(P22:P28))*24</f>
        <v>50</v>
      </c>
      <c r="S22" s="137">
        <f t="shared" si="3"/>
        <v>7.5</v>
      </c>
      <c r="T22" s="137">
        <v>7</v>
      </c>
      <c r="U22" s="143" t="str">
        <f t="shared" ref="U22" si="11">CONCATENATE(TEXT(A22,"m/d;@")," – ",TEXT(A28,"m/d;@"))</f>
        <v>8/5 – 8/11</v>
      </c>
      <c r="X22" s="6" t="str">
        <f>CONCATENATE(TEXT(A17,"m/d;@")," – ",TEXT(A21,"m/d;@"))</f>
        <v>7/31 – 8/4</v>
      </c>
      <c r="Y22" s="98" t="str">
        <f t="shared" si="2"/>
        <v/>
      </c>
    </row>
    <row r="23" spans="1:25" s="6" customFormat="1" ht="20.100000000000001" customHeight="1" x14ac:dyDescent="0.45">
      <c r="A23" s="38">
        <v>42953</v>
      </c>
      <c r="B23" s="17"/>
      <c r="C23" s="17"/>
      <c r="D23" s="17"/>
      <c r="E23" s="17"/>
      <c r="F23" s="5"/>
      <c r="G23" s="5"/>
      <c r="H23" s="88"/>
      <c r="I23" s="88"/>
      <c r="J23" s="4"/>
      <c r="L23" s="94">
        <f t="shared" si="6"/>
        <v>0</v>
      </c>
      <c r="M23" s="94">
        <f t="shared" si="7"/>
        <v>0</v>
      </c>
      <c r="N23" s="94">
        <f t="shared" si="8"/>
        <v>0</v>
      </c>
      <c r="O23" s="94">
        <f t="shared" si="9"/>
        <v>0</v>
      </c>
      <c r="P23" s="94">
        <f t="shared" si="5"/>
        <v>0</v>
      </c>
      <c r="Q23" s="94"/>
      <c r="R23" s="137">
        <f t="shared" ref="R23" si="12">(SUM(P22:P28))*24</f>
        <v>50</v>
      </c>
      <c r="S23" s="137">
        <f t="shared" si="3"/>
        <v>7.5</v>
      </c>
      <c r="T23" s="137">
        <v>7</v>
      </c>
      <c r="U23" s="143" t="str">
        <f t="shared" ref="U23" si="13">CONCATENATE(TEXT(A22,"m/d;@")," – ",TEXT(A28,"m/d;@"))</f>
        <v>8/5 – 8/11</v>
      </c>
      <c r="X23" s="6" t="str">
        <f>CONCATENATE(TEXT(A24,"m/d;@")," – ",TEXT(A28,"m/d;@"))</f>
        <v>8/7 – 8/11</v>
      </c>
      <c r="Y23" s="98" t="str">
        <f t="shared" si="2"/>
        <v/>
      </c>
    </row>
    <row r="24" spans="1:25" ht="20.100000000000001" customHeight="1" x14ac:dyDescent="0.45">
      <c r="A24" s="25">
        <v>42954</v>
      </c>
      <c r="B24" s="8">
        <v>0.33333333333333331</v>
      </c>
      <c r="C24" s="8">
        <v>0.54166666666666663</v>
      </c>
      <c r="D24" s="8">
        <v>0.5625</v>
      </c>
      <c r="E24" s="8">
        <v>0.75</v>
      </c>
      <c r="H24" s="85">
        <v>0.31829861111111107</v>
      </c>
      <c r="I24" s="85">
        <v>0.58831018518518519</v>
      </c>
      <c r="L24" s="93">
        <f t="shared" si="6"/>
        <v>0.33333333333333331</v>
      </c>
      <c r="M24" s="93">
        <f t="shared" si="7"/>
        <v>0.20833333333333331</v>
      </c>
      <c r="N24" s="93">
        <f t="shared" si="8"/>
        <v>2.083333333333337E-2</v>
      </c>
      <c r="O24" s="93">
        <f t="shared" si="9"/>
        <v>0.1875</v>
      </c>
      <c r="P24" s="93">
        <f t="shared" si="5"/>
        <v>0.41666666666666669</v>
      </c>
      <c r="Q24" s="93"/>
      <c r="R24" s="138">
        <f t="shared" ref="R24" si="14">(SUM(P22:P28))*24</f>
        <v>50</v>
      </c>
      <c r="S24" s="138">
        <f t="shared" si="3"/>
        <v>7.5</v>
      </c>
      <c r="T24" s="138">
        <v>7</v>
      </c>
      <c r="U24" s="144" t="str">
        <f t="shared" ref="U24" si="15">CONCATENATE(TEXT(A22,"m/d;@")," – ",TEXT(A28,"m/d;@"))</f>
        <v>8/5 – 8/11</v>
      </c>
      <c r="W24" s="93">
        <f t="shared" si="4"/>
        <v>0.83333333333333337</v>
      </c>
      <c r="X24" s="96" t="str">
        <f>CONCATENATE(TEXT(A24,"m/d;@")," – ",TEXT(A28,"m/d;@"))</f>
        <v>8/7 – 8/11</v>
      </c>
      <c r="Y24" s="99" t="str">
        <f t="shared" si="2"/>
        <v/>
      </c>
    </row>
    <row r="25" spans="1:25" s="16" customFormat="1" ht="20.100000000000001" customHeight="1" x14ac:dyDescent="0.45">
      <c r="A25" s="29">
        <v>42955</v>
      </c>
      <c r="B25" s="13">
        <v>0.33333333333333331</v>
      </c>
      <c r="C25" s="13">
        <v>0.54166666666666663</v>
      </c>
      <c r="D25" s="13">
        <v>0.5625</v>
      </c>
      <c r="E25" s="13">
        <v>0.75</v>
      </c>
      <c r="F25" s="14"/>
      <c r="G25" s="14"/>
      <c r="H25" s="86">
        <v>0.338900462962963</v>
      </c>
      <c r="I25" s="86">
        <v>0.69863425925925926</v>
      </c>
      <c r="J25" s="19"/>
      <c r="L25" s="95">
        <f t="shared" si="6"/>
        <v>0.33333333333333331</v>
      </c>
      <c r="M25" s="95">
        <f t="shared" si="7"/>
        <v>0.20833333333333331</v>
      </c>
      <c r="N25" s="95">
        <f t="shared" si="8"/>
        <v>2.083333333333337E-2</v>
      </c>
      <c r="O25" s="95">
        <f t="shared" si="9"/>
        <v>0.1875</v>
      </c>
      <c r="P25" s="95">
        <f t="shared" si="5"/>
        <v>0.41666666666666669</v>
      </c>
      <c r="Q25" s="95"/>
      <c r="R25" s="139">
        <f t="shared" ref="R25" si="16">(SUM(P22:P28))*24</f>
        <v>50</v>
      </c>
      <c r="S25" s="139">
        <f t="shared" si="3"/>
        <v>7.5</v>
      </c>
      <c r="T25" s="139">
        <v>7</v>
      </c>
      <c r="U25" s="145" t="str">
        <f t="shared" ref="U25" si="17">CONCATENATE(TEXT(A22,"m/d;@")," – ",TEXT(A28,"m/d;@"))</f>
        <v>8/5 – 8/11</v>
      </c>
      <c r="W25" s="95">
        <f t="shared" si="4"/>
        <v>0.83333333333333337</v>
      </c>
      <c r="X25" s="16" t="str">
        <f>CONCATENATE(TEXT(A24,"m/d;@")," – ",TEXT(A28,"m/d;@"))</f>
        <v>8/7 – 8/11</v>
      </c>
      <c r="Y25" s="100" t="str">
        <f t="shared" si="2"/>
        <v/>
      </c>
    </row>
    <row r="26" spans="1:25" ht="20.100000000000001" customHeight="1" x14ac:dyDescent="0.45">
      <c r="A26" s="25">
        <v>42956</v>
      </c>
      <c r="B26" s="8">
        <v>0.33333333333333331</v>
      </c>
      <c r="C26" s="8">
        <v>0.54166666666666663</v>
      </c>
      <c r="D26" s="8">
        <v>0.5625</v>
      </c>
      <c r="E26" s="8">
        <v>0.77083333333333337</v>
      </c>
      <c r="H26" s="85">
        <v>0.50124999999999997</v>
      </c>
      <c r="I26" s="85">
        <v>0.65278935185185183</v>
      </c>
      <c r="L26" s="93">
        <f t="shared" si="6"/>
        <v>0.33333333333333331</v>
      </c>
      <c r="M26" s="93">
        <f t="shared" si="7"/>
        <v>0.20833333333333331</v>
      </c>
      <c r="N26" s="93">
        <f t="shared" si="8"/>
        <v>2.083333333333337E-2</v>
      </c>
      <c r="O26" s="93">
        <f t="shared" si="9"/>
        <v>0.20833333333333337</v>
      </c>
      <c r="P26" s="93">
        <f t="shared" si="5"/>
        <v>0.43750000000000006</v>
      </c>
      <c r="Q26" s="93"/>
      <c r="R26" s="138">
        <f t="shared" ref="R26" si="18">(SUM(P22:P28))*24</f>
        <v>50</v>
      </c>
      <c r="S26" s="138">
        <f t="shared" si="3"/>
        <v>7.5</v>
      </c>
      <c r="T26" s="138">
        <v>7</v>
      </c>
      <c r="U26" s="144" t="str">
        <f t="shared" ref="U26" si="19">CONCATENATE(TEXT(A22,"m/d;@")," – ",TEXT(A28,"m/d;@"))</f>
        <v>8/5 – 8/11</v>
      </c>
      <c r="W26" s="93">
        <f t="shared" si="4"/>
        <v>0.83333333333333337</v>
      </c>
      <c r="X26" s="11" t="str">
        <f>CONCATENATE(TEXT(A24,"m/d;@")," – ",TEXT(A28,"m/d;@"))</f>
        <v>8/7 – 8/11</v>
      </c>
      <c r="Y26" s="99" t="str">
        <f t="shared" si="2"/>
        <v/>
      </c>
    </row>
    <row r="27" spans="1:25" s="16" customFormat="1" ht="20.100000000000001" customHeight="1" x14ac:dyDescent="0.45">
      <c r="A27" s="29">
        <v>42957</v>
      </c>
      <c r="B27" s="13">
        <v>0.33333333333333331</v>
      </c>
      <c r="C27" s="13">
        <v>0.54166666666666663</v>
      </c>
      <c r="D27" s="13">
        <v>0.58333333333333337</v>
      </c>
      <c r="E27" s="13">
        <v>0.75</v>
      </c>
      <c r="F27" s="14"/>
      <c r="G27" s="14"/>
      <c r="H27" s="86">
        <v>0.32855324074074072</v>
      </c>
      <c r="I27" s="86">
        <v>0.32876157407407408</v>
      </c>
      <c r="J27" s="19"/>
      <c r="L27" s="95">
        <f t="shared" si="6"/>
        <v>0.33333333333333331</v>
      </c>
      <c r="M27" s="95">
        <f t="shared" si="7"/>
        <v>0.20833333333333331</v>
      </c>
      <c r="N27" s="95">
        <f t="shared" si="8"/>
        <v>4.1666666666666741E-2</v>
      </c>
      <c r="O27" s="95">
        <f t="shared" si="9"/>
        <v>0.16666666666666663</v>
      </c>
      <c r="P27" s="95">
        <f t="shared" si="5"/>
        <v>0.41666666666666669</v>
      </c>
      <c r="Q27" s="95"/>
      <c r="R27" s="139">
        <f t="shared" ref="R27" si="20">(SUM(P22:P28))*24</f>
        <v>50</v>
      </c>
      <c r="S27" s="139">
        <f t="shared" si="3"/>
        <v>7.5</v>
      </c>
      <c r="T27" s="139">
        <v>7</v>
      </c>
      <c r="U27" s="145" t="str">
        <f t="shared" ref="U27" si="21">CONCATENATE(TEXT(A22,"m/d;@")," – ",TEXT(A28,"m/d;@"))</f>
        <v>8/5 – 8/11</v>
      </c>
      <c r="W27" s="95">
        <f t="shared" si="4"/>
        <v>0.83333333333333337</v>
      </c>
      <c r="X27" s="16" t="str">
        <f>CONCATENATE(TEXT(A24,"m/d;@")," – ",TEXT(A28,"m/d;@"))</f>
        <v>8/7 – 8/11</v>
      </c>
      <c r="Y27" s="100" t="str">
        <f t="shared" si="2"/>
        <v/>
      </c>
    </row>
    <row r="28" spans="1:25" ht="20.100000000000001" customHeight="1" x14ac:dyDescent="0.45">
      <c r="A28" s="25">
        <v>42958</v>
      </c>
      <c r="B28" s="8">
        <v>0.33333333333333331</v>
      </c>
      <c r="C28" s="8">
        <v>0.54166666666666663</v>
      </c>
      <c r="D28" s="8">
        <v>0.5625</v>
      </c>
      <c r="E28" s="8">
        <v>0.72916666666666663</v>
      </c>
      <c r="H28" s="85">
        <v>0.33023148148148146</v>
      </c>
      <c r="I28" s="85">
        <v>0.63944444444444448</v>
      </c>
      <c r="L28" s="93">
        <f t="shared" si="6"/>
        <v>0.33333333333333331</v>
      </c>
      <c r="M28" s="93">
        <f t="shared" si="7"/>
        <v>0.20833333333333331</v>
      </c>
      <c r="N28" s="93">
        <f t="shared" si="8"/>
        <v>2.083333333333337E-2</v>
      </c>
      <c r="O28" s="93">
        <f t="shared" si="9"/>
        <v>0.16666666666666663</v>
      </c>
      <c r="P28" s="93">
        <f t="shared" si="5"/>
        <v>0.39583333333333331</v>
      </c>
      <c r="Q28" s="93"/>
      <c r="R28" s="138">
        <f t="shared" ref="R28" si="22">(SUM(P22:P28))*24</f>
        <v>50</v>
      </c>
      <c r="S28" s="138">
        <f t="shared" si="3"/>
        <v>7.5</v>
      </c>
      <c r="T28" s="138">
        <v>7</v>
      </c>
      <c r="U28" s="144" t="str">
        <f t="shared" ref="U28" si="23">CONCATENATE(TEXT(A22,"m/d;@")," – ",TEXT(A28,"m/d;@"))</f>
        <v>8/5 – 8/11</v>
      </c>
      <c r="W28" s="93">
        <f t="shared" si="4"/>
        <v>0.83333333333333337</v>
      </c>
      <c r="X28" s="11" t="str">
        <f>CONCATENATE(TEXT(A24,"m/d;@")," – ",TEXT(A28,"m/d;@"))</f>
        <v>8/7 – 8/11</v>
      </c>
      <c r="Y28" s="99" t="str">
        <f t="shared" si="2"/>
        <v/>
      </c>
    </row>
    <row r="29" spans="1:25" s="6" customFormat="1" ht="20.100000000000001" customHeight="1" x14ac:dyDescent="0.45">
      <c r="A29" s="38">
        <v>42959</v>
      </c>
      <c r="B29" s="17"/>
      <c r="C29" s="17"/>
      <c r="D29" s="17"/>
      <c r="E29" s="17"/>
      <c r="F29" s="5"/>
      <c r="G29" s="5"/>
      <c r="H29" s="88"/>
      <c r="I29" s="88"/>
      <c r="J29" s="4"/>
      <c r="L29" s="94">
        <f t="shared" si="6"/>
        <v>0</v>
      </c>
      <c r="M29" s="94">
        <f t="shared" si="7"/>
        <v>0</v>
      </c>
      <c r="N29" s="94">
        <f t="shared" si="8"/>
        <v>0</v>
      </c>
      <c r="O29" s="94">
        <f t="shared" si="9"/>
        <v>0</v>
      </c>
      <c r="P29" s="94">
        <f t="shared" si="5"/>
        <v>0</v>
      </c>
      <c r="Q29" s="94"/>
      <c r="R29" s="137">
        <f t="shared" ref="R29" si="24">(SUM(P29:P35))*24</f>
        <v>50.500000000000007</v>
      </c>
      <c r="S29" s="137">
        <f t="shared" si="3"/>
        <v>8.0000000000000071</v>
      </c>
      <c r="T29" s="137">
        <v>8</v>
      </c>
      <c r="U29" s="143" t="str">
        <f t="shared" ref="U29" si="25">CONCATENATE(TEXT(A29,"m/d;@")," – ",TEXT(A35,"m/d;@"))</f>
        <v>8/12 – 8/18</v>
      </c>
      <c r="X29" s="6" t="str">
        <f>CONCATENATE(TEXT(A24,"m/d;@")," – ",TEXT(A28,"m/d;@"))</f>
        <v>8/7 – 8/11</v>
      </c>
      <c r="Y29" s="98" t="str">
        <f t="shared" si="2"/>
        <v/>
      </c>
    </row>
    <row r="30" spans="1:25" s="6" customFormat="1" ht="20.100000000000001" customHeight="1" x14ac:dyDescent="0.45">
      <c r="A30" s="38">
        <v>42960</v>
      </c>
      <c r="B30" s="17"/>
      <c r="C30" s="17"/>
      <c r="D30" s="17"/>
      <c r="E30" s="17"/>
      <c r="F30" s="5"/>
      <c r="G30" s="5"/>
      <c r="H30" s="88"/>
      <c r="I30" s="88"/>
      <c r="J30" s="4"/>
      <c r="L30" s="94">
        <f t="shared" si="6"/>
        <v>0</v>
      </c>
      <c r="M30" s="94">
        <f t="shared" si="7"/>
        <v>0</v>
      </c>
      <c r="N30" s="94">
        <f t="shared" si="8"/>
        <v>0</v>
      </c>
      <c r="O30" s="94">
        <f t="shared" si="9"/>
        <v>0</v>
      </c>
      <c r="P30" s="94">
        <f t="shared" si="5"/>
        <v>0</v>
      </c>
      <c r="Q30" s="94"/>
      <c r="R30" s="137">
        <f t="shared" ref="R30" si="26">(SUM(P29:P35))*24</f>
        <v>50.500000000000007</v>
      </c>
      <c r="S30" s="137">
        <f t="shared" si="3"/>
        <v>8.0000000000000071</v>
      </c>
      <c r="T30" s="137">
        <v>8</v>
      </c>
      <c r="U30" s="143" t="str">
        <f t="shared" ref="U30" si="27">CONCATENATE(TEXT(A29,"m/d;@")," – ",TEXT(A35,"m/d;@"))</f>
        <v>8/12 – 8/18</v>
      </c>
      <c r="X30" s="6" t="str">
        <f>CONCATENATE(TEXT(A31,"m/d;@")," – ",TEXT(A35,"m/d;@"))</f>
        <v>8/14 – 8/18</v>
      </c>
      <c r="Y30" s="98" t="str">
        <f t="shared" si="2"/>
        <v/>
      </c>
    </row>
    <row r="31" spans="1:25" ht="20.100000000000001" customHeight="1" x14ac:dyDescent="0.45">
      <c r="A31" s="25">
        <v>42961</v>
      </c>
      <c r="B31" s="8">
        <v>0.33333333333333331</v>
      </c>
      <c r="C31" s="8">
        <v>0.54166666666666663</v>
      </c>
      <c r="D31" s="8">
        <v>0.5625</v>
      </c>
      <c r="E31" s="8">
        <v>0.75</v>
      </c>
      <c r="H31" s="85">
        <v>0.34090277777777778</v>
      </c>
      <c r="I31" s="85">
        <v>0.59535879629629629</v>
      </c>
      <c r="L31" s="93">
        <f t="shared" si="6"/>
        <v>0.33333333333333331</v>
      </c>
      <c r="M31" s="93">
        <f t="shared" si="7"/>
        <v>0.20833333333333331</v>
      </c>
      <c r="N31" s="93">
        <f t="shared" si="8"/>
        <v>2.083333333333337E-2</v>
      </c>
      <c r="O31" s="93">
        <f t="shared" si="9"/>
        <v>0.1875</v>
      </c>
      <c r="P31" s="93">
        <f t="shared" si="5"/>
        <v>0.41666666666666669</v>
      </c>
      <c r="Q31" s="93"/>
      <c r="R31" s="138">
        <f t="shared" ref="R31" si="28">(SUM(P29:P35))*24</f>
        <v>50.500000000000007</v>
      </c>
      <c r="S31" s="138">
        <f t="shared" si="3"/>
        <v>8.0000000000000071</v>
      </c>
      <c r="T31" s="138">
        <v>8</v>
      </c>
      <c r="U31" s="144" t="str">
        <f t="shared" ref="U31" si="29">CONCATENATE(TEXT(A29,"m/d;@")," – ",TEXT(A35,"m/d;@"))</f>
        <v>8/12 – 8/18</v>
      </c>
      <c r="W31" s="93">
        <f t="shared" si="4"/>
        <v>0.83333333333333337</v>
      </c>
      <c r="X31" s="11" t="str">
        <f>CONCATENATE(TEXT(A31,"m/d;@")," – ",TEXT(A35,"m/d;@"))</f>
        <v>8/14 – 8/18</v>
      </c>
      <c r="Y31" s="99" t="str">
        <f t="shared" si="2"/>
        <v/>
      </c>
    </row>
    <row r="32" spans="1:25" s="16" customFormat="1" ht="20.100000000000001" customHeight="1" x14ac:dyDescent="0.45">
      <c r="A32" s="29">
        <v>42962</v>
      </c>
      <c r="B32" s="13">
        <v>0.3125</v>
      </c>
      <c r="C32" s="13">
        <v>0.54166666666666663</v>
      </c>
      <c r="D32" s="13">
        <v>0.5625</v>
      </c>
      <c r="E32" s="13">
        <v>0.75</v>
      </c>
      <c r="F32" s="14"/>
      <c r="G32" s="14"/>
      <c r="H32" s="86">
        <v>0.32878472222222221</v>
      </c>
      <c r="I32" s="86">
        <v>0.56314814814814818</v>
      </c>
      <c r="J32" s="19"/>
      <c r="L32" s="95">
        <f t="shared" si="6"/>
        <v>0.3125</v>
      </c>
      <c r="M32" s="95">
        <f t="shared" si="7"/>
        <v>0.22916666666666663</v>
      </c>
      <c r="N32" s="95">
        <f t="shared" si="8"/>
        <v>2.083333333333337E-2</v>
      </c>
      <c r="O32" s="95">
        <f t="shared" si="9"/>
        <v>0.1875</v>
      </c>
      <c r="P32" s="95">
        <f t="shared" si="5"/>
        <v>0.4375</v>
      </c>
      <c r="Q32" s="95"/>
      <c r="R32" s="139">
        <f t="shared" ref="R32" si="30">(SUM(P29:P35))*24</f>
        <v>50.500000000000007</v>
      </c>
      <c r="S32" s="139">
        <f t="shared" si="3"/>
        <v>8.0000000000000071</v>
      </c>
      <c r="T32" s="139">
        <v>8</v>
      </c>
      <c r="U32" s="145" t="str">
        <f t="shared" ref="U32" si="31">CONCATENATE(TEXT(A29,"m/d;@")," – ",TEXT(A35,"m/d;@"))</f>
        <v>8/12 – 8/18</v>
      </c>
      <c r="W32" s="95">
        <f t="shared" si="4"/>
        <v>0.83333333333333337</v>
      </c>
      <c r="X32" s="16" t="str">
        <f>CONCATENATE(TEXT(A31,"m/d;@")," – ",TEXT(A35,"m/d;@"))</f>
        <v>8/14 – 8/18</v>
      </c>
      <c r="Y32" s="100" t="str">
        <f t="shared" si="2"/>
        <v/>
      </c>
    </row>
    <row r="33" spans="1:25" ht="20.100000000000001" customHeight="1" x14ac:dyDescent="0.45">
      <c r="A33" s="25">
        <v>42963</v>
      </c>
      <c r="B33" s="8">
        <v>0.33333333333333331</v>
      </c>
      <c r="C33" s="8">
        <v>0.54166666666666663</v>
      </c>
      <c r="D33" s="8">
        <v>0.5625</v>
      </c>
      <c r="E33" s="8">
        <v>0.77083333333333337</v>
      </c>
      <c r="H33" s="85">
        <v>0.33792824074074074</v>
      </c>
      <c r="I33" s="85">
        <v>0.67721064814814813</v>
      </c>
      <c r="L33" s="93">
        <f t="shared" si="6"/>
        <v>0.33333333333333331</v>
      </c>
      <c r="M33" s="93">
        <f t="shared" si="7"/>
        <v>0.20833333333333331</v>
      </c>
      <c r="N33" s="93">
        <f t="shared" si="8"/>
        <v>2.083333333333337E-2</v>
      </c>
      <c r="O33" s="93">
        <f t="shared" si="9"/>
        <v>0.20833333333333337</v>
      </c>
      <c r="P33" s="93">
        <f t="shared" si="5"/>
        <v>0.43750000000000006</v>
      </c>
      <c r="Q33" s="93"/>
      <c r="R33" s="138">
        <f t="shared" ref="R33" si="32">(SUM(P29:P35))*24</f>
        <v>50.500000000000007</v>
      </c>
      <c r="S33" s="138">
        <f t="shared" si="3"/>
        <v>8.0000000000000071</v>
      </c>
      <c r="T33" s="138">
        <v>8</v>
      </c>
      <c r="U33" s="144" t="str">
        <f t="shared" ref="U33" si="33">CONCATENATE(TEXT(A29,"m/d;@")," – ",TEXT(A35,"m/d;@"))</f>
        <v>8/12 – 8/18</v>
      </c>
      <c r="W33" s="93">
        <f t="shared" si="4"/>
        <v>0.83333333333333337</v>
      </c>
      <c r="X33" s="11" t="str">
        <f>CONCATENATE(TEXT(A31,"m/d;@")," – ",TEXT(A35,"m/d;@"))</f>
        <v>8/14 – 8/18</v>
      </c>
      <c r="Y33" s="99" t="str">
        <f t="shared" si="2"/>
        <v/>
      </c>
    </row>
    <row r="34" spans="1:25" s="16" customFormat="1" ht="20.100000000000001" customHeight="1" x14ac:dyDescent="0.45">
      <c r="A34" s="29">
        <v>42964</v>
      </c>
      <c r="B34" s="13">
        <v>0.33333333333333331</v>
      </c>
      <c r="C34" s="13">
        <v>0.54166666666666663</v>
      </c>
      <c r="D34" s="13">
        <v>0.5625</v>
      </c>
      <c r="E34" s="13">
        <v>0.75</v>
      </c>
      <c r="F34" s="14"/>
      <c r="G34" s="14"/>
      <c r="H34" s="86">
        <v>0.34317129629629628</v>
      </c>
      <c r="I34" s="86">
        <v>0.71636574074074078</v>
      </c>
      <c r="J34" s="19"/>
      <c r="L34" s="95">
        <f t="shared" si="6"/>
        <v>0.33333333333333331</v>
      </c>
      <c r="M34" s="95">
        <f t="shared" si="7"/>
        <v>0.20833333333333331</v>
      </c>
      <c r="N34" s="95">
        <f t="shared" si="8"/>
        <v>2.083333333333337E-2</v>
      </c>
      <c r="O34" s="95">
        <f t="shared" si="9"/>
        <v>0.1875</v>
      </c>
      <c r="P34" s="95">
        <f t="shared" si="5"/>
        <v>0.41666666666666669</v>
      </c>
      <c r="Q34" s="95"/>
      <c r="R34" s="139">
        <f t="shared" ref="R34" si="34">(SUM(P29:P35))*24</f>
        <v>50.500000000000007</v>
      </c>
      <c r="S34" s="139">
        <f t="shared" si="3"/>
        <v>8.0000000000000071</v>
      </c>
      <c r="T34" s="139">
        <v>8</v>
      </c>
      <c r="U34" s="145" t="str">
        <f t="shared" ref="U34" si="35">CONCATENATE(TEXT(A29,"m/d;@")," – ",TEXT(A35,"m/d;@"))</f>
        <v>8/12 – 8/18</v>
      </c>
      <c r="W34" s="95">
        <f t="shared" si="4"/>
        <v>0.83333333333333337</v>
      </c>
      <c r="X34" s="16" t="str">
        <f>CONCATENATE(TEXT(A31,"m/d;@")," – ",TEXT(A35,"m/d;@"))</f>
        <v>8/14 – 8/18</v>
      </c>
      <c r="Y34" s="100" t="str">
        <f t="shared" si="2"/>
        <v/>
      </c>
    </row>
    <row r="35" spans="1:25" ht="20.100000000000001" customHeight="1" x14ac:dyDescent="0.45">
      <c r="A35" s="25">
        <v>42965</v>
      </c>
      <c r="B35" s="8">
        <v>0.33333333333333331</v>
      </c>
      <c r="C35" s="8">
        <v>0.54166666666666663</v>
      </c>
      <c r="D35" s="8">
        <v>0.5625</v>
      </c>
      <c r="E35" s="8">
        <v>0.72916666666666663</v>
      </c>
      <c r="G35" s="9" t="s">
        <v>12</v>
      </c>
      <c r="H35" s="85"/>
      <c r="I35" s="85"/>
      <c r="L35" s="93">
        <f t="shared" si="6"/>
        <v>0.33333333333333331</v>
      </c>
      <c r="M35" s="93">
        <f t="shared" si="7"/>
        <v>0.20833333333333331</v>
      </c>
      <c r="N35" s="93">
        <f t="shared" si="8"/>
        <v>2.083333333333337E-2</v>
      </c>
      <c r="O35" s="93">
        <f t="shared" si="9"/>
        <v>0.16666666666666663</v>
      </c>
      <c r="P35" s="93">
        <f t="shared" si="5"/>
        <v>0.39583333333333331</v>
      </c>
      <c r="Q35" s="93"/>
      <c r="R35" s="138">
        <f t="shared" ref="R35" si="36">(SUM(P29:P35))*24</f>
        <v>50.500000000000007</v>
      </c>
      <c r="S35" s="138">
        <f t="shared" si="3"/>
        <v>8.0000000000000071</v>
      </c>
      <c r="T35" s="138">
        <v>8</v>
      </c>
      <c r="U35" s="144" t="str">
        <f t="shared" ref="U35" si="37">CONCATENATE(TEXT(A29,"m/d;@")," – ",TEXT(A35,"m/d;@"))</f>
        <v>8/12 – 8/18</v>
      </c>
      <c r="W35" s="93">
        <f t="shared" si="4"/>
        <v>0.83333333333333337</v>
      </c>
      <c r="X35" s="11" t="str">
        <f>CONCATENATE(TEXT(A31,"m/d;@")," – ",TEXT(A35,"m/d;@"))</f>
        <v>8/14 – 8/18</v>
      </c>
      <c r="Y35" s="99">
        <f t="shared" si="2"/>
        <v>0.54861111111111105</v>
      </c>
    </row>
    <row r="36" spans="1:25" s="6" customFormat="1" ht="20.100000000000001" customHeight="1" x14ac:dyDescent="0.45">
      <c r="A36" s="38">
        <v>42966</v>
      </c>
      <c r="B36" s="17"/>
      <c r="C36" s="17"/>
      <c r="D36" s="17"/>
      <c r="E36" s="17"/>
      <c r="F36" s="5"/>
      <c r="G36" s="5"/>
      <c r="H36" s="88"/>
      <c r="I36" s="88"/>
      <c r="J36" s="4"/>
      <c r="L36" s="94">
        <f t="shared" si="6"/>
        <v>0</v>
      </c>
      <c r="M36" s="94">
        <f t="shared" si="7"/>
        <v>0</v>
      </c>
      <c r="N36" s="94">
        <f t="shared" si="8"/>
        <v>0</v>
      </c>
      <c r="O36" s="94">
        <f t="shared" si="9"/>
        <v>0</v>
      </c>
      <c r="P36" s="94">
        <f t="shared" si="5"/>
        <v>0</v>
      </c>
      <c r="Q36" s="94"/>
      <c r="R36" s="137">
        <f t="shared" ref="R36" si="38">(SUM(P36:P42))*24</f>
        <v>50.500000000000007</v>
      </c>
      <c r="S36" s="137">
        <f t="shared" si="3"/>
        <v>8.0000000000000071</v>
      </c>
      <c r="T36" s="137">
        <v>8</v>
      </c>
      <c r="U36" s="143" t="str">
        <f t="shared" ref="U36" si="39">CONCATENATE(TEXT(A36,"m/d;@")," – ",TEXT(A42,"m/d;@"))</f>
        <v>8/19 – 8/25</v>
      </c>
      <c r="X36" s="6" t="str">
        <f>CONCATENATE(TEXT(A31,"m/d;@")," – ",TEXT(A35,"m/d;@"))</f>
        <v>8/14 – 8/18</v>
      </c>
      <c r="Y36" s="98" t="str">
        <f t="shared" si="2"/>
        <v/>
      </c>
    </row>
    <row r="37" spans="1:25" s="6" customFormat="1" ht="20.100000000000001" customHeight="1" x14ac:dyDescent="0.45">
      <c r="A37" s="38">
        <v>42967</v>
      </c>
      <c r="B37" s="17"/>
      <c r="C37" s="17"/>
      <c r="D37" s="17"/>
      <c r="E37" s="17"/>
      <c r="F37" s="5"/>
      <c r="G37" s="5"/>
      <c r="H37" s="88"/>
      <c r="I37" s="88"/>
      <c r="J37" s="4"/>
      <c r="L37" s="94">
        <f t="shared" si="6"/>
        <v>0</v>
      </c>
      <c r="M37" s="94">
        <f t="shared" si="7"/>
        <v>0</v>
      </c>
      <c r="N37" s="94">
        <f t="shared" si="8"/>
        <v>0</v>
      </c>
      <c r="O37" s="94">
        <f t="shared" si="9"/>
        <v>0</v>
      </c>
      <c r="P37" s="94">
        <f t="shared" si="5"/>
        <v>0</v>
      </c>
      <c r="Q37" s="94"/>
      <c r="R37" s="137">
        <f t="shared" ref="R37" si="40">(SUM(P36:P42))*24</f>
        <v>50.500000000000007</v>
      </c>
      <c r="S37" s="137">
        <f t="shared" si="3"/>
        <v>8.0000000000000071</v>
      </c>
      <c r="T37" s="137">
        <v>8</v>
      </c>
      <c r="U37" s="143" t="str">
        <f t="shared" ref="U37" si="41">CONCATENATE(TEXT(A36,"m/d;@")," – ",TEXT(A42,"m/d;@"))</f>
        <v>8/19 – 8/25</v>
      </c>
      <c r="X37" s="6" t="str">
        <f>CONCATENATE(TEXT(A38,"m/d;@")," – ",TEXT(A42,"m/d;@"))</f>
        <v>8/21 – 8/25</v>
      </c>
      <c r="Y37" s="98" t="str">
        <f t="shared" si="2"/>
        <v/>
      </c>
    </row>
    <row r="38" spans="1:25" ht="20.100000000000001" customHeight="1" x14ac:dyDescent="0.45">
      <c r="A38" s="25">
        <v>42968</v>
      </c>
      <c r="B38" s="8">
        <v>0.33333333333333331</v>
      </c>
      <c r="C38" s="8">
        <v>0.54166666666666663</v>
      </c>
      <c r="D38" s="8">
        <v>0.5625</v>
      </c>
      <c r="E38" s="8">
        <v>0.77083333333333337</v>
      </c>
      <c r="H38" s="85">
        <v>0.33901620370370367</v>
      </c>
      <c r="I38" s="85">
        <v>0.66405092592592596</v>
      </c>
      <c r="L38" s="93">
        <f t="shared" si="6"/>
        <v>0.33333333333333331</v>
      </c>
      <c r="M38" s="93">
        <f t="shared" si="7"/>
        <v>0.20833333333333331</v>
      </c>
      <c r="N38" s="93">
        <f t="shared" si="8"/>
        <v>2.083333333333337E-2</v>
      </c>
      <c r="O38" s="93">
        <f t="shared" si="9"/>
        <v>0.20833333333333337</v>
      </c>
      <c r="P38" s="93">
        <f t="shared" si="5"/>
        <v>0.43750000000000006</v>
      </c>
      <c r="Q38" s="93"/>
      <c r="R38" s="138">
        <f t="shared" ref="R38" si="42">(SUM(P36:P42))*24</f>
        <v>50.500000000000007</v>
      </c>
      <c r="S38" s="138">
        <f t="shared" si="3"/>
        <v>8.0000000000000071</v>
      </c>
      <c r="T38" s="138">
        <v>8</v>
      </c>
      <c r="U38" s="144" t="str">
        <f t="shared" ref="U38" si="43">CONCATENATE(TEXT(A36,"m/d;@")," – ",TEXT(A42,"m/d;@"))</f>
        <v>8/19 – 8/25</v>
      </c>
      <c r="W38" s="93">
        <f t="shared" si="4"/>
        <v>0.83333333333333337</v>
      </c>
      <c r="X38" s="96" t="str">
        <f>CONCATENATE(TEXT(A38,"m/d;@")," – ",TEXT(A42,"m/d;@"))</f>
        <v>8/21 – 8/25</v>
      </c>
      <c r="Y38" s="99" t="str">
        <f t="shared" si="2"/>
        <v/>
      </c>
    </row>
    <row r="39" spans="1:25" s="16" customFormat="1" ht="20.100000000000001" customHeight="1" x14ac:dyDescent="0.45">
      <c r="A39" s="29">
        <v>42969</v>
      </c>
      <c r="B39" s="13">
        <v>0.33333333333333331</v>
      </c>
      <c r="C39" s="13">
        <v>0.54166666666666663</v>
      </c>
      <c r="D39" s="13">
        <v>0.5625</v>
      </c>
      <c r="E39" s="13">
        <v>0.75</v>
      </c>
      <c r="F39" s="14"/>
      <c r="G39" s="14"/>
      <c r="H39" s="86">
        <v>0.34211805555555558</v>
      </c>
      <c r="I39" s="86">
        <v>0.68660879629629623</v>
      </c>
      <c r="J39" s="19"/>
      <c r="L39" s="95">
        <f t="shared" si="6"/>
        <v>0.33333333333333331</v>
      </c>
      <c r="M39" s="95">
        <f t="shared" si="7"/>
        <v>0.20833333333333331</v>
      </c>
      <c r="N39" s="95">
        <f t="shared" si="8"/>
        <v>2.083333333333337E-2</v>
      </c>
      <c r="O39" s="95">
        <f t="shared" si="9"/>
        <v>0.1875</v>
      </c>
      <c r="P39" s="95">
        <f t="shared" si="5"/>
        <v>0.41666666666666669</v>
      </c>
      <c r="Q39" s="95"/>
      <c r="R39" s="139">
        <f t="shared" ref="R39" si="44">(SUM(P36:P42))*24</f>
        <v>50.500000000000007</v>
      </c>
      <c r="S39" s="139">
        <f t="shared" si="3"/>
        <v>8.0000000000000071</v>
      </c>
      <c r="T39" s="139">
        <v>8</v>
      </c>
      <c r="U39" s="145" t="str">
        <f t="shared" ref="U39" si="45">CONCATENATE(TEXT(A36,"m/d;@")," – ",TEXT(A42,"m/d;@"))</f>
        <v>8/19 – 8/25</v>
      </c>
      <c r="W39" s="95">
        <f t="shared" si="4"/>
        <v>0.83333333333333337</v>
      </c>
      <c r="X39" s="16" t="str">
        <f>CONCATENATE(TEXT(A38,"m/d;@")," – ",TEXT(A42,"m/d;@"))</f>
        <v>8/21 – 8/25</v>
      </c>
      <c r="Y39" s="100" t="str">
        <f t="shared" si="2"/>
        <v/>
      </c>
    </row>
    <row r="40" spans="1:25" ht="20.100000000000001" customHeight="1" x14ac:dyDescent="0.45">
      <c r="A40" s="25">
        <v>42970</v>
      </c>
      <c r="B40" s="8">
        <v>0.33333333333333331</v>
      </c>
      <c r="C40" s="8">
        <v>0.54166666666666663</v>
      </c>
      <c r="D40" s="8">
        <v>0.5625</v>
      </c>
      <c r="E40" s="8">
        <v>0.77083333333333337</v>
      </c>
      <c r="H40" s="85">
        <v>0.50980324074074079</v>
      </c>
      <c r="I40" s="85">
        <v>0.58357638888888885</v>
      </c>
      <c r="L40" s="93">
        <f t="shared" si="6"/>
        <v>0.33333333333333331</v>
      </c>
      <c r="M40" s="93">
        <f t="shared" si="7"/>
        <v>0.20833333333333331</v>
      </c>
      <c r="N40" s="93">
        <f t="shared" si="8"/>
        <v>2.083333333333337E-2</v>
      </c>
      <c r="O40" s="93">
        <f t="shared" si="9"/>
        <v>0.20833333333333337</v>
      </c>
      <c r="P40" s="93">
        <f t="shared" si="5"/>
        <v>0.43750000000000006</v>
      </c>
      <c r="Q40" s="93"/>
      <c r="R40" s="138">
        <f t="shared" ref="R40" si="46">(SUM(P36:P42))*24</f>
        <v>50.500000000000007</v>
      </c>
      <c r="S40" s="138">
        <f t="shared" si="3"/>
        <v>8.0000000000000071</v>
      </c>
      <c r="T40" s="138">
        <v>8</v>
      </c>
      <c r="U40" s="144" t="str">
        <f t="shared" ref="U40" si="47">CONCATENATE(TEXT(A36,"m/d;@")," – ",TEXT(A42,"m/d;@"))</f>
        <v>8/19 – 8/25</v>
      </c>
      <c r="W40" s="93">
        <f t="shared" si="4"/>
        <v>0.83333333333333337</v>
      </c>
      <c r="X40" s="11" t="str">
        <f>CONCATENATE(TEXT(A38,"m/d;@")," – ",TEXT(A42,"m/d;@"))</f>
        <v>8/21 – 8/25</v>
      </c>
      <c r="Y40" s="99" t="str">
        <f t="shared" si="2"/>
        <v/>
      </c>
    </row>
    <row r="41" spans="1:25" s="16" customFormat="1" ht="20.100000000000001" customHeight="1" x14ac:dyDescent="0.45">
      <c r="A41" s="29">
        <v>42971</v>
      </c>
      <c r="B41" s="13">
        <v>0.33333333333333331</v>
      </c>
      <c r="C41" s="13">
        <v>0.54166666666666663</v>
      </c>
      <c r="D41" s="13">
        <v>0.5625</v>
      </c>
      <c r="E41" s="13">
        <v>0.77083333333333337</v>
      </c>
      <c r="F41" s="14"/>
      <c r="G41" s="14"/>
      <c r="H41" s="86">
        <v>0.33692129629629625</v>
      </c>
      <c r="I41" s="86">
        <v>0.7122222222222222</v>
      </c>
      <c r="J41" s="19"/>
      <c r="L41" s="95">
        <f t="shared" si="6"/>
        <v>0.33333333333333331</v>
      </c>
      <c r="M41" s="95">
        <f t="shared" si="7"/>
        <v>0.20833333333333331</v>
      </c>
      <c r="N41" s="95">
        <f t="shared" si="8"/>
        <v>2.083333333333337E-2</v>
      </c>
      <c r="O41" s="95">
        <f t="shared" si="9"/>
        <v>0.20833333333333337</v>
      </c>
      <c r="P41" s="95">
        <f t="shared" si="5"/>
        <v>0.43750000000000006</v>
      </c>
      <c r="Q41" s="95"/>
      <c r="R41" s="139">
        <f t="shared" ref="R41" si="48">(SUM(P36:P42))*24</f>
        <v>50.500000000000007</v>
      </c>
      <c r="S41" s="139">
        <f t="shared" si="3"/>
        <v>8.0000000000000071</v>
      </c>
      <c r="T41" s="139">
        <v>8</v>
      </c>
      <c r="U41" s="145" t="str">
        <f t="shared" ref="U41" si="49">CONCATENATE(TEXT(A36,"m/d;@")," – ",TEXT(A42,"m/d;@"))</f>
        <v>8/19 – 8/25</v>
      </c>
      <c r="W41" s="95">
        <f t="shared" si="4"/>
        <v>0.83333333333333337</v>
      </c>
      <c r="X41" s="16" t="str">
        <f>CONCATENATE(TEXT(A38,"m/d;@")," – ",TEXT(A42,"m/d;@"))</f>
        <v>8/21 – 8/25</v>
      </c>
      <c r="Y41" s="100" t="str">
        <f t="shared" si="2"/>
        <v/>
      </c>
    </row>
    <row r="42" spans="1:25" ht="20.100000000000001" customHeight="1" x14ac:dyDescent="0.45">
      <c r="A42" s="25">
        <v>42972</v>
      </c>
      <c r="B42" s="8">
        <v>0.33333333333333331</v>
      </c>
      <c r="C42" s="8">
        <v>0.54166666666666663</v>
      </c>
      <c r="D42" s="8">
        <v>0.5625</v>
      </c>
      <c r="E42" s="8">
        <v>0.70833333333333337</v>
      </c>
      <c r="H42" s="85">
        <v>0.32878472222222221</v>
      </c>
      <c r="I42" s="85">
        <v>0.37958333333333333</v>
      </c>
      <c r="L42" s="93">
        <f t="shared" si="6"/>
        <v>0.33333333333333331</v>
      </c>
      <c r="M42" s="93">
        <f t="shared" si="7"/>
        <v>0.20833333333333331</v>
      </c>
      <c r="N42" s="93">
        <f t="shared" si="8"/>
        <v>2.083333333333337E-2</v>
      </c>
      <c r="O42" s="93">
        <f t="shared" si="9"/>
        <v>0.14583333333333337</v>
      </c>
      <c r="P42" s="93">
        <f t="shared" si="5"/>
        <v>0.37500000000000006</v>
      </c>
      <c r="Q42" s="93"/>
      <c r="R42" s="138">
        <f t="shared" ref="R42" si="50">(SUM(P36:P42))*24</f>
        <v>50.500000000000007</v>
      </c>
      <c r="S42" s="138">
        <f t="shared" si="3"/>
        <v>8.0000000000000071</v>
      </c>
      <c r="T42" s="138">
        <v>8</v>
      </c>
      <c r="U42" s="144" t="str">
        <f t="shared" ref="U42" si="51">CONCATENATE(TEXT(A36,"m/d;@")," – ",TEXT(A42,"m/d;@"))</f>
        <v>8/19 – 8/25</v>
      </c>
      <c r="W42" s="93">
        <f t="shared" si="4"/>
        <v>0.83333333333333337</v>
      </c>
      <c r="X42" s="11" t="str">
        <f>CONCATENATE(TEXT(A38,"m/d;@")," – ",TEXT(A42,"m/d;@"))</f>
        <v>8/21 – 8/25</v>
      </c>
      <c r="Y42" s="99" t="str">
        <f t="shared" si="2"/>
        <v/>
      </c>
    </row>
    <row r="43" spans="1:25" s="6" customFormat="1" ht="20.100000000000001" customHeight="1" x14ac:dyDescent="0.45">
      <c r="A43" s="38">
        <v>42973</v>
      </c>
      <c r="B43" s="17"/>
      <c r="C43" s="17"/>
      <c r="D43" s="17"/>
      <c r="E43" s="17"/>
      <c r="F43" s="5"/>
      <c r="G43" s="5"/>
      <c r="H43" s="88"/>
      <c r="I43" s="88"/>
      <c r="J43" s="4"/>
      <c r="L43" s="94">
        <f t="shared" si="6"/>
        <v>0</v>
      </c>
      <c r="M43" s="94">
        <f t="shared" si="7"/>
        <v>0</v>
      </c>
      <c r="N43" s="94">
        <f t="shared" si="8"/>
        <v>0</v>
      </c>
      <c r="O43" s="94">
        <f t="shared" si="9"/>
        <v>0</v>
      </c>
      <c r="P43" s="94">
        <f t="shared" si="5"/>
        <v>0</v>
      </c>
      <c r="Q43" s="94"/>
      <c r="R43" s="137">
        <f t="shared" ref="R43" si="52">(SUM(P43:P49))*24</f>
        <v>50</v>
      </c>
      <c r="S43" s="137">
        <f t="shared" si="3"/>
        <v>7.5</v>
      </c>
      <c r="T43" s="137">
        <v>7.5</v>
      </c>
      <c r="U43" s="143" t="str">
        <f t="shared" ref="U43" si="53">CONCATENATE(TEXT(A43,"m/d;@")," – ",TEXT(A49,"m/d;@"))</f>
        <v>8/26 – 9/1</v>
      </c>
      <c r="X43" s="6" t="str">
        <f>CONCATENATE(TEXT(A38,"m/d;@")," – ",TEXT(A42,"m/d;@"))</f>
        <v>8/21 – 8/25</v>
      </c>
      <c r="Y43" s="98" t="str">
        <f t="shared" si="2"/>
        <v/>
      </c>
    </row>
    <row r="44" spans="1:25" s="6" customFormat="1" ht="20.100000000000001" customHeight="1" x14ac:dyDescent="0.45">
      <c r="A44" s="38">
        <v>42974</v>
      </c>
      <c r="B44" s="17"/>
      <c r="C44" s="17"/>
      <c r="D44" s="17"/>
      <c r="E44" s="17"/>
      <c r="F44" s="5"/>
      <c r="G44" s="5"/>
      <c r="H44" s="88"/>
      <c r="I44" s="88"/>
      <c r="J44" s="4"/>
      <c r="L44" s="94">
        <f t="shared" si="6"/>
        <v>0</v>
      </c>
      <c r="M44" s="94">
        <f t="shared" si="7"/>
        <v>0</v>
      </c>
      <c r="N44" s="94">
        <f t="shared" si="8"/>
        <v>0</v>
      </c>
      <c r="O44" s="94">
        <f t="shared" si="9"/>
        <v>0</v>
      </c>
      <c r="P44" s="94">
        <f t="shared" si="5"/>
        <v>0</v>
      </c>
      <c r="Q44" s="94"/>
      <c r="R44" s="137">
        <f t="shared" ref="R44" si="54">(SUM(P43:P49))*24</f>
        <v>50</v>
      </c>
      <c r="S44" s="137">
        <f t="shared" si="3"/>
        <v>7.5</v>
      </c>
      <c r="T44" s="137">
        <v>7.5</v>
      </c>
      <c r="U44" s="143" t="str">
        <f t="shared" ref="U44" si="55">CONCATENATE(TEXT(A43,"m/d;@")," – ",TEXT(A49,"m/d;@"))</f>
        <v>8/26 – 9/1</v>
      </c>
      <c r="X44" s="6" t="str">
        <f>CONCATENATE(TEXT(A45,"m/d;@")," – ",TEXT(A49,"m/d;@"))</f>
        <v>8/28 – 9/1</v>
      </c>
      <c r="Y44" s="98" t="str">
        <f t="shared" si="2"/>
        <v/>
      </c>
    </row>
    <row r="45" spans="1:25" ht="20.100000000000001" customHeight="1" x14ac:dyDescent="0.45">
      <c r="A45" s="25">
        <v>42975</v>
      </c>
      <c r="B45" s="8">
        <v>0.33333333333333331</v>
      </c>
      <c r="C45" s="8">
        <v>0.54166666666666663</v>
      </c>
      <c r="D45" s="8">
        <v>0.5625</v>
      </c>
      <c r="E45" s="8">
        <v>0.75</v>
      </c>
      <c r="G45" s="9" t="s">
        <v>12</v>
      </c>
      <c r="H45" s="85"/>
      <c r="I45" s="85"/>
      <c r="L45" s="93">
        <f t="shared" si="6"/>
        <v>0.33333333333333331</v>
      </c>
      <c r="M45" s="93">
        <f t="shared" si="7"/>
        <v>0.20833333333333331</v>
      </c>
      <c r="N45" s="93">
        <f t="shared" si="8"/>
        <v>2.083333333333337E-2</v>
      </c>
      <c r="O45" s="93">
        <f t="shared" si="9"/>
        <v>0.1875</v>
      </c>
      <c r="P45" s="93">
        <f t="shared" si="5"/>
        <v>0.41666666666666669</v>
      </c>
      <c r="Q45" s="93"/>
      <c r="R45" s="138">
        <f t="shared" ref="R45" si="56">(SUM(P43:P49))*24</f>
        <v>50</v>
      </c>
      <c r="S45" s="138">
        <f t="shared" si="3"/>
        <v>7.5</v>
      </c>
      <c r="T45" s="138">
        <v>7.5</v>
      </c>
      <c r="U45" s="144" t="str">
        <f t="shared" ref="U45" si="57">CONCATENATE(TEXT(A43,"m/d;@")," – ",TEXT(A49,"m/d;@"))</f>
        <v>8/26 – 9/1</v>
      </c>
      <c r="W45" s="93">
        <f t="shared" si="4"/>
        <v>0.83333333333333337</v>
      </c>
      <c r="X45" s="11" t="str">
        <f>CONCATENATE(TEXT(A45,"m/d;@")," – ",TEXT(A49,"m/d;@"))</f>
        <v>8/28 – 9/1</v>
      </c>
      <c r="Y45" s="99">
        <f t="shared" si="2"/>
        <v>0.54861111111111105</v>
      </c>
    </row>
    <row r="46" spans="1:25" s="16" customFormat="1" ht="20.100000000000001" customHeight="1" x14ac:dyDescent="0.45">
      <c r="A46" s="29">
        <v>42976</v>
      </c>
      <c r="B46" s="13">
        <v>0.33333333333333331</v>
      </c>
      <c r="C46" s="13">
        <v>0.54166666666666663</v>
      </c>
      <c r="D46" s="13">
        <v>0.5625</v>
      </c>
      <c r="E46" s="13">
        <v>0.75</v>
      </c>
      <c r="F46" s="14"/>
      <c r="G46" s="14"/>
      <c r="H46" s="86">
        <v>0.37799768518518517</v>
      </c>
      <c r="I46" s="86">
        <v>0.65282407407407406</v>
      </c>
      <c r="J46" s="19"/>
      <c r="L46" s="95">
        <f t="shared" si="6"/>
        <v>0.33333333333333331</v>
      </c>
      <c r="M46" s="95">
        <f t="shared" si="7"/>
        <v>0.20833333333333331</v>
      </c>
      <c r="N46" s="95">
        <f t="shared" si="8"/>
        <v>2.083333333333337E-2</v>
      </c>
      <c r="O46" s="95">
        <f t="shared" si="9"/>
        <v>0.1875</v>
      </c>
      <c r="P46" s="95">
        <f t="shared" si="5"/>
        <v>0.41666666666666669</v>
      </c>
      <c r="Q46" s="95"/>
      <c r="R46" s="139">
        <f t="shared" ref="R46" si="58">(SUM(P43:P49))*24</f>
        <v>50</v>
      </c>
      <c r="S46" s="139">
        <f t="shared" si="3"/>
        <v>7.5</v>
      </c>
      <c r="T46" s="139">
        <v>7.5</v>
      </c>
      <c r="U46" s="145" t="str">
        <f t="shared" ref="U46" si="59">CONCATENATE(TEXT(A43,"m/d;@")," – ",TEXT(A49,"m/d;@"))</f>
        <v>8/26 – 9/1</v>
      </c>
      <c r="W46" s="95">
        <f t="shared" si="4"/>
        <v>0.83333333333333337</v>
      </c>
      <c r="X46" s="16" t="str">
        <f>CONCATENATE(TEXT(A45,"m/d;@")," – ",TEXT(A49,"m/d;@"))</f>
        <v>8/28 – 9/1</v>
      </c>
      <c r="Y46" s="100" t="str">
        <f t="shared" si="2"/>
        <v/>
      </c>
    </row>
    <row r="47" spans="1:25" ht="20.100000000000001" customHeight="1" x14ac:dyDescent="0.45">
      <c r="A47" s="25">
        <v>42977</v>
      </c>
      <c r="B47" s="8">
        <v>0.33333333333333331</v>
      </c>
      <c r="C47" s="8">
        <v>0.54166666666666663</v>
      </c>
      <c r="D47" s="8">
        <v>0.5625</v>
      </c>
      <c r="E47" s="8">
        <v>0.75</v>
      </c>
      <c r="G47" s="9" t="s">
        <v>12</v>
      </c>
      <c r="H47" s="85"/>
      <c r="I47" s="85"/>
      <c r="L47" s="93">
        <f t="shared" si="6"/>
        <v>0.33333333333333331</v>
      </c>
      <c r="M47" s="93">
        <f t="shared" si="7"/>
        <v>0.20833333333333331</v>
      </c>
      <c r="N47" s="93">
        <f t="shared" si="8"/>
        <v>2.083333333333337E-2</v>
      </c>
      <c r="O47" s="93">
        <f t="shared" si="9"/>
        <v>0.1875</v>
      </c>
      <c r="P47" s="93">
        <f t="shared" si="5"/>
        <v>0.41666666666666669</v>
      </c>
      <c r="Q47" s="93"/>
      <c r="R47" s="138">
        <f t="shared" ref="R47" si="60">(SUM(P43:P49))*24</f>
        <v>50</v>
      </c>
      <c r="S47" s="138">
        <f t="shared" si="3"/>
        <v>7.5</v>
      </c>
      <c r="T47" s="138">
        <v>7.5</v>
      </c>
      <c r="U47" s="144" t="str">
        <f t="shared" ref="U47" si="61">CONCATENATE(TEXT(A43,"m/d;@")," – ",TEXT(A49,"m/d;@"))</f>
        <v>8/26 – 9/1</v>
      </c>
      <c r="W47" s="93">
        <f t="shared" si="4"/>
        <v>0.83333333333333337</v>
      </c>
      <c r="X47" s="11" t="str">
        <f>CONCATENATE(TEXT(A45,"m/d;@")," – ",TEXT(A49,"m/d;@"))</f>
        <v>8/28 – 9/1</v>
      </c>
      <c r="Y47" s="99">
        <f t="shared" si="2"/>
        <v>0.54861111111111105</v>
      </c>
    </row>
    <row r="48" spans="1:25" s="16" customFormat="1" ht="20.100000000000001" customHeight="1" x14ac:dyDescent="0.45">
      <c r="A48" s="29">
        <v>42978</v>
      </c>
      <c r="B48" s="13">
        <v>0.33333333333333331</v>
      </c>
      <c r="C48" s="13">
        <v>0.54166666666666663</v>
      </c>
      <c r="D48" s="13">
        <v>0.5625</v>
      </c>
      <c r="E48" s="13">
        <v>0.75</v>
      </c>
      <c r="F48" s="14"/>
      <c r="G48" s="14" t="s">
        <v>12</v>
      </c>
      <c r="H48" s="86"/>
      <c r="I48" s="86"/>
      <c r="J48" s="19"/>
      <c r="L48" s="95">
        <f t="shared" si="6"/>
        <v>0.33333333333333331</v>
      </c>
      <c r="M48" s="95">
        <f t="shared" si="7"/>
        <v>0.20833333333333331</v>
      </c>
      <c r="N48" s="95">
        <f t="shared" si="8"/>
        <v>2.083333333333337E-2</v>
      </c>
      <c r="O48" s="95">
        <f t="shared" si="9"/>
        <v>0.1875</v>
      </c>
      <c r="P48" s="95">
        <f t="shared" si="5"/>
        <v>0.41666666666666669</v>
      </c>
      <c r="Q48" s="95"/>
      <c r="R48" s="139">
        <f t="shared" ref="R48" si="62">(SUM(P43:P49))*24</f>
        <v>50</v>
      </c>
      <c r="S48" s="139">
        <f t="shared" si="3"/>
        <v>7.5</v>
      </c>
      <c r="T48" s="139">
        <v>7.5</v>
      </c>
      <c r="U48" s="145" t="str">
        <f t="shared" ref="U48" si="63">CONCATENATE(TEXT(A43,"m/d;@")," – ",TEXT(A49,"m/d;@"))</f>
        <v>8/26 – 9/1</v>
      </c>
      <c r="W48" s="95">
        <f t="shared" si="4"/>
        <v>0.83333333333333337</v>
      </c>
      <c r="X48" s="16" t="str">
        <f>CONCATENATE(TEXT(A45,"m/d;@")," – ",TEXT(A49,"m/d;@"))</f>
        <v>8/28 – 9/1</v>
      </c>
      <c r="Y48" s="100">
        <f t="shared" si="2"/>
        <v>0.54861111111111105</v>
      </c>
    </row>
    <row r="49" spans="1:25" ht="20.100000000000001" customHeight="1" x14ac:dyDescent="0.45">
      <c r="A49" s="44">
        <v>42979</v>
      </c>
      <c r="B49" s="8">
        <v>0.33333333333333331</v>
      </c>
      <c r="C49" s="8">
        <v>0.54166666666666663</v>
      </c>
      <c r="D49" s="8">
        <v>0.5625</v>
      </c>
      <c r="E49" s="8">
        <v>0.75</v>
      </c>
      <c r="H49" s="89">
        <v>0.35053240740740743</v>
      </c>
      <c r="I49" s="85">
        <v>0.35071759259259255</v>
      </c>
      <c r="L49" s="93">
        <f t="shared" si="6"/>
        <v>0.33333333333333331</v>
      </c>
      <c r="M49" s="93">
        <f t="shared" si="7"/>
        <v>0.20833333333333331</v>
      </c>
      <c r="N49" s="93">
        <f t="shared" si="8"/>
        <v>2.083333333333337E-2</v>
      </c>
      <c r="O49" s="93">
        <f t="shared" si="9"/>
        <v>0.1875</v>
      </c>
      <c r="P49" s="93">
        <f t="shared" si="5"/>
        <v>0.41666666666666669</v>
      </c>
      <c r="Q49" s="93"/>
      <c r="R49" s="138">
        <f t="shared" ref="R49" si="64">(SUM(P43:P49))*24</f>
        <v>50</v>
      </c>
      <c r="S49" s="138">
        <f t="shared" si="3"/>
        <v>7.5</v>
      </c>
      <c r="T49" s="138">
        <v>7.5</v>
      </c>
      <c r="U49" s="144" t="str">
        <f t="shared" ref="U49" si="65">CONCATENATE(TEXT(A43,"m/d;@")," – ",TEXT(A49,"m/d;@"))</f>
        <v>8/26 – 9/1</v>
      </c>
      <c r="W49" s="93">
        <f t="shared" si="4"/>
        <v>0.83333333333333337</v>
      </c>
      <c r="X49" s="11" t="str">
        <f>CONCATENATE(TEXT(A45,"m/d;@")," – ",TEXT(A49,"m/d;@"))</f>
        <v>8/28 – 9/1</v>
      </c>
      <c r="Y49" s="99" t="str">
        <f t="shared" si="2"/>
        <v/>
      </c>
    </row>
    <row r="50" spans="1:25" s="6" customFormat="1" ht="20.100000000000001" customHeight="1" x14ac:dyDescent="0.45">
      <c r="A50" s="38">
        <v>42980</v>
      </c>
      <c r="B50" s="17"/>
      <c r="C50" s="17"/>
      <c r="D50" s="17"/>
      <c r="E50" s="17"/>
      <c r="F50" s="5"/>
      <c r="G50" s="5"/>
      <c r="H50" s="88"/>
      <c r="I50" s="88"/>
      <c r="J50" s="4"/>
      <c r="L50" s="94">
        <f t="shared" si="6"/>
        <v>0</v>
      </c>
      <c r="M50" s="94">
        <f t="shared" si="7"/>
        <v>0</v>
      </c>
      <c r="N50" s="94">
        <f t="shared" si="8"/>
        <v>0</v>
      </c>
      <c r="O50" s="94">
        <f t="shared" si="9"/>
        <v>0</v>
      </c>
      <c r="P50" s="94">
        <f t="shared" si="5"/>
        <v>0</v>
      </c>
      <c r="Q50" s="94"/>
      <c r="R50" s="137">
        <f t="shared" ref="R50" si="66">(SUM(P50:P56))*24</f>
        <v>44.5</v>
      </c>
      <c r="S50" s="137">
        <f t="shared" si="3"/>
        <v>2</v>
      </c>
      <c r="T50" s="137">
        <v>2</v>
      </c>
      <c r="U50" s="143" t="str">
        <f t="shared" ref="U50" si="67">CONCATENATE(TEXT(A50,"m/d;@")," – ",TEXT(A56,"m/d;@"))</f>
        <v>9/2 – 9/8</v>
      </c>
      <c r="X50" s="6" t="str">
        <f>CONCATENATE(TEXT(A45,"m/d;@")," – ",TEXT(A49,"m/d;@"))</f>
        <v>8/28 – 9/1</v>
      </c>
      <c r="Y50" s="98" t="str">
        <f t="shared" si="2"/>
        <v/>
      </c>
    </row>
    <row r="51" spans="1:25" s="6" customFormat="1" ht="20.100000000000001" customHeight="1" x14ac:dyDescent="0.45">
      <c r="A51" s="38">
        <v>42981</v>
      </c>
      <c r="B51" s="17"/>
      <c r="C51" s="17"/>
      <c r="D51" s="17"/>
      <c r="E51" s="17"/>
      <c r="F51" s="5"/>
      <c r="G51" s="5"/>
      <c r="H51" s="88"/>
      <c r="I51" s="88"/>
      <c r="J51" s="4"/>
      <c r="L51" s="94">
        <f t="shared" si="6"/>
        <v>0</v>
      </c>
      <c r="M51" s="94">
        <f t="shared" si="7"/>
        <v>0</v>
      </c>
      <c r="N51" s="94">
        <f t="shared" si="8"/>
        <v>0</v>
      </c>
      <c r="O51" s="94">
        <f t="shared" si="9"/>
        <v>0</v>
      </c>
      <c r="P51" s="94">
        <f t="shared" si="5"/>
        <v>0</v>
      </c>
      <c r="Q51" s="94"/>
      <c r="R51" s="137">
        <f t="shared" ref="R51" si="68">(SUM(P50:P56))*24</f>
        <v>44.5</v>
      </c>
      <c r="S51" s="137">
        <f t="shared" si="3"/>
        <v>2</v>
      </c>
      <c r="T51" s="137">
        <v>2</v>
      </c>
      <c r="U51" s="143" t="str">
        <f t="shared" ref="U51" si="69">CONCATENATE(TEXT(A50,"m/d;@")," – ",TEXT(A56,"m/d;@"))</f>
        <v>9/2 – 9/8</v>
      </c>
      <c r="X51" s="6" t="str">
        <f>CONCATENATE(TEXT(A52,"m/d;@")," – ",TEXT(A56,"m/d;@"))</f>
        <v>9/4 – 9/8</v>
      </c>
      <c r="Y51" s="98" t="str">
        <f t="shared" si="2"/>
        <v/>
      </c>
    </row>
    <row r="52" spans="1:25" s="52" customFormat="1" ht="20.100000000000001" customHeight="1" x14ac:dyDescent="0.45">
      <c r="A52" s="48">
        <v>42982</v>
      </c>
      <c r="B52" s="20"/>
      <c r="C52" s="20"/>
      <c r="D52" s="20"/>
      <c r="E52" s="20"/>
      <c r="F52" s="9" t="s">
        <v>12</v>
      </c>
      <c r="G52" s="80"/>
      <c r="H52" s="90"/>
      <c r="I52" s="90"/>
      <c r="J52" s="82" t="s">
        <v>7</v>
      </c>
      <c r="L52" s="93">
        <f t="shared" si="6"/>
        <v>0</v>
      </c>
      <c r="M52" s="93">
        <f t="shared" si="7"/>
        <v>0</v>
      </c>
      <c r="N52" s="93">
        <f t="shared" si="8"/>
        <v>0</v>
      </c>
      <c r="O52" s="93">
        <f t="shared" si="9"/>
        <v>0</v>
      </c>
      <c r="P52" s="93">
        <f t="shared" si="5"/>
        <v>0</v>
      </c>
      <c r="Q52" s="93"/>
      <c r="R52" s="138">
        <f t="shared" ref="R52" si="70">(SUM(P50:P56))*24</f>
        <v>44.5</v>
      </c>
      <c r="S52" s="138">
        <f t="shared" si="3"/>
        <v>2</v>
      </c>
      <c r="T52" s="138">
        <v>2</v>
      </c>
      <c r="U52" s="144" t="str">
        <f t="shared" ref="U52" si="71">CONCATENATE(TEXT(A50,"m/d;@")," – ",TEXT(A56,"m/d;@"))</f>
        <v>9/2 – 9/8</v>
      </c>
      <c r="W52" s="93">
        <f t="shared" si="4"/>
        <v>0.83333333333333337</v>
      </c>
      <c r="X52" s="11" t="str">
        <f>CONCATENATE(TEXT(A52,"m/d;@")," – ",TEXT(A56,"m/d;@"))</f>
        <v>9/4 – 9/8</v>
      </c>
      <c r="Y52" s="101" t="str">
        <f t="shared" si="2"/>
        <v/>
      </c>
    </row>
    <row r="53" spans="1:25" s="16" customFormat="1" ht="20.100000000000001" customHeight="1" x14ac:dyDescent="0.45">
      <c r="A53" s="29">
        <v>42983</v>
      </c>
      <c r="B53" s="13">
        <v>0.33333333333333331</v>
      </c>
      <c r="C53" s="13">
        <v>0.54166666666666663</v>
      </c>
      <c r="D53" s="13">
        <v>0.5625</v>
      </c>
      <c r="E53" s="13">
        <v>0.8125</v>
      </c>
      <c r="F53" s="14"/>
      <c r="G53" s="14"/>
      <c r="H53" s="86">
        <v>0.38616898148148149</v>
      </c>
      <c r="I53" s="86">
        <v>0.3863773148148148</v>
      </c>
      <c r="J53" s="19"/>
      <c r="L53" s="95">
        <f t="shared" si="6"/>
        <v>0.33333333333333331</v>
      </c>
      <c r="M53" s="95">
        <f t="shared" si="7"/>
        <v>0.20833333333333331</v>
      </c>
      <c r="N53" s="95">
        <f t="shared" si="8"/>
        <v>2.083333333333337E-2</v>
      </c>
      <c r="O53" s="95">
        <f t="shared" si="9"/>
        <v>0.25</v>
      </c>
      <c r="P53" s="95">
        <f t="shared" si="5"/>
        <v>0.47916666666666669</v>
      </c>
      <c r="Q53" s="95"/>
      <c r="R53" s="139">
        <f t="shared" ref="R53" si="72">(SUM(P50:P56))*24</f>
        <v>44.5</v>
      </c>
      <c r="S53" s="139">
        <f t="shared" si="3"/>
        <v>2</v>
      </c>
      <c r="T53" s="139">
        <v>2</v>
      </c>
      <c r="U53" s="145" t="str">
        <f t="shared" ref="U53" si="73">CONCATENATE(TEXT(A50,"m/d;@")," – ",TEXT(A56,"m/d;@"))</f>
        <v>9/2 – 9/8</v>
      </c>
      <c r="W53" s="95">
        <f t="shared" si="4"/>
        <v>0.83333333333333337</v>
      </c>
      <c r="X53" s="16" t="str">
        <f>CONCATENATE(TEXT(A52,"m/d;@")," – ",TEXT(A56,"m/d;@"))</f>
        <v>9/4 – 9/8</v>
      </c>
      <c r="Y53" s="100" t="str">
        <f t="shared" si="2"/>
        <v/>
      </c>
    </row>
    <row r="54" spans="1:25" ht="20.100000000000001" customHeight="1" x14ac:dyDescent="0.45">
      <c r="A54" s="25">
        <v>42984</v>
      </c>
      <c r="B54" s="8">
        <v>0.33333333333333331</v>
      </c>
      <c r="C54" s="8">
        <v>0.54166666666666663</v>
      </c>
      <c r="D54" s="8">
        <v>0.5625</v>
      </c>
      <c r="E54" s="8">
        <v>0.8125</v>
      </c>
      <c r="G54" s="9" t="s">
        <v>12</v>
      </c>
      <c r="H54" s="85"/>
      <c r="I54" s="85"/>
      <c r="L54" s="93">
        <f t="shared" si="6"/>
        <v>0.33333333333333331</v>
      </c>
      <c r="M54" s="93">
        <f t="shared" si="7"/>
        <v>0.20833333333333331</v>
      </c>
      <c r="N54" s="93">
        <f t="shared" si="8"/>
        <v>2.083333333333337E-2</v>
      </c>
      <c r="O54" s="93">
        <f t="shared" si="9"/>
        <v>0.25</v>
      </c>
      <c r="P54" s="93">
        <f t="shared" si="5"/>
        <v>0.47916666666666669</v>
      </c>
      <c r="Q54" s="93"/>
      <c r="R54" s="138">
        <f t="shared" ref="R54" si="74">(SUM(P50:P56))*24</f>
        <v>44.5</v>
      </c>
      <c r="S54" s="138">
        <f t="shared" si="3"/>
        <v>2</v>
      </c>
      <c r="T54" s="138">
        <v>2</v>
      </c>
      <c r="U54" s="144" t="str">
        <f t="shared" ref="U54" si="75">CONCATENATE(TEXT(A50,"m/d;@")," – ",TEXT(A56,"m/d;@"))</f>
        <v>9/2 – 9/8</v>
      </c>
      <c r="W54" s="93">
        <f t="shared" si="4"/>
        <v>0.83333333333333337</v>
      </c>
      <c r="X54" s="11" t="str">
        <f>CONCATENATE(TEXT(A52,"m/d;@")," – ",TEXT(A56,"m/d;@"))</f>
        <v>9/4 – 9/8</v>
      </c>
      <c r="Y54" s="99">
        <f t="shared" si="2"/>
        <v>0.54861111111111105</v>
      </c>
    </row>
    <row r="55" spans="1:25" s="16" customFormat="1" ht="20.100000000000001" customHeight="1" x14ac:dyDescent="0.45">
      <c r="A55" s="29">
        <v>42985</v>
      </c>
      <c r="B55" s="13">
        <v>0.33333333333333331</v>
      </c>
      <c r="C55" s="13">
        <v>0.54166666666666663</v>
      </c>
      <c r="D55" s="13">
        <v>0.58333333333333337</v>
      </c>
      <c r="E55" s="13">
        <v>0.83333333333333337</v>
      </c>
      <c r="F55" s="14"/>
      <c r="G55" s="14" t="s">
        <v>12</v>
      </c>
      <c r="H55" s="86"/>
      <c r="I55" s="86"/>
      <c r="J55" s="19"/>
      <c r="L55" s="95">
        <f t="shared" si="6"/>
        <v>0.33333333333333331</v>
      </c>
      <c r="M55" s="95">
        <f t="shared" si="7"/>
        <v>0.20833333333333331</v>
      </c>
      <c r="N55" s="95">
        <f t="shared" si="8"/>
        <v>4.1666666666666741E-2</v>
      </c>
      <c r="O55" s="95">
        <f t="shared" si="9"/>
        <v>0.25</v>
      </c>
      <c r="P55" s="95">
        <f t="shared" si="5"/>
        <v>0.5</v>
      </c>
      <c r="Q55" s="95"/>
      <c r="R55" s="139">
        <f t="shared" ref="R55" si="76">(SUM(P50:P56))*24</f>
        <v>44.5</v>
      </c>
      <c r="S55" s="139">
        <f t="shared" si="3"/>
        <v>2</v>
      </c>
      <c r="T55" s="139">
        <v>2</v>
      </c>
      <c r="U55" s="145" t="str">
        <f t="shared" ref="U55" si="77">CONCATENATE(TEXT(A50,"m/d;@")," – ",TEXT(A56,"m/d;@"))</f>
        <v>9/2 – 9/8</v>
      </c>
      <c r="W55" s="95">
        <f t="shared" si="4"/>
        <v>0.83333333333333337</v>
      </c>
      <c r="X55" s="16" t="str">
        <f>CONCATENATE(TEXT(A52,"m/d;@")," – ",TEXT(A56,"m/d;@"))</f>
        <v>9/4 – 9/8</v>
      </c>
      <c r="Y55" s="100">
        <f t="shared" si="2"/>
        <v>0.54861111111111105</v>
      </c>
    </row>
    <row r="56" spans="1:25" ht="20.100000000000001" customHeight="1" x14ac:dyDescent="0.45">
      <c r="A56" s="25">
        <v>42986</v>
      </c>
      <c r="B56" s="8">
        <v>0.33333333333333331</v>
      </c>
      <c r="C56" s="8">
        <v>0.54166666666666663</v>
      </c>
      <c r="D56" s="8">
        <v>0.5625</v>
      </c>
      <c r="E56" s="8">
        <v>0.72916666666666663</v>
      </c>
      <c r="G56" s="9" t="s">
        <v>12</v>
      </c>
      <c r="H56" s="85"/>
      <c r="I56" s="85"/>
      <c r="L56" s="93">
        <f t="shared" si="6"/>
        <v>0.33333333333333331</v>
      </c>
      <c r="M56" s="93">
        <f t="shared" si="7"/>
        <v>0.20833333333333331</v>
      </c>
      <c r="N56" s="93">
        <f t="shared" si="8"/>
        <v>2.083333333333337E-2</v>
      </c>
      <c r="O56" s="93">
        <f t="shared" si="9"/>
        <v>0.16666666666666663</v>
      </c>
      <c r="P56" s="93">
        <f t="shared" si="5"/>
        <v>0.39583333333333331</v>
      </c>
      <c r="Q56" s="93"/>
      <c r="R56" s="138">
        <f t="shared" ref="R56" si="78">(SUM(P50:P56))*24</f>
        <v>44.5</v>
      </c>
      <c r="S56" s="138">
        <f t="shared" si="3"/>
        <v>2</v>
      </c>
      <c r="T56" s="138">
        <v>2</v>
      </c>
      <c r="U56" s="144" t="str">
        <f t="shared" ref="U56" si="79">CONCATENATE(TEXT(A50,"m/d;@")," – ",TEXT(A56,"m/d;@"))</f>
        <v>9/2 – 9/8</v>
      </c>
      <c r="W56" s="93">
        <f t="shared" si="4"/>
        <v>0.83333333333333337</v>
      </c>
      <c r="X56" s="11" t="str">
        <f>CONCATENATE(TEXT(A52,"m/d;@")," – ",TEXT(A56,"m/d;@"))</f>
        <v>9/4 – 9/8</v>
      </c>
      <c r="Y56" s="99">
        <f t="shared" si="2"/>
        <v>0.54861111111111105</v>
      </c>
    </row>
    <row r="57" spans="1:25" s="6" customFormat="1" ht="20.100000000000001" customHeight="1" x14ac:dyDescent="0.45">
      <c r="A57" s="38">
        <v>42987</v>
      </c>
      <c r="B57" s="17"/>
      <c r="C57" s="17"/>
      <c r="D57" s="17"/>
      <c r="E57" s="17"/>
      <c r="F57" s="5"/>
      <c r="G57" s="5"/>
      <c r="H57" s="88"/>
      <c r="I57" s="88"/>
      <c r="J57" s="4"/>
      <c r="L57" s="94">
        <f t="shared" si="6"/>
        <v>0</v>
      </c>
      <c r="M57" s="94">
        <f t="shared" si="7"/>
        <v>0</v>
      </c>
      <c r="N57" s="94">
        <f t="shared" si="8"/>
        <v>0</v>
      </c>
      <c r="O57" s="94">
        <f t="shared" si="9"/>
        <v>0</v>
      </c>
      <c r="P57" s="94">
        <f t="shared" si="5"/>
        <v>0</v>
      </c>
      <c r="Q57" s="94"/>
      <c r="R57" s="137">
        <f t="shared" ref="R57" si="80">(SUM(P57:P63))*24</f>
        <v>52.500000000000014</v>
      </c>
      <c r="S57" s="137">
        <f t="shared" si="3"/>
        <v>10.000000000000014</v>
      </c>
      <c r="T57" s="137">
        <v>10</v>
      </c>
      <c r="U57" s="143" t="str">
        <f t="shared" ref="U57" si="81">CONCATENATE(TEXT(A57,"m/d;@")," – ",TEXT(A63,"m/d;@"))</f>
        <v>9/9 – 9/15</v>
      </c>
      <c r="X57" s="6" t="str">
        <f>CONCATENATE(TEXT(A52,"m/d;@")," – ",TEXT(A56,"m/d;@"))</f>
        <v>9/4 – 9/8</v>
      </c>
      <c r="Y57" s="98" t="str">
        <f t="shared" si="2"/>
        <v/>
      </c>
    </row>
    <row r="58" spans="1:25" s="6" customFormat="1" ht="20.100000000000001" customHeight="1" x14ac:dyDescent="0.45">
      <c r="A58" s="38">
        <v>42988</v>
      </c>
      <c r="B58" s="17"/>
      <c r="C58" s="17"/>
      <c r="D58" s="17"/>
      <c r="E58" s="17"/>
      <c r="F58" s="5"/>
      <c r="G58" s="5"/>
      <c r="H58" s="88"/>
      <c r="I58" s="88"/>
      <c r="J58" s="4"/>
      <c r="L58" s="94">
        <f t="shared" si="6"/>
        <v>0</v>
      </c>
      <c r="M58" s="94">
        <f t="shared" si="7"/>
        <v>0</v>
      </c>
      <c r="N58" s="94">
        <f t="shared" si="8"/>
        <v>0</v>
      </c>
      <c r="O58" s="94">
        <f t="shared" si="9"/>
        <v>0</v>
      </c>
      <c r="P58" s="94">
        <f t="shared" si="5"/>
        <v>0</v>
      </c>
      <c r="Q58" s="94"/>
      <c r="R58" s="137">
        <f t="shared" ref="R58" si="82">(SUM(P57:P63))*24</f>
        <v>52.500000000000014</v>
      </c>
      <c r="S58" s="137">
        <f t="shared" si="3"/>
        <v>10.000000000000014</v>
      </c>
      <c r="T58" s="137">
        <v>10</v>
      </c>
      <c r="U58" s="143" t="str">
        <f t="shared" ref="U58" si="83">CONCATENATE(TEXT(A57,"m/d;@")," – ",TEXT(A63,"m/d;@"))</f>
        <v>9/9 – 9/15</v>
      </c>
      <c r="X58" s="6" t="str">
        <f>CONCATENATE(TEXT(A59,"m/d;@")," – ",TEXT(A63,"m/d;@"))</f>
        <v>9/11 – 9/15</v>
      </c>
      <c r="Y58" s="98" t="str">
        <f t="shared" si="2"/>
        <v/>
      </c>
    </row>
    <row r="59" spans="1:25" ht="20.100000000000001" customHeight="1" x14ac:dyDescent="0.45">
      <c r="A59" s="25">
        <v>42989</v>
      </c>
      <c r="B59" s="8">
        <v>0.33333333333333331</v>
      </c>
      <c r="C59" s="8">
        <v>0.54166666666666663</v>
      </c>
      <c r="D59" s="8">
        <v>0.5625</v>
      </c>
      <c r="E59" s="8">
        <v>0.75</v>
      </c>
      <c r="H59" s="85">
        <v>0.3893287037037037</v>
      </c>
      <c r="I59" s="85">
        <v>0.63114583333333341</v>
      </c>
      <c r="L59" s="93">
        <f t="shared" si="6"/>
        <v>0.33333333333333331</v>
      </c>
      <c r="M59" s="93">
        <f t="shared" si="7"/>
        <v>0.20833333333333331</v>
      </c>
      <c r="N59" s="93">
        <f t="shared" si="8"/>
        <v>2.083333333333337E-2</v>
      </c>
      <c r="O59" s="93">
        <f t="shared" si="9"/>
        <v>0.1875</v>
      </c>
      <c r="P59" s="93">
        <f t="shared" si="5"/>
        <v>0.41666666666666669</v>
      </c>
      <c r="Q59" s="93"/>
      <c r="R59" s="138">
        <f t="shared" ref="R59" si="84">(SUM(P57:P63))*24</f>
        <v>52.500000000000014</v>
      </c>
      <c r="S59" s="138">
        <f t="shared" si="3"/>
        <v>10.000000000000014</v>
      </c>
      <c r="T59" s="138">
        <v>10</v>
      </c>
      <c r="U59" s="144" t="str">
        <f t="shared" ref="U59" si="85">CONCATENATE(TEXT(A57,"m/d;@")," – ",TEXT(A63,"m/d;@"))</f>
        <v>9/9 – 9/15</v>
      </c>
      <c r="W59" s="93">
        <f t="shared" si="4"/>
        <v>0.83333333333333337</v>
      </c>
      <c r="X59" s="96" t="str">
        <f>CONCATENATE(TEXT(A59,"m/d;@")," – ",TEXT(A63,"m/d;@"))</f>
        <v>9/11 – 9/15</v>
      </c>
      <c r="Y59" s="99" t="str">
        <f t="shared" si="2"/>
        <v/>
      </c>
    </row>
    <row r="60" spans="1:25" s="16" customFormat="1" ht="20.100000000000001" customHeight="1" x14ac:dyDescent="0.45">
      <c r="A60" s="29">
        <v>42990</v>
      </c>
      <c r="B60" s="13">
        <v>0.33333333333333331</v>
      </c>
      <c r="C60" s="13">
        <v>0.54166666666666663</v>
      </c>
      <c r="D60" s="13">
        <v>0.5625</v>
      </c>
      <c r="E60" s="13">
        <v>0.8125</v>
      </c>
      <c r="F60" s="14"/>
      <c r="G60" s="14"/>
      <c r="H60" s="86">
        <v>0.34118055555555554</v>
      </c>
      <c r="I60" s="86">
        <v>0.69612268518518527</v>
      </c>
      <c r="J60" s="19"/>
      <c r="L60" s="95">
        <f t="shared" si="6"/>
        <v>0.33333333333333331</v>
      </c>
      <c r="M60" s="95">
        <f t="shared" si="7"/>
        <v>0.20833333333333331</v>
      </c>
      <c r="N60" s="95">
        <f t="shared" si="8"/>
        <v>2.083333333333337E-2</v>
      </c>
      <c r="O60" s="95">
        <f t="shared" si="9"/>
        <v>0.25</v>
      </c>
      <c r="P60" s="95">
        <f t="shared" si="5"/>
        <v>0.47916666666666669</v>
      </c>
      <c r="Q60" s="95"/>
      <c r="R60" s="139">
        <f t="shared" ref="R60" si="86">(SUM(P57:P63))*24</f>
        <v>52.500000000000014</v>
      </c>
      <c r="S60" s="139">
        <f t="shared" si="3"/>
        <v>10.000000000000014</v>
      </c>
      <c r="T60" s="139">
        <v>10</v>
      </c>
      <c r="U60" s="145" t="str">
        <f t="shared" ref="U60" si="87">CONCATENATE(TEXT(A57,"m/d;@")," – ",TEXT(A63,"m/d;@"))</f>
        <v>9/9 – 9/15</v>
      </c>
      <c r="W60" s="95">
        <f t="shared" si="4"/>
        <v>0.83333333333333337</v>
      </c>
      <c r="X60" s="16" t="str">
        <f>CONCATENATE(TEXT(A59,"m/d;@")," – ",TEXT(A63,"m/d;@"))</f>
        <v>9/11 – 9/15</v>
      </c>
      <c r="Y60" s="100" t="str">
        <f t="shared" si="2"/>
        <v/>
      </c>
    </row>
    <row r="61" spans="1:25" ht="20.100000000000001" customHeight="1" x14ac:dyDescent="0.45">
      <c r="A61" s="25">
        <v>42991</v>
      </c>
      <c r="B61" s="8">
        <v>0.33333333333333331</v>
      </c>
      <c r="C61" s="8">
        <v>0.54166666666666663</v>
      </c>
      <c r="D61" s="8">
        <v>0.5625</v>
      </c>
      <c r="E61" s="8">
        <v>0.83333333333333337</v>
      </c>
      <c r="H61" s="85">
        <v>0.33818287037037037</v>
      </c>
      <c r="I61" s="85">
        <v>0.69401620370370365</v>
      </c>
      <c r="L61" s="93">
        <f t="shared" si="6"/>
        <v>0.33333333333333331</v>
      </c>
      <c r="M61" s="93">
        <f t="shared" si="7"/>
        <v>0.20833333333333331</v>
      </c>
      <c r="N61" s="93">
        <f t="shared" si="8"/>
        <v>2.083333333333337E-2</v>
      </c>
      <c r="O61" s="93">
        <f t="shared" si="9"/>
        <v>0.27083333333333337</v>
      </c>
      <c r="P61" s="93">
        <f t="shared" si="5"/>
        <v>0.5</v>
      </c>
      <c r="Q61" s="93"/>
      <c r="R61" s="138">
        <f t="shared" ref="R61" si="88">(SUM(P57:P63))*24</f>
        <v>52.500000000000014</v>
      </c>
      <c r="S61" s="138">
        <f t="shared" si="3"/>
        <v>10.000000000000014</v>
      </c>
      <c r="T61" s="138">
        <v>10</v>
      </c>
      <c r="U61" s="144" t="str">
        <f t="shared" ref="U61" si="89">CONCATENATE(TEXT(A57,"m/d;@")," – ",TEXT(A63,"m/d;@"))</f>
        <v>9/9 – 9/15</v>
      </c>
      <c r="W61" s="93">
        <f t="shared" si="4"/>
        <v>0.83333333333333337</v>
      </c>
      <c r="X61" s="11" t="str">
        <f>CONCATENATE(TEXT(A59,"m/d;@")," – ",TEXT(A63,"m/d;@"))</f>
        <v>9/11 – 9/15</v>
      </c>
      <c r="Y61" s="99" t="str">
        <f t="shared" si="2"/>
        <v/>
      </c>
    </row>
    <row r="62" spans="1:25" s="16" customFormat="1" ht="20.100000000000001" customHeight="1" x14ac:dyDescent="0.45">
      <c r="A62" s="29">
        <v>42992</v>
      </c>
      <c r="B62" s="13">
        <v>0.33333333333333331</v>
      </c>
      <c r="C62" s="13">
        <v>0.54166666666666663</v>
      </c>
      <c r="D62" s="13">
        <v>0.5625</v>
      </c>
      <c r="E62" s="13">
        <v>0.75</v>
      </c>
      <c r="F62" s="14"/>
      <c r="G62" s="14"/>
      <c r="H62" s="86">
        <v>0.3520833333333333</v>
      </c>
      <c r="I62" s="86">
        <v>0.55071759259259256</v>
      </c>
      <c r="J62" s="19"/>
      <c r="L62" s="95">
        <f t="shared" si="6"/>
        <v>0.33333333333333331</v>
      </c>
      <c r="M62" s="95">
        <f t="shared" si="7"/>
        <v>0.20833333333333331</v>
      </c>
      <c r="N62" s="95">
        <f t="shared" si="8"/>
        <v>2.083333333333337E-2</v>
      </c>
      <c r="O62" s="95">
        <f t="shared" si="9"/>
        <v>0.1875</v>
      </c>
      <c r="P62" s="95">
        <f t="shared" si="5"/>
        <v>0.41666666666666669</v>
      </c>
      <c r="Q62" s="95"/>
      <c r="R62" s="139">
        <f t="shared" ref="R62" si="90">(SUM(P57:P63))*24</f>
        <v>52.500000000000014</v>
      </c>
      <c r="S62" s="139">
        <f t="shared" si="3"/>
        <v>10.000000000000014</v>
      </c>
      <c r="T62" s="139">
        <v>10</v>
      </c>
      <c r="U62" s="145" t="str">
        <f t="shared" ref="U62" si="91">CONCATENATE(TEXT(A57,"m/d;@")," – ",TEXT(A63,"m/d;@"))</f>
        <v>9/9 – 9/15</v>
      </c>
      <c r="W62" s="95">
        <f t="shared" si="4"/>
        <v>0.83333333333333337</v>
      </c>
      <c r="X62" s="16" t="str">
        <f>CONCATENATE(TEXT(A59,"m/d;@")," – ",TEXT(A63,"m/d;@"))</f>
        <v>9/11 – 9/15</v>
      </c>
      <c r="Y62" s="100" t="str">
        <f t="shared" si="2"/>
        <v/>
      </c>
    </row>
    <row r="63" spans="1:25" ht="20.100000000000001" customHeight="1" x14ac:dyDescent="0.45">
      <c r="A63" s="25">
        <v>42993</v>
      </c>
      <c r="B63" s="8">
        <v>0.33333333333333331</v>
      </c>
      <c r="C63" s="8">
        <v>0.54166666666666663</v>
      </c>
      <c r="D63" s="8">
        <v>0.5625</v>
      </c>
      <c r="E63" s="8">
        <v>0.70833333333333337</v>
      </c>
      <c r="G63" s="9" t="s">
        <v>12</v>
      </c>
      <c r="H63" s="85"/>
      <c r="I63" s="85"/>
      <c r="L63" s="93">
        <f t="shared" si="6"/>
        <v>0.33333333333333331</v>
      </c>
      <c r="M63" s="93">
        <f t="shared" si="7"/>
        <v>0.20833333333333331</v>
      </c>
      <c r="N63" s="93">
        <f t="shared" si="8"/>
        <v>2.083333333333337E-2</v>
      </c>
      <c r="O63" s="93">
        <f t="shared" si="9"/>
        <v>0.14583333333333337</v>
      </c>
      <c r="P63" s="93">
        <f t="shared" si="5"/>
        <v>0.37500000000000006</v>
      </c>
      <c r="Q63" s="93"/>
      <c r="R63" s="138">
        <f t="shared" ref="R63" si="92">(SUM(P57:P63))*24</f>
        <v>52.500000000000014</v>
      </c>
      <c r="S63" s="138">
        <f t="shared" si="3"/>
        <v>10.000000000000014</v>
      </c>
      <c r="T63" s="138">
        <v>10</v>
      </c>
      <c r="U63" s="144" t="str">
        <f t="shared" ref="U63" si="93">CONCATENATE(TEXT(A57,"m/d;@")," – ",TEXT(A63,"m/d;@"))</f>
        <v>9/9 – 9/15</v>
      </c>
      <c r="W63" s="93">
        <f t="shared" si="4"/>
        <v>0.83333333333333337</v>
      </c>
      <c r="X63" s="11" t="str">
        <f>CONCATENATE(TEXT(A59,"m/d;@")," – ",TEXT(A63,"m/d;@"))</f>
        <v>9/11 – 9/15</v>
      </c>
      <c r="Y63" s="99">
        <f t="shared" si="2"/>
        <v>0.54861111111111105</v>
      </c>
    </row>
    <row r="64" spans="1:25" s="6" customFormat="1" ht="20.100000000000001" customHeight="1" x14ac:dyDescent="0.45">
      <c r="A64" s="38">
        <v>42994</v>
      </c>
      <c r="B64" s="17"/>
      <c r="C64" s="17"/>
      <c r="D64" s="17"/>
      <c r="E64" s="17"/>
      <c r="F64" s="5"/>
      <c r="G64" s="5"/>
      <c r="H64" s="88"/>
      <c r="I64" s="88"/>
      <c r="J64" s="4"/>
      <c r="L64" s="94">
        <f t="shared" si="6"/>
        <v>0</v>
      </c>
      <c r="M64" s="94">
        <f t="shared" si="7"/>
        <v>0</v>
      </c>
      <c r="N64" s="94">
        <f t="shared" si="8"/>
        <v>0</v>
      </c>
      <c r="O64" s="94">
        <f t="shared" si="9"/>
        <v>0</v>
      </c>
      <c r="P64" s="94">
        <f t="shared" si="5"/>
        <v>0</v>
      </c>
      <c r="Q64" s="94"/>
      <c r="R64" s="137">
        <f t="shared" ref="R64" si="94">(SUM(P64:P70))*24</f>
        <v>52.5</v>
      </c>
      <c r="S64" s="137">
        <f t="shared" si="3"/>
        <v>10</v>
      </c>
      <c r="T64" s="137">
        <v>10</v>
      </c>
      <c r="U64" s="143" t="str">
        <f t="shared" ref="U64" si="95">CONCATENATE(TEXT(A64,"m/d;@")," – ",TEXT(A70,"m/d;@"))</f>
        <v>9/16 – 9/22</v>
      </c>
      <c r="X64" s="6" t="str">
        <f>CONCATENATE(TEXT(A59,"m/d;@")," – ",TEXT(A63,"m/d;@"))</f>
        <v>9/11 – 9/15</v>
      </c>
      <c r="Y64" s="98" t="str">
        <f t="shared" si="2"/>
        <v/>
      </c>
    </row>
    <row r="65" spans="1:25" s="6" customFormat="1" ht="20.100000000000001" customHeight="1" x14ac:dyDescent="0.45">
      <c r="A65" s="38">
        <v>42995</v>
      </c>
      <c r="B65" s="17"/>
      <c r="C65" s="17"/>
      <c r="D65" s="17"/>
      <c r="E65" s="17"/>
      <c r="F65" s="5"/>
      <c r="G65" s="5"/>
      <c r="H65" s="88"/>
      <c r="I65" s="88"/>
      <c r="J65" s="4"/>
      <c r="L65" s="94">
        <f t="shared" si="6"/>
        <v>0</v>
      </c>
      <c r="M65" s="94">
        <f t="shared" si="7"/>
        <v>0</v>
      </c>
      <c r="N65" s="94">
        <f t="shared" si="8"/>
        <v>0</v>
      </c>
      <c r="O65" s="94">
        <f t="shared" si="9"/>
        <v>0</v>
      </c>
      <c r="P65" s="94">
        <f t="shared" si="5"/>
        <v>0</v>
      </c>
      <c r="Q65" s="94"/>
      <c r="R65" s="137">
        <f t="shared" ref="R65" si="96">(SUM(P64:P70))*24</f>
        <v>52.5</v>
      </c>
      <c r="S65" s="137">
        <f t="shared" si="3"/>
        <v>10</v>
      </c>
      <c r="T65" s="137">
        <v>10</v>
      </c>
      <c r="U65" s="143" t="str">
        <f t="shared" ref="U65" si="97">CONCATENATE(TEXT(A64,"m/d;@")," – ",TEXT(A70,"m/d;@"))</f>
        <v>9/16 – 9/22</v>
      </c>
      <c r="X65" s="6" t="str">
        <f>CONCATENATE(TEXT(A66,"m/d;@")," – ",TEXT(A70,"m/d;@"))</f>
        <v>9/18 – 9/22</v>
      </c>
      <c r="Y65" s="98" t="str">
        <f t="shared" si="2"/>
        <v/>
      </c>
    </row>
    <row r="66" spans="1:25" ht="20.100000000000001" customHeight="1" x14ac:dyDescent="0.45">
      <c r="A66" s="25">
        <v>42996</v>
      </c>
      <c r="B66" s="8">
        <v>0.33333333333333331</v>
      </c>
      <c r="C66" s="8">
        <v>0.54166666666666663</v>
      </c>
      <c r="D66" s="8">
        <v>0.5625</v>
      </c>
      <c r="E66" s="8">
        <v>0.79166666666666663</v>
      </c>
      <c r="H66" s="85">
        <v>0.33109953703703704</v>
      </c>
      <c r="I66" s="85">
        <v>0.69390046296296293</v>
      </c>
      <c r="L66" s="93">
        <f t="shared" si="6"/>
        <v>0.33333333333333331</v>
      </c>
      <c r="M66" s="93">
        <f t="shared" si="7"/>
        <v>0.20833333333333331</v>
      </c>
      <c r="N66" s="93">
        <f t="shared" si="8"/>
        <v>2.083333333333337E-2</v>
      </c>
      <c r="O66" s="93">
        <f t="shared" si="9"/>
        <v>0.22916666666666663</v>
      </c>
      <c r="P66" s="93">
        <f t="shared" si="5"/>
        <v>0.45833333333333331</v>
      </c>
      <c r="Q66" s="93"/>
      <c r="R66" s="138">
        <f t="shared" ref="R66" si="98">(SUM(P64:P70))*24</f>
        <v>52.5</v>
      </c>
      <c r="S66" s="138">
        <f t="shared" si="3"/>
        <v>10</v>
      </c>
      <c r="T66" s="138">
        <v>10</v>
      </c>
      <c r="U66" s="144" t="str">
        <f t="shared" ref="U66" si="99">CONCATENATE(TEXT(A64,"m/d;@")," – ",TEXT(A70,"m/d;@"))</f>
        <v>9/16 – 9/22</v>
      </c>
      <c r="W66" s="93">
        <f t="shared" si="4"/>
        <v>0.83333333333333337</v>
      </c>
      <c r="X66" s="11" t="str">
        <f>CONCATENATE(TEXT(A66,"m/d;@")," – ",TEXT(A70,"m/d;@"))</f>
        <v>9/18 – 9/22</v>
      </c>
      <c r="Y66" s="99" t="str">
        <f t="shared" ref="Y66:Y129" si="100">IF(G66="X",Y$223,"")</f>
        <v/>
      </c>
    </row>
    <row r="67" spans="1:25" s="16" customFormat="1" ht="20.100000000000001" customHeight="1" x14ac:dyDescent="0.45">
      <c r="A67" s="42">
        <v>42997</v>
      </c>
      <c r="B67" s="13">
        <v>0.33333333333333331</v>
      </c>
      <c r="C67" s="13">
        <v>0.54166666666666663</v>
      </c>
      <c r="D67" s="13">
        <v>0.5625</v>
      </c>
      <c r="E67" s="13">
        <v>0.79166666666666663</v>
      </c>
      <c r="F67" s="14"/>
      <c r="G67" s="14"/>
      <c r="H67" s="91">
        <v>0.34910879629629626</v>
      </c>
      <c r="I67" s="86">
        <v>0.65313657407407411</v>
      </c>
      <c r="J67" s="19"/>
      <c r="L67" s="95">
        <f t="shared" si="6"/>
        <v>0.33333333333333331</v>
      </c>
      <c r="M67" s="95">
        <f t="shared" si="7"/>
        <v>0.20833333333333331</v>
      </c>
      <c r="N67" s="95">
        <f t="shared" si="8"/>
        <v>2.083333333333337E-2</v>
      </c>
      <c r="O67" s="95">
        <f t="shared" si="9"/>
        <v>0.22916666666666663</v>
      </c>
      <c r="P67" s="95">
        <f t="shared" si="5"/>
        <v>0.45833333333333331</v>
      </c>
      <c r="Q67" s="95"/>
      <c r="R67" s="139">
        <f t="shared" ref="R67" si="101">(SUM(P64:P70))*24</f>
        <v>52.5</v>
      </c>
      <c r="S67" s="139">
        <f t="shared" ref="S67:S130" si="102">MAX(0,(R67-42.5))</f>
        <v>10</v>
      </c>
      <c r="T67" s="139">
        <v>10</v>
      </c>
      <c r="U67" s="145" t="str">
        <f t="shared" ref="U67" si="103">CONCATENATE(TEXT(A64,"m/d;@")," – ",TEXT(A70,"m/d;@"))</f>
        <v>9/16 – 9/22</v>
      </c>
      <c r="W67" s="95">
        <f t="shared" ref="W67:W130" si="104">$W$223</f>
        <v>0.83333333333333337</v>
      </c>
      <c r="X67" s="16" t="str">
        <f>CONCATENATE(TEXT(A66,"m/d;@")," – ",TEXT(A70,"m/d;@"))</f>
        <v>9/18 – 9/22</v>
      </c>
      <c r="Y67" s="100" t="str">
        <f t="shared" si="100"/>
        <v/>
      </c>
    </row>
    <row r="68" spans="1:25" ht="20.100000000000001" customHeight="1" x14ac:dyDescent="0.45">
      <c r="A68" s="25">
        <v>42998</v>
      </c>
      <c r="B68" s="8">
        <v>0.33333333333333331</v>
      </c>
      <c r="C68" s="8">
        <v>0.54166666666666663</v>
      </c>
      <c r="D68" s="8">
        <v>0.5625</v>
      </c>
      <c r="E68" s="8">
        <v>0.75</v>
      </c>
      <c r="H68" s="85">
        <v>0.3397337962962963</v>
      </c>
      <c r="I68" s="85">
        <v>0.76365740740740751</v>
      </c>
      <c r="J68" s="20" t="s">
        <v>44</v>
      </c>
      <c r="L68" s="93">
        <f t="shared" si="6"/>
        <v>0.33333333333333331</v>
      </c>
      <c r="M68" s="93">
        <f t="shared" si="7"/>
        <v>0.20833333333333331</v>
      </c>
      <c r="N68" s="93">
        <f t="shared" si="8"/>
        <v>2.083333333333337E-2</v>
      </c>
      <c r="O68" s="93">
        <f t="shared" si="9"/>
        <v>0.1875</v>
      </c>
      <c r="P68" s="93">
        <f t="shared" ref="P68:P131" si="105">E68-B68</f>
        <v>0.41666666666666669</v>
      </c>
      <c r="Q68" s="93"/>
      <c r="R68" s="138">
        <f t="shared" ref="R68" si="106">(SUM(P64:P70))*24</f>
        <v>52.5</v>
      </c>
      <c r="S68" s="138">
        <f t="shared" si="102"/>
        <v>10</v>
      </c>
      <c r="T68" s="138">
        <v>10</v>
      </c>
      <c r="U68" s="144" t="str">
        <f t="shared" ref="U68" si="107">CONCATENATE(TEXT(A64,"m/d;@")," – ",TEXT(A70,"m/d;@"))</f>
        <v>9/16 – 9/22</v>
      </c>
      <c r="W68" s="93">
        <f t="shared" si="104"/>
        <v>0.83333333333333337</v>
      </c>
      <c r="X68" s="11" t="str">
        <f>CONCATENATE(TEXT(A66,"m/d;@")," – ",TEXT(A70,"m/d;@"))</f>
        <v>9/18 – 9/22</v>
      </c>
      <c r="Y68" s="99" t="str">
        <f t="shared" si="100"/>
        <v/>
      </c>
    </row>
    <row r="69" spans="1:25" s="16" customFormat="1" ht="20.100000000000001" customHeight="1" x14ac:dyDescent="0.45">
      <c r="A69" s="29">
        <v>42999</v>
      </c>
      <c r="B69" s="13">
        <v>0.33333333333333331</v>
      </c>
      <c r="C69" s="13">
        <v>0.54166666666666663</v>
      </c>
      <c r="D69" s="13">
        <v>0.5625</v>
      </c>
      <c r="E69" s="13">
        <v>0.77083333333333337</v>
      </c>
      <c r="F69" s="14"/>
      <c r="G69" s="14" t="s">
        <v>12</v>
      </c>
      <c r="H69" s="86"/>
      <c r="I69" s="86"/>
      <c r="J69" s="19" t="s">
        <v>46</v>
      </c>
      <c r="L69" s="95">
        <f t="shared" si="6"/>
        <v>0.33333333333333331</v>
      </c>
      <c r="M69" s="95">
        <f t="shared" si="7"/>
        <v>0.20833333333333331</v>
      </c>
      <c r="N69" s="95">
        <f t="shared" si="8"/>
        <v>2.083333333333337E-2</v>
      </c>
      <c r="O69" s="95">
        <f t="shared" si="9"/>
        <v>0.20833333333333337</v>
      </c>
      <c r="P69" s="95">
        <f t="shared" si="105"/>
        <v>0.43750000000000006</v>
      </c>
      <c r="Q69" s="95"/>
      <c r="R69" s="139">
        <f t="shared" ref="R69" si="108">(SUM(P64:P70))*24</f>
        <v>52.5</v>
      </c>
      <c r="S69" s="139">
        <f t="shared" si="102"/>
        <v>10</v>
      </c>
      <c r="T69" s="139">
        <v>10</v>
      </c>
      <c r="U69" s="145" t="str">
        <f t="shared" ref="U69" si="109">CONCATENATE(TEXT(A64,"m/d;@")," – ",TEXT(A70,"m/d;@"))</f>
        <v>9/16 – 9/22</v>
      </c>
      <c r="W69" s="95">
        <f t="shared" si="104"/>
        <v>0.83333333333333337</v>
      </c>
      <c r="X69" s="16" t="str">
        <f>CONCATENATE(TEXT(A66,"m/d;@")," – ",TEXT(A70,"m/d;@"))</f>
        <v>9/18 – 9/22</v>
      </c>
      <c r="Y69" s="100">
        <f t="shared" si="100"/>
        <v>0.54861111111111105</v>
      </c>
    </row>
    <row r="70" spans="1:25" ht="20.100000000000001" customHeight="1" x14ac:dyDescent="0.45">
      <c r="A70" s="25">
        <v>43000</v>
      </c>
      <c r="B70" s="8">
        <v>0.33333333333333331</v>
      </c>
      <c r="C70" s="8">
        <v>0.54166666666666663</v>
      </c>
      <c r="D70" s="8">
        <v>0.5625</v>
      </c>
      <c r="E70" s="8">
        <v>0.75</v>
      </c>
      <c r="G70" s="9" t="s">
        <v>12</v>
      </c>
      <c r="H70" s="85"/>
      <c r="I70" s="85"/>
      <c r="J70" s="20" t="s">
        <v>46</v>
      </c>
      <c r="L70" s="93">
        <f t="shared" si="6"/>
        <v>0.33333333333333331</v>
      </c>
      <c r="M70" s="93">
        <f t="shared" si="7"/>
        <v>0.20833333333333331</v>
      </c>
      <c r="N70" s="93">
        <f t="shared" si="8"/>
        <v>2.083333333333337E-2</v>
      </c>
      <c r="O70" s="93">
        <f t="shared" si="9"/>
        <v>0.1875</v>
      </c>
      <c r="P70" s="93">
        <f t="shared" si="105"/>
        <v>0.41666666666666669</v>
      </c>
      <c r="Q70" s="93"/>
      <c r="R70" s="138">
        <f t="shared" ref="R70" si="110">(SUM(P64:P70))*24</f>
        <v>52.5</v>
      </c>
      <c r="S70" s="138">
        <f t="shared" si="102"/>
        <v>10</v>
      </c>
      <c r="T70" s="138">
        <v>10</v>
      </c>
      <c r="U70" s="144" t="str">
        <f t="shared" ref="U70" si="111">CONCATENATE(TEXT(A64,"m/d;@")," – ",TEXT(A70,"m/d;@"))</f>
        <v>9/16 – 9/22</v>
      </c>
      <c r="W70" s="93">
        <f t="shared" si="104"/>
        <v>0.83333333333333337</v>
      </c>
      <c r="X70" s="11" t="str">
        <f>CONCATENATE(TEXT(A66,"m/d;@")," – ",TEXT(A70,"m/d;@"))</f>
        <v>9/18 – 9/22</v>
      </c>
      <c r="Y70" s="99">
        <f t="shared" si="100"/>
        <v>0.54861111111111105</v>
      </c>
    </row>
    <row r="71" spans="1:25" s="6" customFormat="1" ht="20.100000000000001" customHeight="1" x14ac:dyDescent="0.45">
      <c r="A71" s="38">
        <v>43001</v>
      </c>
      <c r="B71" s="17"/>
      <c r="C71" s="17"/>
      <c r="D71" s="17"/>
      <c r="E71" s="17"/>
      <c r="F71" s="5"/>
      <c r="G71" s="5"/>
      <c r="H71" s="88"/>
      <c r="I71" s="88"/>
      <c r="J71" s="4"/>
      <c r="L71" s="94">
        <f t="shared" si="6"/>
        <v>0</v>
      </c>
      <c r="M71" s="94">
        <f t="shared" si="7"/>
        <v>0</v>
      </c>
      <c r="N71" s="94">
        <f t="shared" si="8"/>
        <v>0</v>
      </c>
      <c r="O71" s="94">
        <f t="shared" si="9"/>
        <v>0</v>
      </c>
      <c r="P71" s="94">
        <f t="shared" si="105"/>
        <v>0</v>
      </c>
      <c r="Q71" s="94"/>
      <c r="R71" s="137">
        <f t="shared" ref="R71" si="112">(SUM(P71:P77))*24</f>
        <v>52</v>
      </c>
      <c r="S71" s="137">
        <f t="shared" si="102"/>
        <v>9.5</v>
      </c>
      <c r="T71" s="137">
        <v>10</v>
      </c>
      <c r="U71" s="143" t="str">
        <f t="shared" ref="U71" si="113">CONCATENATE(TEXT(A71,"m/d;@")," – ",TEXT(A77,"m/d;@"))</f>
        <v>9/23 – 9/29</v>
      </c>
      <c r="X71" s="6" t="str">
        <f>CONCATENATE(TEXT(A66,"m/d;@")," – ",TEXT(A70,"m/d;@"))</f>
        <v>9/18 – 9/22</v>
      </c>
      <c r="Y71" s="98" t="str">
        <f t="shared" si="100"/>
        <v/>
      </c>
    </row>
    <row r="72" spans="1:25" s="6" customFormat="1" ht="20.100000000000001" customHeight="1" x14ac:dyDescent="0.45">
      <c r="A72" s="38">
        <v>43002</v>
      </c>
      <c r="B72" s="17"/>
      <c r="C72" s="17"/>
      <c r="D72" s="17"/>
      <c r="E72" s="17"/>
      <c r="F72" s="5"/>
      <c r="G72" s="5"/>
      <c r="H72" s="88"/>
      <c r="I72" s="88"/>
      <c r="J72" s="4"/>
      <c r="L72" s="94">
        <f t="shared" si="6"/>
        <v>0</v>
      </c>
      <c r="M72" s="94">
        <f t="shared" si="7"/>
        <v>0</v>
      </c>
      <c r="N72" s="94">
        <f t="shared" si="8"/>
        <v>0</v>
      </c>
      <c r="O72" s="94">
        <f t="shared" si="9"/>
        <v>0</v>
      </c>
      <c r="P72" s="94">
        <f t="shared" si="105"/>
        <v>0</v>
      </c>
      <c r="Q72" s="94"/>
      <c r="R72" s="137">
        <f t="shared" ref="R72" si="114">(SUM(P71:P77))*24</f>
        <v>52</v>
      </c>
      <c r="S72" s="137">
        <f t="shared" si="102"/>
        <v>9.5</v>
      </c>
      <c r="T72" s="137">
        <v>10</v>
      </c>
      <c r="U72" s="143" t="str">
        <f t="shared" ref="U72" si="115">CONCATENATE(TEXT(A71,"m/d;@")," – ",TEXT(A77,"m/d;@"))</f>
        <v>9/23 – 9/29</v>
      </c>
      <c r="X72" s="6" t="str">
        <f>CONCATENATE(TEXT(A73,"m/d;@")," – ",TEXT(A77,"m/d;@"))</f>
        <v>9/25 – 9/29</v>
      </c>
      <c r="Y72" s="98" t="str">
        <f t="shared" si="100"/>
        <v/>
      </c>
    </row>
    <row r="73" spans="1:25" ht="20.100000000000001" customHeight="1" x14ac:dyDescent="0.45">
      <c r="A73" s="25">
        <v>43003</v>
      </c>
      <c r="B73" s="8">
        <v>0.33333333333333331</v>
      </c>
      <c r="C73" s="8">
        <v>0.54166666666666663</v>
      </c>
      <c r="D73" s="8">
        <v>0.5625</v>
      </c>
      <c r="E73" s="8">
        <v>0.79166666666666663</v>
      </c>
      <c r="H73" s="85">
        <v>0.3414814814814815</v>
      </c>
      <c r="I73" s="85">
        <v>0.53438657407407408</v>
      </c>
      <c r="L73" s="93">
        <f t="shared" ref="L73:L136" si="116">B73</f>
        <v>0.33333333333333331</v>
      </c>
      <c r="M73" s="93">
        <f t="shared" ref="M73:M136" si="117">C73-B73</f>
        <v>0.20833333333333331</v>
      </c>
      <c r="N73" s="93">
        <f t="shared" ref="N73:N136" si="118">D73-C73</f>
        <v>2.083333333333337E-2</v>
      </c>
      <c r="O73" s="93">
        <f t="shared" ref="O73:O136" si="119">E73-D73</f>
        <v>0.22916666666666663</v>
      </c>
      <c r="P73" s="93">
        <f t="shared" si="105"/>
        <v>0.45833333333333331</v>
      </c>
      <c r="Q73" s="93"/>
      <c r="R73" s="138">
        <f t="shared" ref="R73" si="120">(SUM(P71:P77))*24</f>
        <v>52</v>
      </c>
      <c r="S73" s="138">
        <f t="shared" si="102"/>
        <v>9.5</v>
      </c>
      <c r="T73" s="138">
        <v>10</v>
      </c>
      <c r="U73" s="144" t="str">
        <f t="shared" ref="U73" si="121">CONCATENATE(TEXT(A71,"m/d;@")," – ",TEXT(A77,"m/d;@"))</f>
        <v>9/23 – 9/29</v>
      </c>
      <c r="W73" s="93">
        <f t="shared" si="104"/>
        <v>0.83333333333333337</v>
      </c>
      <c r="X73" s="96" t="str">
        <f>CONCATENATE(TEXT(A73,"m/d;@")," – ",TEXT(A77,"m/d;@"))</f>
        <v>9/25 – 9/29</v>
      </c>
      <c r="Y73" s="99" t="str">
        <f t="shared" si="100"/>
        <v/>
      </c>
    </row>
    <row r="74" spans="1:25" s="16" customFormat="1" ht="20.100000000000001" customHeight="1" x14ac:dyDescent="0.45">
      <c r="A74" s="29">
        <v>43004</v>
      </c>
      <c r="B74" s="13">
        <v>0.33333333333333331</v>
      </c>
      <c r="C74" s="13">
        <v>0.54166666666666663</v>
      </c>
      <c r="D74" s="13">
        <v>0.5625</v>
      </c>
      <c r="E74" s="13">
        <v>0.77083333333333337</v>
      </c>
      <c r="F74" s="14"/>
      <c r="G74" s="14"/>
      <c r="H74" s="86">
        <v>0.35258101851851853</v>
      </c>
      <c r="I74" s="86">
        <v>0.53168981481481481</v>
      </c>
      <c r="J74" s="19"/>
      <c r="L74" s="95">
        <f t="shared" si="116"/>
        <v>0.33333333333333331</v>
      </c>
      <c r="M74" s="95">
        <f t="shared" si="117"/>
        <v>0.20833333333333331</v>
      </c>
      <c r="N74" s="95">
        <f t="shared" si="118"/>
        <v>2.083333333333337E-2</v>
      </c>
      <c r="O74" s="95">
        <f t="shared" si="119"/>
        <v>0.20833333333333337</v>
      </c>
      <c r="P74" s="95">
        <f t="shared" si="105"/>
        <v>0.43750000000000006</v>
      </c>
      <c r="Q74" s="95"/>
      <c r="R74" s="139">
        <f t="shared" ref="R74" si="122">(SUM(P71:P77))*24</f>
        <v>52</v>
      </c>
      <c r="S74" s="139">
        <f t="shared" si="102"/>
        <v>9.5</v>
      </c>
      <c r="T74" s="139">
        <v>10</v>
      </c>
      <c r="U74" s="145" t="str">
        <f t="shared" ref="U74" si="123">CONCATENATE(TEXT(A71,"m/d;@")," – ",TEXT(A77,"m/d;@"))</f>
        <v>9/23 – 9/29</v>
      </c>
      <c r="W74" s="95">
        <f t="shared" si="104"/>
        <v>0.83333333333333337</v>
      </c>
      <c r="X74" s="16" t="str">
        <f>CONCATENATE(TEXT(A73,"m/d;@")," – ",TEXT(A77,"m/d;@"))</f>
        <v>9/25 – 9/29</v>
      </c>
      <c r="Y74" s="100" t="str">
        <f t="shared" si="100"/>
        <v/>
      </c>
    </row>
    <row r="75" spans="1:25" ht="20.100000000000001" customHeight="1" x14ac:dyDescent="0.45">
      <c r="A75" s="25">
        <v>43005</v>
      </c>
      <c r="B75" s="8">
        <v>0.33333333333333331</v>
      </c>
      <c r="C75" s="8">
        <v>0.5</v>
      </c>
      <c r="D75" s="8">
        <v>0.5</v>
      </c>
      <c r="E75" s="8">
        <v>0.75</v>
      </c>
      <c r="H75" s="85">
        <v>0.35046296296296298</v>
      </c>
      <c r="I75" s="85">
        <v>0.75767361111111109</v>
      </c>
      <c r="L75" s="93">
        <f t="shared" si="116"/>
        <v>0.33333333333333331</v>
      </c>
      <c r="M75" s="93">
        <f t="shared" si="117"/>
        <v>0.16666666666666669</v>
      </c>
      <c r="N75" s="93">
        <f t="shared" si="118"/>
        <v>0</v>
      </c>
      <c r="O75" s="93">
        <f t="shared" si="119"/>
        <v>0.25</v>
      </c>
      <c r="P75" s="93">
        <f t="shared" si="105"/>
        <v>0.41666666666666669</v>
      </c>
      <c r="Q75" s="93"/>
      <c r="R75" s="138">
        <f t="shared" ref="R75" si="124">(SUM(P71:P77))*24</f>
        <v>52</v>
      </c>
      <c r="S75" s="138">
        <f t="shared" si="102"/>
        <v>9.5</v>
      </c>
      <c r="T75" s="138">
        <v>10</v>
      </c>
      <c r="U75" s="144" t="str">
        <f t="shared" ref="U75" si="125">CONCATENATE(TEXT(A71,"m/d;@")," – ",TEXT(A77,"m/d;@"))</f>
        <v>9/23 – 9/29</v>
      </c>
      <c r="W75" s="93">
        <f t="shared" si="104"/>
        <v>0.83333333333333337</v>
      </c>
      <c r="X75" s="11" t="str">
        <f>CONCATENATE(TEXT(A73,"m/d;@")," – ",TEXT(A77,"m/d;@"))</f>
        <v>9/25 – 9/29</v>
      </c>
      <c r="Y75" s="99" t="str">
        <f t="shared" si="100"/>
        <v/>
      </c>
    </row>
    <row r="76" spans="1:25" s="16" customFormat="1" ht="20.100000000000001" customHeight="1" x14ac:dyDescent="0.45">
      <c r="A76" s="29">
        <v>43006</v>
      </c>
      <c r="B76" s="13">
        <v>0.33333333333333331</v>
      </c>
      <c r="C76" s="13">
        <v>0.54166666666666663</v>
      </c>
      <c r="D76" s="13">
        <v>0.5625</v>
      </c>
      <c r="E76" s="13">
        <v>0.77083333333333337</v>
      </c>
      <c r="F76" s="14"/>
      <c r="G76" s="14"/>
      <c r="H76" s="86">
        <v>0.3628587962962963</v>
      </c>
      <c r="I76" s="86">
        <v>0.71493055555555562</v>
      </c>
      <c r="J76" s="19"/>
      <c r="L76" s="95">
        <f t="shared" si="116"/>
        <v>0.33333333333333331</v>
      </c>
      <c r="M76" s="95">
        <f t="shared" si="117"/>
        <v>0.20833333333333331</v>
      </c>
      <c r="N76" s="95">
        <f t="shared" si="118"/>
        <v>2.083333333333337E-2</v>
      </c>
      <c r="O76" s="95">
        <f t="shared" si="119"/>
        <v>0.20833333333333337</v>
      </c>
      <c r="P76" s="95">
        <f t="shared" si="105"/>
        <v>0.43750000000000006</v>
      </c>
      <c r="Q76" s="95"/>
      <c r="R76" s="139">
        <f t="shared" ref="R76" si="126">(SUM(P71:P77))*24</f>
        <v>52</v>
      </c>
      <c r="S76" s="139">
        <f t="shared" si="102"/>
        <v>9.5</v>
      </c>
      <c r="T76" s="139">
        <v>10</v>
      </c>
      <c r="U76" s="145" t="str">
        <f t="shared" ref="U76" si="127">CONCATENATE(TEXT(A71,"m/d;@")," – ",TEXT(A77,"m/d;@"))</f>
        <v>9/23 – 9/29</v>
      </c>
      <c r="W76" s="95">
        <f t="shared" si="104"/>
        <v>0.83333333333333337</v>
      </c>
      <c r="X76" s="16" t="str">
        <f>CONCATENATE(TEXT(A73,"m/d;@")," – ",TEXT(A77,"m/d;@"))</f>
        <v>9/25 – 9/29</v>
      </c>
      <c r="Y76" s="100" t="str">
        <f t="shared" si="100"/>
        <v/>
      </c>
    </row>
    <row r="77" spans="1:25" ht="20.100000000000001" customHeight="1" x14ac:dyDescent="0.45">
      <c r="A77" s="25">
        <v>43007</v>
      </c>
      <c r="B77" s="8">
        <v>0.33333333333333331</v>
      </c>
      <c r="C77" s="8">
        <v>0.54166666666666663</v>
      </c>
      <c r="D77" s="8">
        <v>0.5625</v>
      </c>
      <c r="E77" s="8">
        <v>0.75</v>
      </c>
      <c r="H77" s="85">
        <v>0.36216435185185186</v>
      </c>
      <c r="I77" s="85">
        <v>0.48586805555555551</v>
      </c>
      <c r="J77" s="20" t="s">
        <v>47</v>
      </c>
      <c r="L77" s="93">
        <f t="shared" si="116"/>
        <v>0.33333333333333331</v>
      </c>
      <c r="M77" s="93">
        <f t="shared" si="117"/>
        <v>0.20833333333333331</v>
      </c>
      <c r="N77" s="93">
        <f t="shared" si="118"/>
        <v>2.083333333333337E-2</v>
      </c>
      <c r="O77" s="93">
        <f t="shared" si="119"/>
        <v>0.1875</v>
      </c>
      <c r="P77" s="93">
        <f t="shared" si="105"/>
        <v>0.41666666666666669</v>
      </c>
      <c r="Q77" s="93"/>
      <c r="R77" s="138">
        <f t="shared" ref="R77" si="128">(SUM(P71:P77))*24</f>
        <v>52</v>
      </c>
      <c r="S77" s="138">
        <f t="shared" si="102"/>
        <v>9.5</v>
      </c>
      <c r="T77" s="138">
        <v>10</v>
      </c>
      <c r="U77" s="144" t="str">
        <f t="shared" ref="U77" si="129">CONCATENATE(TEXT(A71,"m/d;@")," – ",TEXT(A77,"m/d;@"))</f>
        <v>9/23 – 9/29</v>
      </c>
      <c r="W77" s="93">
        <f t="shared" si="104"/>
        <v>0.83333333333333337</v>
      </c>
      <c r="X77" s="11" t="str">
        <f>CONCATENATE(TEXT(A73,"m/d;@")," – ",TEXT(A77,"m/d;@"))</f>
        <v>9/25 – 9/29</v>
      </c>
      <c r="Y77" s="99" t="str">
        <f t="shared" si="100"/>
        <v/>
      </c>
    </row>
    <row r="78" spans="1:25" s="6" customFormat="1" ht="20.100000000000001" customHeight="1" x14ac:dyDescent="0.45">
      <c r="A78" s="38">
        <v>43008</v>
      </c>
      <c r="B78" s="17"/>
      <c r="C78" s="17"/>
      <c r="D78" s="17"/>
      <c r="E78" s="17"/>
      <c r="F78" s="5"/>
      <c r="G78" s="5"/>
      <c r="H78" s="88"/>
      <c r="I78" s="88"/>
      <c r="J78" s="4" t="s">
        <v>48</v>
      </c>
      <c r="L78" s="94">
        <f t="shared" si="116"/>
        <v>0</v>
      </c>
      <c r="M78" s="94">
        <f t="shared" si="117"/>
        <v>0</v>
      </c>
      <c r="N78" s="94">
        <f t="shared" si="118"/>
        <v>0</v>
      </c>
      <c r="O78" s="94">
        <f t="shared" si="119"/>
        <v>0</v>
      </c>
      <c r="P78" s="94">
        <f t="shared" si="105"/>
        <v>0</v>
      </c>
      <c r="Q78" s="94"/>
      <c r="R78" s="137">
        <f t="shared" ref="R78" si="130">(SUM(P78:P84))*24</f>
        <v>51.5</v>
      </c>
      <c r="S78" s="137">
        <f t="shared" si="102"/>
        <v>9</v>
      </c>
      <c r="T78" s="137">
        <v>9</v>
      </c>
      <c r="U78" s="143" t="str">
        <f t="shared" ref="U78" si="131">CONCATENATE(TEXT(A78,"m/d;@")," – ",TEXT(A84,"m/d;@"))</f>
        <v>9/30 – 10/6</v>
      </c>
      <c r="X78" s="6" t="str">
        <f>CONCATENATE(TEXT(A73,"m/d;@")," – ",TEXT(A77,"m/d;@"))</f>
        <v>9/25 – 9/29</v>
      </c>
      <c r="Y78" s="98" t="str">
        <f t="shared" si="100"/>
        <v/>
      </c>
    </row>
    <row r="79" spans="1:25" s="6" customFormat="1" ht="20.100000000000001" customHeight="1" x14ac:dyDescent="0.45">
      <c r="A79" s="38">
        <v>43009</v>
      </c>
      <c r="B79" s="17"/>
      <c r="C79" s="17"/>
      <c r="D79" s="17"/>
      <c r="E79" s="17"/>
      <c r="F79" s="5"/>
      <c r="G79" s="5"/>
      <c r="H79" s="88"/>
      <c r="I79" s="88"/>
      <c r="J79" s="4"/>
      <c r="L79" s="94">
        <f t="shared" si="116"/>
        <v>0</v>
      </c>
      <c r="M79" s="94">
        <f t="shared" si="117"/>
        <v>0</v>
      </c>
      <c r="N79" s="94">
        <f t="shared" si="118"/>
        <v>0</v>
      </c>
      <c r="O79" s="94">
        <f t="shared" si="119"/>
        <v>0</v>
      </c>
      <c r="P79" s="94">
        <f t="shared" si="105"/>
        <v>0</v>
      </c>
      <c r="Q79" s="94"/>
      <c r="R79" s="137">
        <f t="shared" ref="R79" si="132">(SUM(P78:P84))*24</f>
        <v>51.5</v>
      </c>
      <c r="S79" s="137">
        <f t="shared" si="102"/>
        <v>9</v>
      </c>
      <c r="T79" s="137">
        <v>9</v>
      </c>
      <c r="U79" s="143" t="str">
        <f t="shared" ref="U79" si="133">CONCATENATE(TEXT(A78,"m/d;@")," – ",TEXT(A84,"m/d;@"))</f>
        <v>9/30 – 10/6</v>
      </c>
      <c r="X79" s="6" t="str">
        <f>CONCATENATE(TEXT(A80,"m/d;@")," – ",TEXT(A84,"m/d;@"))</f>
        <v>10/2 – 10/6</v>
      </c>
      <c r="Y79" s="98" t="str">
        <f t="shared" si="100"/>
        <v/>
      </c>
    </row>
    <row r="80" spans="1:25" ht="20.100000000000001" customHeight="1" x14ac:dyDescent="0.45">
      <c r="A80" s="25">
        <v>43010</v>
      </c>
      <c r="B80" s="8">
        <v>0.33333333333333331</v>
      </c>
      <c r="C80" s="8">
        <v>0.54166666666666663</v>
      </c>
      <c r="D80" s="8">
        <v>0.5625</v>
      </c>
      <c r="E80" s="8">
        <v>0.79166666666666663</v>
      </c>
      <c r="H80" s="85">
        <v>0.35243055555555558</v>
      </c>
      <c r="I80" s="85">
        <v>0.55656249999999996</v>
      </c>
      <c r="L80" s="93">
        <f t="shared" si="116"/>
        <v>0.33333333333333331</v>
      </c>
      <c r="M80" s="93">
        <f t="shared" si="117"/>
        <v>0.20833333333333331</v>
      </c>
      <c r="N80" s="93">
        <f t="shared" si="118"/>
        <v>2.083333333333337E-2</v>
      </c>
      <c r="O80" s="93">
        <f t="shared" si="119"/>
        <v>0.22916666666666663</v>
      </c>
      <c r="P80" s="93">
        <f t="shared" si="105"/>
        <v>0.45833333333333331</v>
      </c>
      <c r="Q80" s="93"/>
      <c r="R80" s="138">
        <f t="shared" ref="R80" si="134">(SUM(P78:P84))*24</f>
        <v>51.5</v>
      </c>
      <c r="S80" s="138">
        <f t="shared" si="102"/>
        <v>9</v>
      </c>
      <c r="T80" s="138">
        <v>9</v>
      </c>
      <c r="U80" s="144" t="str">
        <f t="shared" ref="U80" si="135">CONCATENATE(TEXT(A78,"m/d;@")," – ",TEXT(A84,"m/d;@"))</f>
        <v>9/30 – 10/6</v>
      </c>
      <c r="W80" s="93">
        <f t="shared" si="104"/>
        <v>0.83333333333333337</v>
      </c>
      <c r="X80" s="11" t="str">
        <f>CONCATENATE(TEXT(A80,"m/d;@")," – ",TEXT(A84,"m/d;@"))</f>
        <v>10/2 – 10/6</v>
      </c>
      <c r="Y80" s="99" t="str">
        <f t="shared" si="100"/>
        <v/>
      </c>
    </row>
    <row r="81" spans="1:25" s="16" customFormat="1" ht="20.100000000000001" customHeight="1" x14ac:dyDescent="0.45">
      <c r="A81" s="29">
        <v>43011</v>
      </c>
      <c r="B81" s="13">
        <v>0.33333333333333331</v>
      </c>
      <c r="C81" s="13">
        <v>0.54166666666666663</v>
      </c>
      <c r="D81" s="13">
        <v>0.5625</v>
      </c>
      <c r="E81" s="13">
        <v>0.77083333333333337</v>
      </c>
      <c r="F81" s="14"/>
      <c r="G81" s="14"/>
      <c r="H81" s="86">
        <v>0.34056712962962959</v>
      </c>
      <c r="I81" s="86">
        <v>0.49702546296296296</v>
      </c>
      <c r="J81" s="19"/>
      <c r="L81" s="95">
        <f t="shared" si="116"/>
        <v>0.33333333333333331</v>
      </c>
      <c r="M81" s="95">
        <f t="shared" si="117"/>
        <v>0.20833333333333331</v>
      </c>
      <c r="N81" s="95">
        <f t="shared" si="118"/>
        <v>2.083333333333337E-2</v>
      </c>
      <c r="O81" s="95">
        <f t="shared" si="119"/>
        <v>0.20833333333333337</v>
      </c>
      <c r="P81" s="95">
        <f t="shared" si="105"/>
        <v>0.43750000000000006</v>
      </c>
      <c r="Q81" s="95"/>
      <c r="R81" s="139">
        <f t="shared" ref="R81" si="136">(SUM(P78:P84))*24</f>
        <v>51.5</v>
      </c>
      <c r="S81" s="139">
        <f t="shared" si="102"/>
        <v>9</v>
      </c>
      <c r="T81" s="139">
        <v>9</v>
      </c>
      <c r="U81" s="145" t="str">
        <f t="shared" ref="U81" si="137">CONCATENATE(TEXT(A78,"m/d;@")," – ",TEXT(A84,"m/d;@"))</f>
        <v>9/30 – 10/6</v>
      </c>
      <c r="W81" s="95">
        <f t="shared" si="104"/>
        <v>0.83333333333333337</v>
      </c>
      <c r="X81" s="16" t="str">
        <f>CONCATENATE(TEXT(A80,"m/d;@")," – ",TEXT(A84,"m/d;@"))</f>
        <v>10/2 – 10/6</v>
      </c>
      <c r="Y81" s="100" t="str">
        <f t="shared" si="100"/>
        <v/>
      </c>
    </row>
    <row r="82" spans="1:25" ht="20.100000000000001" customHeight="1" x14ac:dyDescent="0.45">
      <c r="A82" s="25">
        <v>43012</v>
      </c>
      <c r="B82" s="8">
        <v>0.33333333333333331</v>
      </c>
      <c r="C82" s="8">
        <v>0.54166666666666663</v>
      </c>
      <c r="D82" s="8">
        <v>0.5625</v>
      </c>
      <c r="E82" s="8">
        <v>0.75</v>
      </c>
      <c r="G82" s="9" t="s">
        <v>12</v>
      </c>
      <c r="H82" s="85"/>
      <c r="I82" s="85"/>
      <c r="J82" s="20" t="s">
        <v>49</v>
      </c>
      <c r="L82" s="93">
        <f t="shared" si="116"/>
        <v>0.33333333333333331</v>
      </c>
      <c r="M82" s="93">
        <f t="shared" si="117"/>
        <v>0.20833333333333331</v>
      </c>
      <c r="N82" s="93">
        <f t="shared" si="118"/>
        <v>2.083333333333337E-2</v>
      </c>
      <c r="O82" s="93">
        <f t="shared" si="119"/>
        <v>0.1875</v>
      </c>
      <c r="P82" s="93">
        <f t="shared" si="105"/>
        <v>0.41666666666666669</v>
      </c>
      <c r="Q82" s="93"/>
      <c r="R82" s="138">
        <f t="shared" ref="R82" si="138">(SUM(P78:P84))*24</f>
        <v>51.5</v>
      </c>
      <c r="S82" s="138">
        <f t="shared" si="102"/>
        <v>9</v>
      </c>
      <c r="T82" s="138">
        <v>9</v>
      </c>
      <c r="U82" s="144" t="str">
        <f t="shared" ref="U82" si="139">CONCATENATE(TEXT(A78,"m/d;@")," – ",TEXT(A84,"m/d;@"))</f>
        <v>9/30 – 10/6</v>
      </c>
      <c r="W82" s="93">
        <f t="shared" si="104"/>
        <v>0.83333333333333337</v>
      </c>
      <c r="X82" s="11" t="str">
        <f>CONCATENATE(TEXT(A80,"m/d;@")," – ",TEXT(A84,"m/d;@"))</f>
        <v>10/2 – 10/6</v>
      </c>
      <c r="Y82" s="99">
        <f t="shared" si="100"/>
        <v>0.54861111111111105</v>
      </c>
    </row>
    <row r="83" spans="1:25" s="16" customFormat="1" ht="20.100000000000001" customHeight="1" x14ac:dyDescent="0.45">
      <c r="A83" s="29">
        <v>43013</v>
      </c>
      <c r="B83" s="13">
        <v>0.33333333333333331</v>
      </c>
      <c r="C83" s="13">
        <v>0.54166666666666663</v>
      </c>
      <c r="D83" s="13">
        <v>0.5625</v>
      </c>
      <c r="E83" s="13">
        <v>0.75</v>
      </c>
      <c r="F83" s="14"/>
      <c r="G83" s="14" t="s">
        <v>12</v>
      </c>
      <c r="H83" s="86"/>
      <c r="I83" s="86"/>
      <c r="J83" s="19" t="s">
        <v>50</v>
      </c>
      <c r="L83" s="95">
        <f t="shared" si="116"/>
        <v>0.33333333333333331</v>
      </c>
      <c r="M83" s="95">
        <f t="shared" si="117"/>
        <v>0.20833333333333331</v>
      </c>
      <c r="N83" s="95">
        <f t="shared" si="118"/>
        <v>2.083333333333337E-2</v>
      </c>
      <c r="O83" s="95">
        <f t="shared" si="119"/>
        <v>0.1875</v>
      </c>
      <c r="P83" s="95">
        <f t="shared" si="105"/>
        <v>0.41666666666666669</v>
      </c>
      <c r="Q83" s="95"/>
      <c r="R83" s="139">
        <f t="shared" ref="R83" si="140">(SUM(P78:P84))*24</f>
        <v>51.5</v>
      </c>
      <c r="S83" s="139">
        <f t="shared" si="102"/>
        <v>9</v>
      </c>
      <c r="T83" s="139">
        <v>9</v>
      </c>
      <c r="U83" s="145" t="str">
        <f t="shared" ref="U83" si="141">CONCATENATE(TEXT(A78,"m/d;@")," – ",TEXT(A84,"m/d;@"))</f>
        <v>9/30 – 10/6</v>
      </c>
      <c r="W83" s="95">
        <f t="shared" si="104"/>
        <v>0.83333333333333337</v>
      </c>
      <c r="X83" s="16" t="str">
        <f>CONCATENATE(TEXT(A80,"m/d;@")," – ",TEXT(A84,"m/d;@"))</f>
        <v>10/2 – 10/6</v>
      </c>
      <c r="Y83" s="100">
        <f t="shared" si="100"/>
        <v>0.54861111111111105</v>
      </c>
    </row>
    <row r="84" spans="1:25" ht="20.100000000000001" customHeight="1" x14ac:dyDescent="0.45">
      <c r="A84" s="25">
        <v>43014</v>
      </c>
      <c r="B84" s="8">
        <v>0.33333333333333331</v>
      </c>
      <c r="C84" s="8">
        <v>0.54166666666666663</v>
      </c>
      <c r="D84" s="8">
        <v>0.5625</v>
      </c>
      <c r="E84" s="8">
        <v>0.75</v>
      </c>
      <c r="G84" s="9" t="s">
        <v>12</v>
      </c>
      <c r="H84" s="85"/>
      <c r="I84" s="85"/>
      <c r="J84" s="20" t="s">
        <v>50</v>
      </c>
      <c r="L84" s="93">
        <f t="shared" si="116"/>
        <v>0.33333333333333331</v>
      </c>
      <c r="M84" s="93">
        <f t="shared" si="117"/>
        <v>0.20833333333333331</v>
      </c>
      <c r="N84" s="93">
        <f t="shared" si="118"/>
        <v>2.083333333333337E-2</v>
      </c>
      <c r="O84" s="93">
        <f t="shared" si="119"/>
        <v>0.1875</v>
      </c>
      <c r="P84" s="93">
        <f t="shared" si="105"/>
        <v>0.41666666666666669</v>
      </c>
      <c r="Q84" s="93"/>
      <c r="R84" s="138">
        <f t="shared" ref="R84" si="142">(SUM(P78:P84))*24</f>
        <v>51.5</v>
      </c>
      <c r="S84" s="138">
        <f t="shared" si="102"/>
        <v>9</v>
      </c>
      <c r="T84" s="138">
        <v>9</v>
      </c>
      <c r="U84" s="144" t="str">
        <f t="shared" ref="U84" si="143">CONCATENATE(TEXT(A78,"m/d;@")," – ",TEXT(A84,"m/d;@"))</f>
        <v>9/30 – 10/6</v>
      </c>
      <c r="W84" s="93">
        <f t="shared" si="104"/>
        <v>0.83333333333333337</v>
      </c>
      <c r="X84" s="11" t="str">
        <f>CONCATENATE(TEXT(A80,"m/d;@")," – ",TEXT(A84,"m/d;@"))</f>
        <v>10/2 – 10/6</v>
      </c>
      <c r="Y84" s="99">
        <f t="shared" si="100"/>
        <v>0.54861111111111105</v>
      </c>
    </row>
    <row r="85" spans="1:25" s="6" customFormat="1" ht="20.100000000000001" customHeight="1" x14ac:dyDescent="0.45">
      <c r="A85" s="38">
        <v>43015</v>
      </c>
      <c r="B85" s="17"/>
      <c r="C85" s="17"/>
      <c r="D85" s="17"/>
      <c r="E85" s="17"/>
      <c r="F85" s="5"/>
      <c r="G85" s="5"/>
      <c r="H85" s="88"/>
      <c r="I85" s="88"/>
      <c r="J85" s="4" t="s">
        <v>50</v>
      </c>
      <c r="L85" s="94">
        <f t="shared" si="116"/>
        <v>0</v>
      </c>
      <c r="M85" s="94">
        <f t="shared" si="117"/>
        <v>0</v>
      </c>
      <c r="N85" s="94">
        <f t="shared" si="118"/>
        <v>0</v>
      </c>
      <c r="O85" s="94">
        <f t="shared" si="119"/>
        <v>0</v>
      </c>
      <c r="P85" s="94">
        <f t="shared" si="105"/>
        <v>0</v>
      </c>
      <c r="Q85" s="94"/>
      <c r="R85" s="137">
        <f t="shared" ref="R85" si="144">(SUM(P85:P91))*24</f>
        <v>44</v>
      </c>
      <c r="S85" s="137">
        <f t="shared" si="102"/>
        <v>1.5</v>
      </c>
      <c r="T85" s="137">
        <v>3.5</v>
      </c>
      <c r="U85" s="143" t="str">
        <f t="shared" ref="U85" si="145">CONCATENATE(TEXT(A85,"m/d;@")," – ",TEXT(A91,"m/d;@"))</f>
        <v>10/7 – 10/13</v>
      </c>
      <c r="X85" s="6" t="str">
        <f>CONCATENATE(TEXT(A80,"m/d;@")," – ",TEXT(A84,"m/d;@"))</f>
        <v>10/2 – 10/6</v>
      </c>
      <c r="Y85" s="98" t="str">
        <f t="shared" si="100"/>
        <v/>
      </c>
    </row>
    <row r="86" spans="1:25" s="6" customFormat="1" ht="20.100000000000001" customHeight="1" x14ac:dyDescent="0.45">
      <c r="A86" s="38">
        <v>43016</v>
      </c>
      <c r="B86" s="17"/>
      <c r="C86" s="17"/>
      <c r="D86" s="17"/>
      <c r="E86" s="17"/>
      <c r="F86" s="5"/>
      <c r="G86" s="5"/>
      <c r="H86" s="88"/>
      <c r="I86" s="88"/>
      <c r="J86" s="4" t="s">
        <v>50</v>
      </c>
      <c r="L86" s="94">
        <f t="shared" si="116"/>
        <v>0</v>
      </c>
      <c r="M86" s="94">
        <f t="shared" si="117"/>
        <v>0</v>
      </c>
      <c r="N86" s="94">
        <f t="shared" si="118"/>
        <v>0</v>
      </c>
      <c r="O86" s="94">
        <f t="shared" si="119"/>
        <v>0</v>
      </c>
      <c r="P86" s="94">
        <f t="shared" si="105"/>
        <v>0</v>
      </c>
      <c r="Q86" s="94"/>
      <c r="R86" s="137">
        <f t="shared" ref="R86" si="146">(SUM(P85:P91))*24</f>
        <v>44</v>
      </c>
      <c r="S86" s="137">
        <f t="shared" si="102"/>
        <v>1.5</v>
      </c>
      <c r="T86" s="137">
        <v>3.5</v>
      </c>
      <c r="U86" s="143" t="str">
        <f t="shared" ref="U86" si="147">CONCATENATE(TEXT(A85,"m/d;@")," – ",TEXT(A91,"m/d;@"))</f>
        <v>10/7 – 10/13</v>
      </c>
      <c r="X86" s="6" t="str">
        <f>CONCATENATE(TEXT(A87,"m/d;@")," – ",TEXT(A91,"m/d;@"))</f>
        <v>10/9 – 10/13</v>
      </c>
      <c r="Y86" s="98" t="str">
        <f t="shared" si="100"/>
        <v/>
      </c>
    </row>
    <row r="87" spans="1:25" ht="20.100000000000001" customHeight="1" x14ac:dyDescent="0.45">
      <c r="A87" s="25">
        <v>43017</v>
      </c>
      <c r="F87" s="9" t="s">
        <v>12</v>
      </c>
      <c r="H87" s="85"/>
      <c r="I87" s="85"/>
      <c r="J87" s="20" t="s">
        <v>51</v>
      </c>
      <c r="L87" s="93">
        <f t="shared" si="116"/>
        <v>0</v>
      </c>
      <c r="M87" s="93">
        <f t="shared" si="117"/>
        <v>0</v>
      </c>
      <c r="N87" s="93">
        <f t="shared" si="118"/>
        <v>0</v>
      </c>
      <c r="O87" s="93">
        <f t="shared" si="119"/>
        <v>0</v>
      </c>
      <c r="P87" s="93">
        <f t="shared" si="105"/>
        <v>0</v>
      </c>
      <c r="Q87" s="93"/>
      <c r="R87" s="138">
        <f t="shared" ref="R87" si="148">(SUM(P85:P91))*24</f>
        <v>44</v>
      </c>
      <c r="S87" s="138">
        <f t="shared" si="102"/>
        <v>1.5</v>
      </c>
      <c r="T87" s="138">
        <v>3.5</v>
      </c>
      <c r="U87" s="144" t="str">
        <f t="shared" ref="U87" si="149">CONCATENATE(TEXT(A85,"m/d;@")," – ",TEXT(A91,"m/d;@"))</f>
        <v>10/7 – 10/13</v>
      </c>
      <c r="W87" s="93">
        <f t="shared" si="104"/>
        <v>0.83333333333333337</v>
      </c>
      <c r="X87" s="11" t="str">
        <f>CONCATENATE(TEXT(A87,"m/d;@")," – ",TEXT(A91,"m/d;@"))</f>
        <v>10/9 – 10/13</v>
      </c>
      <c r="Y87" s="99" t="str">
        <f t="shared" si="100"/>
        <v/>
      </c>
    </row>
    <row r="88" spans="1:25" s="16" customFormat="1" ht="20.100000000000001" customHeight="1" x14ac:dyDescent="0.45">
      <c r="A88" s="29">
        <v>43018</v>
      </c>
      <c r="B88" s="13">
        <v>0.33333333333333331</v>
      </c>
      <c r="C88" s="13">
        <v>0.5</v>
      </c>
      <c r="D88" s="13">
        <v>0.5</v>
      </c>
      <c r="E88" s="13">
        <v>0.79166666666666663</v>
      </c>
      <c r="F88" s="14"/>
      <c r="G88" s="14"/>
      <c r="H88" s="86">
        <v>0.33706018518518516</v>
      </c>
      <c r="I88" s="86">
        <v>0.57629629629629631</v>
      </c>
      <c r="J88" s="19" t="s">
        <v>50</v>
      </c>
      <c r="L88" s="95">
        <f t="shared" si="116"/>
        <v>0.33333333333333331</v>
      </c>
      <c r="M88" s="95">
        <f t="shared" si="117"/>
        <v>0.16666666666666669</v>
      </c>
      <c r="N88" s="95">
        <f t="shared" si="118"/>
        <v>0</v>
      </c>
      <c r="O88" s="95">
        <f t="shared" si="119"/>
        <v>0.29166666666666663</v>
      </c>
      <c r="P88" s="95">
        <f t="shared" si="105"/>
        <v>0.45833333333333331</v>
      </c>
      <c r="Q88" s="95"/>
      <c r="R88" s="139">
        <f t="shared" ref="R88" si="150">(SUM(P85:P91))*24</f>
        <v>44</v>
      </c>
      <c r="S88" s="139">
        <f t="shared" si="102"/>
        <v>1.5</v>
      </c>
      <c r="T88" s="139">
        <v>3.5</v>
      </c>
      <c r="U88" s="145" t="str">
        <f t="shared" ref="U88" si="151">CONCATENATE(TEXT(A85,"m/d;@")," – ",TEXT(A91,"m/d;@"))</f>
        <v>10/7 – 10/13</v>
      </c>
      <c r="W88" s="95">
        <f t="shared" si="104"/>
        <v>0.83333333333333337</v>
      </c>
      <c r="X88" s="16" t="str">
        <f>CONCATENATE(TEXT(A87,"m/d;@")," – ",TEXT(A91,"m/d;@"))</f>
        <v>10/9 – 10/13</v>
      </c>
      <c r="Y88" s="100" t="str">
        <f t="shared" si="100"/>
        <v/>
      </c>
    </row>
    <row r="89" spans="1:25" ht="20.100000000000001" customHeight="1" x14ac:dyDescent="0.45">
      <c r="A89" s="25">
        <v>43019</v>
      </c>
      <c r="B89" s="8">
        <v>0.33333333333333331</v>
      </c>
      <c r="C89" s="8">
        <v>0.5</v>
      </c>
      <c r="D89" s="8">
        <v>0.5</v>
      </c>
      <c r="E89" s="8">
        <v>0.79166666666666663</v>
      </c>
      <c r="H89" s="85">
        <v>0.3273726851851852</v>
      </c>
      <c r="I89" s="85">
        <v>0.5778240740740741</v>
      </c>
      <c r="J89" s="20" t="s">
        <v>50</v>
      </c>
      <c r="L89" s="93">
        <f t="shared" si="116"/>
        <v>0.33333333333333331</v>
      </c>
      <c r="M89" s="93">
        <f t="shared" si="117"/>
        <v>0.16666666666666669</v>
      </c>
      <c r="N89" s="93">
        <f t="shared" si="118"/>
        <v>0</v>
      </c>
      <c r="O89" s="93">
        <f t="shared" si="119"/>
        <v>0.29166666666666663</v>
      </c>
      <c r="P89" s="93">
        <f t="shared" si="105"/>
        <v>0.45833333333333331</v>
      </c>
      <c r="Q89" s="93"/>
      <c r="R89" s="138">
        <f t="shared" ref="R89" si="152">(SUM(P85:P91))*24</f>
        <v>44</v>
      </c>
      <c r="S89" s="138">
        <f t="shared" si="102"/>
        <v>1.5</v>
      </c>
      <c r="T89" s="138">
        <v>3.5</v>
      </c>
      <c r="U89" s="144" t="str">
        <f t="shared" ref="U89" si="153">CONCATENATE(TEXT(A85,"m/d;@")," – ",TEXT(A91,"m/d;@"))</f>
        <v>10/7 – 10/13</v>
      </c>
      <c r="W89" s="93">
        <f t="shared" si="104"/>
        <v>0.83333333333333337</v>
      </c>
      <c r="X89" s="11" t="str">
        <f>CONCATENATE(TEXT(A87,"m/d;@")," – ",TEXT(A91,"m/d;@"))</f>
        <v>10/9 – 10/13</v>
      </c>
      <c r="Y89" s="99" t="str">
        <f t="shared" si="100"/>
        <v/>
      </c>
    </row>
    <row r="90" spans="1:25" s="16" customFormat="1" ht="20.100000000000001" customHeight="1" x14ac:dyDescent="0.45">
      <c r="A90" s="29">
        <v>43020</v>
      </c>
      <c r="B90" s="13">
        <v>0.33333333333333331</v>
      </c>
      <c r="C90" s="13">
        <v>0.5</v>
      </c>
      <c r="D90" s="13">
        <v>0.5</v>
      </c>
      <c r="E90" s="13">
        <v>0.79166666666666663</v>
      </c>
      <c r="F90" s="14"/>
      <c r="G90" s="14"/>
      <c r="H90" s="86">
        <v>0.37690972222222219</v>
      </c>
      <c r="I90" s="86">
        <v>0.51866898148148144</v>
      </c>
      <c r="J90" s="19" t="s">
        <v>50</v>
      </c>
      <c r="L90" s="95">
        <f t="shared" si="116"/>
        <v>0.33333333333333331</v>
      </c>
      <c r="M90" s="95">
        <f t="shared" si="117"/>
        <v>0.16666666666666669</v>
      </c>
      <c r="N90" s="95">
        <f t="shared" si="118"/>
        <v>0</v>
      </c>
      <c r="O90" s="95">
        <f t="shared" si="119"/>
        <v>0.29166666666666663</v>
      </c>
      <c r="P90" s="95">
        <f t="shared" si="105"/>
        <v>0.45833333333333331</v>
      </c>
      <c r="Q90" s="95"/>
      <c r="R90" s="139">
        <f t="shared" ref="R90" si="154">(SUM(P85:P91))*24</f>
        <v>44</v>
      </c>
      <c r="S90" s="139">
        <f t="shared" si="102"/>
        <v>1.5</v>
      </c>
      <c r="T90" s="139">
        <v>3.5</v>
      </c>
      <c r="U90" s="145" t="str">
        <f t="shared" ref="U90" si="155">CONCATENATE(TEXT(A85,"m/d;@")," – ",TEXT(A91,"m/d;@"))</f>
        <v>10/7 – 10/13</v>
      </c>
      <c r="W90" s="95">
        <f t="shared" si="104"/>
        <v>0.83333333333333337</v>
      </c>
      <c r="X90" s="16" t="str">
        <f>CONCATENATE(TEXT(A87,"m/d;@")," – ",TEXT(A91,"m/d;@"))</f>
        <v>10/9 – 10/13</v>
      </c>
      <c r="Y90" s="100" t="str">
        <f t="shared" si="100"/>
        <v/>
      </c>
    </row>
    <row r="91" spans="1:25" ht="20.100000000000001" customHeight="1" x14ac:dyDescent="0.45">
      <c r="A91" s="25">
        <v>43021</v>
      </c>
      <c r="B91" s="8">
        <v>0.33333333333333331</v>
      </c>
      <c r="C91" s="8">
        <v>0.54166666666666663</v>
      </c>
      <c r="D91" s="8">
        <v>0.5625</v>
      </c>
      <c r="E91" s="8">
        <v>0.79166666666666663</v>
      </c>
      <c r="H91" s="85">
        <v>0.35659722222222223</v>
      </c>
      <c r="I91" s="85">
        <v>0.3567939814814815</v>
      </c>
      <c r="L91" s="93">
        <f t="shared" si="116"/>
        <v>0.33333333333333331</v>
      </c>
      <c r="M91" s="93">
        <f t="shared" si="117"/>
        <v>0.20833333333333331</v>
      </c>
      <c r="N91" s="93">
        <f t="shared" si="118"/>
        <v>2.083333333333337E-2</v>
      </c>
      <c r="O91" s="93">
        <f t="shared" si="119"/>
        <v>0.22916666666666663</v>
      </c>
      <c r="P91" s="93">
        <f t="shared" si="105"/>
        <v>0.45833333333333331</v>
      </c>
      <c r="Q91" s="93"/>
      <c r="R91" s="138">
        <f t="shared" ref="R91" si="156">(SUM(P85:P91))*24</f>
        <v>44</v>
      </c>
      <c r="S91" s="138">
        <f t="shared" si="102"/>
        <v>1.5</v>
      </c>
      <c r="T91" s="138">
        <v>3.5</v>
      </c>
      <c r="U91" s="144" t="str">
        <f t="shared" ref="U91" si="157">CONCATENATE(TEXT(A85,"m/d;@")," – ",TEXT(A91,"m/d;@"))</f>
        <v>10/7 – 10/13</v>
      </c>
      <c r="W91" s="93">
        <f t="shared" si="104"/>
        <v>0.83333333333333337</v>
      </c>
      <c r="X91" s="11" t="str">
        <f>CONCATENATE(TEXT(A87,"m/d;@")," – ",TEXT(A91,"m/d;@"))</f>
        <v>10/9 – 10/13</v>
      </c>
      <c r="Y91" s="99" t="str">
        <f t="shared" si="100"/>
        <v/>
      </c>
    </row>
    <row r="92" spans="1:25" s="6" customFormat="1" ht="20.100000000000001" customHeight="1" x14ac:dyDescent="0.45">
      <c r="A92" s="38">
        <v>43022</v>
      </c>
      <c r="B92" s="17"/>
      <c r="C92" s="17"/>
      <c r="D92" s="17"/>
      <c r="E92" s="17"/>
      <c r="F92" s="5"/>
      <c r="G92" s="5"/>
      <c r="H92" s="88"/>
      <c r="I92" s="88"/>
      <c r="J92" s="4"/>
      <c r="L92" s="94">
        <f t="shared" si="116"/>
        <v>0</v>
      </c>
      <c r="M92" s="94">
        <f t="shared" si="117"/>
        <v>0</v>
      </c>
      <c r="N92" s="94">
        <f t="shared" si="118"/>
        <v>0</v>
      </c>
      <c r="O92" s="94">
        <f t="shared" si="119"/>
        <v>0</v>
      </c>
      <c r="P92" s="94">
        <f t="shared" si="105"/>
        <v>0</v>
      </c>
      <c r="Q92" s="94"/>
      <c r="R92" s="137">
        <f t="shared" ref="R92" si="158">(SUM(P92:P98))*24</f>
        <v>52.5</v>
      </c>
      <c r="S92" s="137">
        <f t="shared" si="102"/>
        <v>10</v>
      </c>
      <c r="T92" s="137">
        <v>10</v>
      </c>
      <c r="U92" s="143" t="str">
        <f t="shared" ref="U92" si="159">CONCATENATE(TEXT(A92,"m/d;@")," – ",TEXT(A98,"m/d;@"))</f>
        <v>10/14 – 10/20</v>
      </c>
      <c r="X92" s="6" t="str">
        <f>CONCATENATE(TEXT(A87,"m/d;@")," – ",TEXT(A91,"m/d;@"))</f>
        <v>10/9 – 10/13</v>
      </c>
      <c r="Y92" s="98" t="str">
        <f t="shared" si="100"/>
        <v/>
      </c>
    </row>
    <row r="93" spans="1:25" s="6" customFormat="1" ht="20.100000000000001" customHeight="1" x14ac:dyDescent="0.45">
      <c r="A93" s="38">
        <v>43023</v>
      </c>
      <c r="B93" s="17"/>
      <c r="C93" s="17"/>
      <c r="D93" s="17"/>
      <c r="E93" s="17"/>
      <c r="F93" s="5"/>
      <c r="G93" s="5"/>
      <c r="H93" s="88"/>
      <c r="I93" s="88"/>
      <c r="J93" s="4"/>
      <c r="L93" s="94">
        <f t="shared" si="116"/>
        <v>0</v>
      </c>
      <c r="M93" s="94">
        <f t="shared" si="117"/>
        <v>0</v>
      </c>
      <c r="N93" s="94">
        <f t="shared" si="118"/>
        <v>0</v>
      </c>
      <c r="O93" s="94">
        <f t="shared" si="119"/>
        <v>0</v>
      </c>
      <c r="P93" s="94">
        <f t="shared" si="105"/>
        <v>0</v>
      </c>
      <c r="Q93" s="94"/>
      <c r="R93" s="137">
        <f t="shared" ref="R93" si="160">(SUM(P92:P98))*24</f>
        <v>52.5</v>
      </c>
      <c r="S93" s="137">
        <f t="shared" si="102"/>
        <v>10</v>
      </c>
      <c r="T93" s="137">
        <v>10</v>
      </c>
      <c r="U93" s="143" t="str">
        <f t="shared" ref="U93" si="161">CONCATENATE(TEXT(A92,"m/d;@")," – ",TEXT(A98,"m/d;@"))</f>
        <v>10/14 – 10/20</v>
      </c>
      <c r="X93" s="6" t="str">
        <f>CONCATENATE(TEXT(A94,"m/d;@")," – ",TEXT(A98,"m/d;@"))</f>
        <v>10/16 – 10/20</v>
      </c>
      <c r="Y93" s="98" t="str">
        <f t="shared" si="100"/>
        <v/>
      </c>
    </row>
    <row r="94" spans="1:25" ht="20.100000000000001" customHeight="1" x14ac:dyDescent="0.45">
      <c r="A94" s="25">
        <v>43024</v>
      </c>
      <c r="B94" s="8">
        <v>0.29166666666666669</v>
      </c>
      <c r="C94" s="8">
        <v>0.54166666666666663</v>
      </c>
      <c r="D94" s="8">
        <v>0.5625</v>
      </c>
      <c r="E94" s="8">
        <v>0.75</v>
      </c>
      <c r="G94" s="9" t="s">
        <v>12</v>
      </c>
      <c r="H94" s="85"/>
      <c r="I94" s="85"/>
      <c r="L94" s="93">
        <f t="shared" si="116"/>
        <v>0.29166666666666669</v>
      </c>
      <c r="M94" s="93">
        <f t="shared" si="117"/>
        <v>0.24999999999999994</v>
      </c>
      <c r="N94" s="93">
        <f t="shared" si="118"/>
        <v>2.083333333333337E-2</v>
      </c>
      <c r="O94" s="93">
        <f t="shared" si="119"/>
        <v>0.1875</v>
      </c>
      <c r="P94" s="93">
        <f t="shared" si="105"/>
        <v>0.45833333333333331</v>
      </c>
      <c r="Q94" s="93"/>
      <c r="R94" s="138">
        <f t="shared" ref="R94" si="162">(SUM(P92:P98))*24</f>
        <v>52.5</v>
      </c>
      <c r="S94" s="138">
        <f t="shared" si="102"/>
        <v>10</v>
      </c>
      <c r="T94" s="138">
        <v>10</v>
      </c>
      <c r="U94" s="144" t="str">
        <f t="shared" ref="U94" si="163">CONCATENATE(TEXT(A92,"m/d;@")," – ",TEXT(A98,"m/d;@"))</f>
        <v>10/14 – 10/20</v>
      </c>
      <c r="W94" s="93">
        <f t="shared" si="104"/>
        <v>0.83333333333333337</v>
      </c>
      <c r="X94" s="96" t="str">
        <f>CONCATENATE(TEXT(A94,"m/d;@")," – ",TEXT(A98,"m/d;@"))</f>
        <v>10/16 – 10/20</v>
      </c>
      <c r="Y94" s="99">
        <f t="shared" si="100"/>
        <v>0.54861111111111105</v>
      </c>
    </row>
    <row r="95" spans="1:25" s="16" customFormat="1" ht="20.100000000000001" customHeight="1" x14ac:dyDescent="0.45">
      <c r="A95" s="29">
        <v>43025</v>
      </c>
      <c r="B95" s="13">
        <v>0.33333333333333331</v>
      </c>
      <c r="C95" s="13">
        <v>0.54166666666666663</v>
      </c>
      <c r="D95" s="13">
        <v>0.5625</v>
      </c>
      <c r="E95" s="13">
        <v>0.75</v>
      </c>
      <c r="F95" s="14"/>
      <c r="G95" s="14" t="s">
        <v>12</v>
      </c>
      <c r="H95" s="86"/>
      <c r="I95" s="86"/>
      <c r="J95" s="19"/>
      <c r="L95" s="95">
        <f t="shared" si="116"/>
        <v>0.33333333333333331</v>
      </c>
      <c r="M95" s="95">
        <f t="shared" si="117"/>
        <v>0.20833333333333331</v>
      </c>
      <c r="N95" s="95">
        <f t="shared" si="118"/>
        <v>2.083333333333337E-2</v>
      </c>
      <c r="O95" s="95">
        <f t="shared" si="119"/>
        <v>0.1875</v>
      </c>
      <c r="P95" s="95">
        <f t="shared" si="105"/>
        <v>0.41666666666666669</v>
      </c>
      <c r="Q95" s="95"/>
      <c r="R95" s="139">
        <f t="shared" ref="R95" si="164">(SUM(P92:P98))*24</f>
        <v>52.5</v>
      </c>
      <c r="S95" s="139">
        <f t="shared" si="102"/>
        <v>10</v>
      </c>
      <c r="T95" s="139">
        <v>10</v>
      </c>
      <c r="U95" s="145" t="str">
        <f t="shared" ref="U95" si="165">CONCATENATE(TEXT(A92,"m/d;@")," – ",TEXT(A98,"m/d;@"))</f>
        <v>10/14 – 10/20</v>
      </c>
      <c r="W95" s="95">
        <f t="shared" si="104"/>
        <v>0.83333333333333337</v>
      </c>
      <c r="X95" s="16" t="str">
        <f>CONCATENATE(TEXT(A94,"m/d;@")," – ",TEXT(A98,"m/d;@"))</f>
        <v>10/16 – 10/20</v>
      </c>
      <c r="Y95" s="100">
        <f t="shared" si="100"/>
        <v>0.54861111111111105</v>
      </c>
    </row>
    <row r="96" spans="1:25" ht="20.100000000000001" customHeight="1" x14ac:dyDescent="0.45">
      <c r="A96" s="25">
        <v>43026</v>
      </c>
      <c r="B96" s="8">
        <v>0.33333333333333331</v>
      </c>
      <c r="C96" s="8">
        <v>0.54166666666666663</v>
      </c>
      <c r="D96" s="8">
        <v>0.5625</v>
      </c>
      <c r="E96" s="8">
        <v>0.8125</v>
      </c>
      <c r="H96" s="85">
        <v>0.49737268518518518</v>
      </c>
      <c r="I96" s="85">
        <v>0.5661342592592592</v>
      </c>
      <c r="L96" s="93">
        <f t="shared" si="116"/>
        <v>0.33333333333333331</v>
      </c>
      <c r="M96" s="93">
        <f t="shared" si="117"/>
        <v>0.20833333333333331</v>
      </c>
      <c r="N96" s="93">
        <f t="shared" si="118"/>
        <v>2.083333333333337E-2</v>
      </c>
      <c r="O96" s="93">
        <f t="shared" si="119"/>
        <v>0.25</v>
      </c>
      <c r="P96" s="93">
        <f t="shared" si="105"/>
        <v>0.47916666666666669</v>
      </c>
      <c r="Q96" s="93"/>
      <c r="R96" s="138">
        <f t="shared" ref="R96" si="166">(SUM(P92:P98))*24</f>
        <v>52.5</v>
      </c>
      <c r="S96" s="138">
        <f t="shared" si="102"/>
        <v>10</v>
      </c>
      <c r="T96" s="138">
        <v>10</v>
      </c>
      <c r="U96" s="144" t="str">
        <f t="shared" ref="U96" si="167">CONCATENATE(TEXT(A92,"m/d;@")," – ",TEXT(A98,"m/d;@"))</f>
        <v>10/14 – 10/20</v>
      </c>
      <c r="W96" s="93">
        <f t="shared" si="104"/>
        <v>0.83333333333333337</v>
      </c>
      <c r="X96" s="11" t="str">
        <f>CONCATENATE(TEXT(A94,"m/d;@")," – ",TEXT(A98,"m/d;@"))</f>
        <v>10/16 – 10/20</v>
      </c>
      <c r="Y96" s="99" t="str">
        <f t="shared" si="100"/>
        <v/>
      </c>
    </row>
    <row r="97" spans="1:25" s="16" customFormat="1" ht="20.100000000000001" customHeight="1" x14ac:dyDescent="0.45">
      <c r="A97" s="29">
        <v>43027</v>
      </c>
      <c r="B97" s="13">
        <v>0.33333333333333331</v>
      </c>
      <c r="C97" s="13">
        <v>0.54166666666666663</v>
      </c>
      <c r="D97" s="13">
        <v>0.5625</v>
      </c>
      <c r="E97" s="13">
        <v>0.75</v>
      </c>
      <c r="F97" s="14"/>
      <c r="G97" s="14"/>
      <c r="H97" s="86">
        <v>0.44215277777777778</v>
      </c>
      <c r="I97" s="86">
        <v>0.60416666666666663</v>
      </c>
      <c r="J97" s="19"/>
      <c r="L97" s="95">
        <f t="shared" si="116"/>
        <v>0.33333333333333331</v>
      </c>
      <c r="M97" s="95">
        <f t="shared" si="117"/>
        <v>0.20833333333333331</v>
      </c>
      <c r="N97" s="95">
        <f t="shared" si="118"/>
        <v>2.083333333333337E-2</v>
      </c>
      <c r="O97" s="95">
        <f t="shared" si="119"/>
        <v>0.1875</v>
      </c>
      <c r="P97" s="95">
        <f t="shared" si="105"/>
        <v>0.41666666666666669</v>
      </c>
      <c r="Q97" s="95"/>
      <c r="R97" s="139">
        <f t="shared" ref="R97" si="168">(SUM(P92:P98))*24</f>
        <v>52.5</v>
      </c>
      <c r="S97" s="139">
        <f t="shared" si="102"/>
        <v>10</v>
      </c>
      <c r="T97" s="139">
        <v>10</v>
      </c>
      <c r="U97" s="145" t="str">
        <f t="shared" ref="U97" si="169">CONCATENATE(TEXT(A92,"m/d;@")," – ",TEXT(A98,"m/d;@"))</f>
        <v>10/14 – 10/20</v>
      </c>
      <c r="W97" s="95">
        <f t="shared" si="104"/>
        <v>0.83333333333333337</v>
      </c>
      <c r="X97" s="16" t="str">
        <f>CONCATENATE(TEXT(A94,"m/d;@")," – ",TEXT(A98,"m/d;@"))</f>
        <v>10/16 – 10/20</v>
      </c>
      <c r="Y97" s="100" t="str">
        <f t="shared" si="100"/>
        <v/>
      </c>
    </row>
    <row r="98" spans="1:25" ht="20.100000000000001" customHeight="1" x14ac:dyDescent="0.45">
      <c r="A98" s="25">
        <v>43028</v>
      </c>
      <c r="B98" s="8">
        <v>0.33333333333333331</v>
      </c>
      <c r="C98" s="8">
        <v>0.54166666666666663</v>
      </c>
      <c r="D98" s="8">
        <v>0.5625</v>
      </c>
      <c r="E98" s="8">
        <v>0.75</v>
      </c>
      <c r="H98" s="85">
        <v>0.35590277777777773</v>
      </c>
      <c r="I98" s="85">
        <v>0.50635416666666666</v>
      </c>
      <c r="L98" s="93">
        <f t="shared" si="116"/>
        <v>0.33333333333333331</v>
      </c>
      <c r="M98" s="93">
        <f t="shared" si="117"/>
        <v>0.20833333333333331</v>
      </c>
      <c r="N98" s="93">
        <f t="shared" si="118"/>
        <v>2.083333333333337E-2</v>
      </c>
      <c r="O98" s="93">
        <f t="shared" si="119"/>
        <v>0.1875</v>
      </c>
      <c r="P98" s="93">
        <f t="shared" si="105"/>
        <v>0.41666666666666669</v>
      </c>
      <c r="Q98" s="93"/>
      <c r="R98" s="138">
        <f t="shared" ref="R98" si="170">(SUM(P92:P98))*24</f>
        <v>52.5</v>
      </c>
      <c r="S98" s="138">
        <f t="shared" si="102"/>
        <v>10</v>
      </c>
      <c r="T98" s="138">
        <v>10</v>
      </c>
      <c r="U98" s="144" t="str">
        <f t="shared" ref="U98" si="171">CONCATENATE(TEXT(A92,"m/d;@")," – ",TEXT(A98,"m/d;@"))</f>
        <v>10/14 – 10/20</v>
      </c>
      <c r="W98" s="93">
        <f t="shared" si="104"/>
        <v>0.83333333333333337</v>
      </c>
      <c r="X98" s="11" t="str">
        <f>CONCATENATE(TEXT(A94,"m/d;@")," – ",TEXT(A98,"m/d;@"))</f>
        <v>10/16 – 10/20</v>
      </c>
      <c r="Y98" s="99" t="str">
        <f t="shared" si="100"/>
        <v/>
      </c>
    </row>
    <row r="99" spans="1:25" s="6" customFormat="1" ht="20.100000000000001" customHeight="1" x14ac:dyDescent="0.45">
      <c r="A99" s="38">
        <v>43029</v>
      </c>
      <c r="B99" s="17"/>
      <c r="C99" s="17"/>
      <c r="D99" s="17"/>
      <c r="E99" s="17"/>
      <c r="F99" s="5"/>
      <c r="G99" s="5"/>
      <c r="H99" s="88"/>
      <c r="I99" s="88"/>
      <c r="J99" s="4"/>
      <c r="L99" s="94">
        <f t="shared" si="116"/>
        <v>0</v>
      </c>
      <c r="M99" s="94">
        <f t="shared" si="117"/>
        <v>0</v>
      </c>
      <c r="N99" s="94">
        <f t="shared" si="118"/>
        <v>0</v>
      </c>
      <c r="O99" s="94">
        <f t="shared" si="119"/>
        <v>0</v>
      </c>
      <c r="P99" s="94">
        <f t="shared" si="105"/>
        <v>0</v>
      </c>
      <c r="Q99" s="94"/>
      <c r="R99" s="137">
        <f t="shared" ref="R99" si="172">(SUM(P99:P105))*24</f>
        <v>53</v>
      </c>
      <c r="S99" s="137">
        <f t="shared" si="102"/>
        <v>10.5</v>
      </c>
      <c r="T99" s="137">
        <v>11</v>
      </c>
      <c r="U99" s="143" t="str">
        <f t="shared" ref="U99" si="173">CONCATENATE(TEXT(A99,"m/d;@")," – ",TEXT(A105,"m/d;@"))</f>
        <v>10/21 – 10/27</v>
      </c>
      <c r="X99" s="6" t="str">
        <f>CONCATENATE(TEXT(A94,"m/d;@")," – ",TEXT(A98,"m/d;@"))</f>
        <v>10/16 – 10/20</v>
      </c>
      <c r="Y99" s="98" t="str">
        <f t="shared" si="100"/>
        <v/>
      </c>
    </row>
    <row r="100" spans="1:25" s="6" customFormat="1" ht="20.100000000000001" customHeight="1" x14ac:dyDescent="0.45">
      <c r="A100" s="38">
        <v>43030</v>
      </c>
      <c r="B100" s="17"/>
      <c r="C100" s="17"/>
      <c r="D100" s="17"/>
      <c r="E100" s="17"/>
      <c r="F100" s="5"/>
      <c r="G100" s="5"/>
      <c r="H100" s="88"/>
      <c r="I100" s="88"/>
      <c r="J100" s="4"/>
      <c r="L100" s="94">
        <f t="shared" si="116"/>
        <v>0</v>
      </c>
      <c r="M100" s="94">
        <f t="shared" si="117"/>
        <v>0</v>
      </c>
      <c r="N100" s="94">
        <f t="shared" si="118"/>
        <v>0</v>
      </c>
      <c r="O100" s="94">
        <f t="shared" si="119"/>
        <v>0</v>
      </c>
      <c r="P100" s="94">
        <f t="shared" si="105"/>
        <v>0</v>
      </c>
      <c r="Q100" s="94"/>
      <c r="R100" s="137">
        <f t="shared" ref="R100" si="174">(SUM(P99:P105))*24</f>
        <v>53</v>
      </c>
      <c r="S100" s="137">
        <f t="shared" si="102"/>
        <v>10.5</v>
      </c>
      <c r="T100" s="137">
        <v>11</v>
      </c>
      <c r="U100" s="143" t="str">
        <f t="shared" ref="U100" si="175">CONCATENATE(TEXT(A99,"m/d;@")," – ",TEXT(A105,"m/d;@"))</f>
        <v>10/21 – 10/27</v>
      </c>
      <c r="X100" s="6" t="str">
        <f>CONCATENATE(TEXT(A101,"m/d;@")," – ",TEXT(A105,"m/d;@"))</f>
        <v>10/23 – 10/27</v>
      </c>
      <c r="Y100" s="98" t="str">
        <f t="shared" si="100"/>
        <v/>
      </c>
    </row>
    <row r="101" spans="1:25" ht="20.100000000000001" customHeight="1" x14ac:dyDescent="0.45">
      <c r="A101" s="25">
        <v>43031</v>
      </c>
      <c r="B101" s="8">
        <v>0.33333333333333331</v>
      </c>
      <c r="C101" s="8">
        <v>0.54166666666666663</v>
      </c>
      <c r="D101" s="8">
        <v>0.5625</v>
      </c>
      <c r="E101" s="8">
        <v>0.75</v>
      </c>
      <c r="H101" s="85">
        <v>0.35660879629629627</v>
      </c>
      <c r="I101" s="85">
        <v>0.65355324074074073</v>
      </c>
      <c r="L101" s="93">
        <f t="shared" si="116"/>
        <v>0.33333333333333331</v>
      </c>
      <c r="M101" s="93">
        <f t="shared" si="117"/>
        <v>0.20833333333333331</v>
      </c>
      <c r="N101" s="93">
        <f t="shared" si="118"/>
        <v>2.083333333333337E-2</v>
      </c>
      <c r="O101" s="93">
        <f t="shared" si="119"/>
        <v>0.1875</v>
      </c>
      <c r="P101" s="93">
        <f t="shared" si="105"/>
        <v>0.41666666666666669</v>
      </c>
      <c r="Q101" s="93"/>
      <c r="R101" s="138">
        <f t="shared" ref="R101" si="176">(SUM(P99:P105))*24</f>
        <v>53</v>
      </c>
      <c r="S101" s="138">
        <f t="shared" si="102"/>
        <v>10.5</v>
      </c>
      <c r="T101" s="138">
        <v>11</v>
      </c>
      <c r="U101" s="144" t="str">
        <f t="shared" ref="U101" si="177">CONCATENATE(TEXT(A99,"m/d;@")," – ",TEXT(A105,"m/d;@"))</f>
        <v>10/21 – 10/27</v>
      </c>
      <c r="W101" s="93">
        <f t="shared" si="104"/>
        <v>0.83333333333333337</v>
      </c>
      <c r="X101" s="11" t="str">
        <f>CONCATENATE(TEXT(A101,"m/d;@")," – ",TEXT(A105,"m/d;@"))</f>
        <v>10/23 – 10/27</v>
      </c>
      <c r="Y101" s="99" t="str">
        <f t="shared" si="100"/>
        <v/>
      </c>
    </row>
    <row r="102" spans="1:25" s="16" customFormat="1" ht="20.100000000000001" customHeight="1" x14ac:dyDescent="0.45">
      <c r="A102" s="29">
        <v>43032</v>
      </c>
      <c r="B102" s="13">
        <v>0.33333333333333331</v>
      </c>
      <c r="C102" s="13">
        <v>0.54166666666666663</v>
      </c>
      <c r="D102" s="13">
        <v>0.5625</v>
      </c>
      <c r="E102" s="13">
        <v>0.75</v>
      </c>
      <c r="F102" s="14"/>
      <c r="G102" s="14"/>
      <c r="H102" s="86">
        <v>0.35339120370370369</v>
      </c>
      <c r="I102" s="86">
        <v>0.70482638888888882</v>
      </c>
      <c r="J102" s="19"/>
      <c r="L102" s="95">
        <f t="shared" si="116"/>
        <v>0.33333333333333331</v>
      </c>
      <c r="M102" s="95">
        <f t="shared" si="117"/>
        <v>0.20833333333333331</v>
      </c>
      <c r="N102" s="95">
        <f t="shared" si="118"/>
        <v>2.083333333333337E-2</v>
      </c>
      <c r="O102" s="95">
        <f t="shared" si="119"/>
        <v>0.1875</v>
      </c>
      <c r="P102" s="95">
        <f t="shared" si="105"/>
        <v>0.41666666666666669</v>
      </c>
      <c r="Q102" s="95"/>
      <c r="R102" s="139">
        <f t="shared" ref="R102" si="178">(SUM(P99:P105))*24</f>
        <v>53</v>
      </c>
      <c r="S102" s="139">
        <f t="shared" si="102"/>
        <v>10.5</v>
      </c>
      <c r="T102" s="139">
        <v>11</v>
      </c>
      <c r="U102" s="145" t="str">
        <f t="shared" ref="U102" si="179">CONCATENATE(TEXT(A99,"m/d;@")," – ",TEXT(A105,"m/d;@"))</f>
        <v>10/21 – 10/27</v>
      </c>
      <c r="W102" s="95">
        <f t="shared" si="104"/>
        <v>0.83333333333333337</v>
      </c>
      <c r="X102" s="16" t="str">
        <f>CONCATENATE(TEXT(A101,"m/d;@")," – ",TEXT(A105,"m/d;@"))</f>
        <v>10/23 – 10/27</v>
      </c>
      <c r="Y102" s="100" t="str">
        <f t="shared" si="100"/>
        <v/>
      </c>
    </row>
    <row r="103" spans="1:25" ht="20.100000000000001" customHeight="1" x14ac:dyDescent="0.45">
      <c r="A103" s="25">
        <v>43033</v>
      </c>
      <c r="B103" s="8">
        <v>0.33333333333333331</v>
      </c>
      <c r="C103" s="8">
        <v>0.5</v>
      </c>
      <c r="D103" s="8">
        <v>0.5</v>
      </c>
      <c r="E103" s="8">
        <v>0.79166666666666663</v>
      </c>
      <c r="H103" s="85">
        <v>0.37368055555555557</v>
      </c>
      <c r="I103" s="85">
        <v>0.50111111111111117</v>
      </c>
      <c r="L103" s="93">
        <f t="shared" si="116"/>
        <v>0.33333333333333331</v>
      </c>
      <c r="M103" s="93">
        <f t="shared" si="117"/>
        <v>0.16666666666666669</v>
      </c>
      <c r="N103" s="93">
        <f t="shared" si="118"/>
        <v>0</v>
      </c>
      <c r="O103" s="93">
        <f t="shared" si="119"/>
        <v>0.29166666666666663</v>
      </c>
      <c r="P103" s="93">
        <f t="shared" si="105"/>
        <v>0.45833333333333331</v>
      </c>
      <c r="Q103" s="93"/>
      <c r="R103" s="138">
        <f t="shared" ref="R103" si="180">(SUM(P99:P105))*24</f>
        <v>53</v>
      </c>
      <c r="S103" s="138">
        <f t="shared" si="102"/>
        <v>10.5</v>
      </c>
      <c r="T103" s="138">
        <v>11</v>
      </c>
      <c r="U103" s="144" t="str">
        <f t="shared" ref="U103" si="181">CONCATENATE(TEXT(A99,"m/d;@")," – ",TEXT(A105,"m/d;@"))</f>
        <v>10/21 – 10/27</v>
      </c>
      <c r="W103" s="93">
        <f t="shared" si="104"/>
        <v>0.83333333333333337</v>
      </c>
      <c r="X103" s="11" t="str">
        <f>CONCATENATE(TEXT(A101,"m/d;@")," – ",TEXT(A105,"m/d;@"))</f>
        <v>10/23 – 10/27</v>
      </c>
      <c r="Y103" s="99" t="str">
        <f t="shared" si="100"/>
        <v/>
      </c>
    </row>
    <row r="104" spans="1:25" s="16" customFormat="1" ht="20.100000000000001" customHeight="1" x14ac:dyDescent="0.45">
      <c r="A104" s="29">
        <v>43034</v>
      </c>
      <c r="B104" s="13">
        <v>0.33333333333333331</v>
      </c>
      <c r="C104" s="13">
        <v>0.54166666666666663</v>
      </c>
      <c r="D104" s="13">
        <v>0.5625</v>
      </c>
      <c r="E104" s="13">
        <v>0.83333333333333337</v>
      </c>
      <c r="F104" s="14"/>
      <c r="G104" s="14"/>
      <c r="H104" s="86">
        <v>0.34128472222222223</v>
      </c>
      <c r="I104" s="86">
        <v>0.50673611111111116</v>
      </c>
      <c r="J104" s="19"/>
      <c r="L104" s="95">
        <f t="shared" si="116"/>
        <v>0.33333333333333331</v>
      </c>
      <c r="M104" s="95">
        <f t="shared" si="117"/>
        <v>0.20833333333333331</v>
      </c>
      <c r="N104" s="95">
        <f t="shared" si="118"/>
        <v>2.083333333333337E-2</v>
      </c>
      <c r="O104" s="95">
        <f t="shared" si="119"/>
        <v>0.27083333333333337</v>
      </c>
      <c r="P104" s="95">
        <f t="shared" si="105"/>
        <v>0.5</v>
      </c>
      <c r="Q104" s="95"/>
      <c r="R104" s="139">
        <f t="shared" ref="R104" si="182">(SUM(P99:P105))*24</f>
        <v>53</v>
      </c>
      <c r="S104" s="139">
        <f t="shared" si="102"/>
        <v>10.5</v>
      </c>
      <c r="T104" s="139">
        <v>11</v>
      </c>
      <c r="U104" s="145" t="str">
        <f t="shared" ref="U104" si="183">CONCATENATE(TEXT(A99,"m/d;@")," – ",TEXT(A105,"m/d;@"))</f>
        <v>10/21 – 10/27</v>
      </c>
      <c r="W104" s="95">
        <f t="shared" si="104"/>
        <v>0.83333333333333337</v>
      </c>
      <c r="X104" s="16" t="str">
        <f>CONCATENATE(TEXT(A101,"m/d;@")," – ",TEXT(A105,"m/d;@"))</f>
        <v>10/23 – 10/27</v>
      </c>
      <c r="Y104" s="100" t="str">
        <f t="shared" si="100"/>
        <v/>
      </c>
    </row>
    <row r="105" spans="1:25" ht="20.100000000000001" customHeight="1" x14ac:dyDescent="0.45">
      <c r="A105" s="25">
        <v>43035</v>
      </c>
      <c r="B105" s="8">
        <v>0.33333333333333331</v>
      </c>
      <c r="C105" s="8">
        <v>0.54166666666666663</v>
      </c>
      <c r="D105" s="8">
        <v>0.5625</v>
      </c>
      <c r="E105" s="8">
        <v>0.75</v>
      </c>
      <c r="G105" s="9" t="s">
        <v>12</v>
      </c>
      <c r="H105" s="85"/>
      <c r="I105" s="85"/>
      <c r="J105" s="20" t="s">
        <v>52</v>
      </c>
      <c r="L105" s="93">
        <f t="shared" si="116"/>
        <v>0.33333333333333331</v>
      </c>
      <c r="M105" s="93">
        <f t="shared" si="117"/>
        <v>0.20833333333333331</v>
      </c>
      <c r="N105" s="93">
        <f t="shared" si="118"/>
        <v>2.083333333333337E-2</v>
      </c>
      <c r="O105" s="93">
        <f t="shared" si="119"/>
        <v>0.1875</v>
      </c>
      <c r="P105" s="93">
        <f t="shared" si="105"/>
        <v>0.41666666666666669</v>
      </c>
      <c r="Q105" s="93"/>
      <c r="R105" s="138">
        <f t="shared" ref="R105" si="184">(SUM(P99:P105))*24</f>
        <v>53</v>
      </c>
      <c r="S105" s="138">
        <f t="shared" si="102"/>
        <v>10.5</v>
      </c>
      <c r="T105" s="138">
        <v>11</v>
      </c>
      <c r="U105" s="144" t="str">
        <f t="shared" ref="U105" si="185">CONCATENATE(TEXT(A99,"m/d;@")," – ",TEXT(A105,"m/d;@"))</f>
        <v>10/21 – 10/27</v>
      </c>
      <c r="W105" s="93">
        <f t="shared" si="104"/>
        <v>0.83333333333333337</v>
      </c>
      <c r="X105" s="11" t="str">
        <f>CONCATENATE(TEXT(A101,"m/d;@")," – ",TEXT(A105,"m/d;@"))</f>
        <v>10/23 – 10/27</v>
      </c>
      <c r="Y105" s="99">
        <f t="shared" si="100"/>
        <v>0.54861111111111105</v>
      </c>
    </row>
    <row r="106" spans="1:25" s="6" customFormat="1" ht="20.100000000000001" customHeight="1" x14ac:dyDescent="0.45">
      <c r="A106" s="38">
        <v>43036</v>
      </c>
      <c r="B106" s="17"/>
      <c r="C106" s="17"/>
      <c r="D106" s="17"/>
      <c r="E106" s="17"/>
      <c r="F106" s="5"/>
      <c r="G106" s="5"/>
      <c r="H106" s="88"/>
      <c r="I106" s="88"/>
      <c r="J106" s="4"/>
      <c r="L106" s="94">
        <f t="shared" si="116"/>
        <v>0</v>
      </c>
      <c r="M106" s="94">
        <f t="shared" si="117"/>
        <v>0</v>
      </c>
      <c r="N106" s="94">
        <f t="shared" si="118"/>
        <v>0</v>
      </c>
      <c r="O106" s="94">
        <f t="shared" si="119"/>
        <v>0</v>
      </c>
      <c r="P106" s="94">
        <f t="shared" si="105"/>
        <v>0</v>
      </c>
      <c r="Q106" s="94"/>
      <c r="R106" s="137">
        <f t="shared" ref="R106" si="186">(SUM(P106:P112))*24</f>
        <v>52</v>
      </c>
      <c r="S106" s="137">
        <f t="shared" si="102"/>
        <v>9.5</v>
      </c>
      <c r="T106" s="137">
        <v>10.5</v>
      </c>
      <c r="U106" s="143" t="str">
        <f t="shared" ref="U106" si="187">CONCATENATE(TEXT(A106,"m/d;@")," – ",TEXT(A112,"m/d;@"))</f>
        <v>10/28 – 11/3</v>
      </c>
      <c r="X106" s="6" t="str">
        <f>CONCATENATE(TEXT(A101,"m/d;@")," – ",TEXT(A105,"m/d;@"))</f>
        <v>10/23 – 10/27</v>
      </c>
      <c r="Y106" s="98" t="str">
        <f t="shared" si="100"/>
        <v/>
      </c>
    </row>
    <row r="107" spans="1:25" s="6" customFormat="1" ht="20.100000000000001" customHeight="1" x14ac:dyDescent="0.45">
      <c r="A107" s="38">
        <v>43037</v>
      </c>
      <c r="B107" s="17"/>
      <c r="C107" s="17"/>
      <c r="D107" s="17"/>
      <c r="E107" s="17"/>
      <c r="F107" s="5"/>
      <c r="G107" s="5"/>
      <c r="H107" s="88"/>
      <c r="I107" s="88"/>
      <c r="J107" s="4"/>
      <c r="L107" s="94">
        <f t="shared" si="116"/>
        <v>0</v>
      </c>
      <c r="M107" s="94">
        <f t="shared" si="117"/>
        <v>0</v>
      </c>
      <c r="N107" s="94">
        <f t="shared" si="118"/>
        <v>0</v>
      </c>
      <c r="O107" s="94">
        <f t="shared" si="119"/>
        <v>0</v>
      </c>
      <c r="P107" s="94">
        <f t="shared" si="105"/>
        <v>0</v>
      </c>
      <c r="Q107" s="94"/>
      <c r="R107" s="137">
        <f t="shared" ref="R107" si="188">(SUM(P106:P112))*24</f>
        <v>52</v>
      </c>
      <c r="S107" s="137">
        <f t="shared" si="102"/>
        <v>9.5</v>
      </c>
      <c r="T107" s="137">
        <v>10.5</v>
      </c>
      <c r="U107" s="143" t="str">
        <f t="shared" ref="U107" si="189">CONCATENATE(TEXT(A106,"m/d;@")," – ",TEXT(A112,"m/d;@"))</f>
        <v>10/28 – 11/3</v>
      </c>
      <c r="X107" s="6" t="str">
        <f>CONCATENATE(TEXT(A108,"m/d;@")," – ",TEXT(A112,"m/d;@"))</f>
        <v>10/30 – 11/3</v>
      </c>
      <c r="Y107" s="98" t="str">
        <f t="shared" si="100"/>
        <v/>
      </c>
    </row>
    <row r="108" spans="1:25" ht="20.100000000000001" customHeight="1" x14ac:dyDescent="0.45">
      <c r="A108" s="25">
        <v>43038</v>
      </c>
      <c r="B108" s="8">
        <v>0.33333333333333331</v>
      </c>
      <c r="C108" s="8">
        <v>0.54166666666666663</v>
      </c>
      <c r="D108" s="8">
        <v>0.5625</v>
      </c>
      <c r="E108" s="8">
        <v>0.79166666666666663</v>
      </c>
      <c r="H108" s="85">
        <v>0.36296296296296293</v>
      </c>
      <c r="I108" s="85">
        <v>0.74250000000000005</v>
      </c>
      <c r="L108" s="93">
        <f t="shared" si="116"/>
        <v>0.33333333333333331</v>
      </c>
      <c r="M108" s="93">
        <f t="shared" si="117"/>
        <v>0.20833333333333331</v>
      </c>
      <c r="N108" s="93">
        <f t="shared" si="118"/>
        <v>2.083333333333337E-2</v>
      </c>
      <c r="O108" s="93">
        <f t="shared" si="119"/>
        <v>0.22916666666666663</v>
      </c>
      <c r="P108" s="93">
        <f t="shared" si="105"/>
        <v>0.45833333333333331</v>
      </c>
      <c r="Q108" s="93"/>
      <c r="R108" s="138">
        <f t="shared" ref="R108" si="190">(SUM(P106:P112))*24</f>
        <v>52</v>
      </c>
      <c r="S108" s="138">
        <f t="shared" si="102"/>
        <v>9.5</v>
      </c>
      <c r="T108" s="138">
        <v>10.5</v>
      </c>
      <c r="U108" s="144" t="str">
        <f t="shared" ref="U108" si="191">CONCATENATE(TEXT(A106,"m/d;@")," – ",TEXT(A112,"m/d;@"))</f>
        <v>10/28 – 11/3</v>
      </c>
      <c r="W108" s="93">
        <f t="shared" si="104"/>
        <v>0.83333333333333337</v>
      </c>
      <c r="X108" s="96" t="str">
        <f>CONCATENATE(TEXT(A108,"m/d;@")," – ",TEXT(A112,"m/d;@"))</f>
        <v>10/30 – 11/3</v>
      </c>
      <c r="Y108" s="99" t="str">
        <f t="shared" si="100"/>
        <v/>
      </c>
    </row>
    <row r="109" spans="1:25" s="16" customFormat="1" ht="20.100000000000001" customHeight="1" x14ac:dyDescent="0.45">
      <c r="A109" s="29">
        <v>43039</v>
      </c>
      <c r="B109" s="13">
        <v>0.33333333333333331</v>
      </c>
      <c r="C109" s="13">
        <v>0.5</v>
      </c>
      <c r="D109" s="13">
        <v>0.5</v>
      </c>
      <c r="E109" s="13">
        <v>0.79166666666666663</v>
      </c>
      <c r="F109" s="14"/>
      <c r="G109" s="14"/>
      <c r="H109" s="86">
        <v>0.34848379629629633</v>
      </c>
      <c r="I109" s="86">
        <v>0.58245370370370375</v>
      </c>
      <c r="J109" s="19" t="s">
        <v>53</v>
      </c>
      <c r="L109" s="95">
        <f t="shared" si="116"/>
        <v>0.33333333333333331</v>
      </c>
      <c r="M109" s="95">
        <f t="shared" si="117"/>
        <v>0.16666666666666669</v>
      </c>
      <c r="N109" s="95">
        <f t="shared" si="118"/>
        <v>0</v>
      </c>
      <c r="O109" s="95">
        <f t="shared" si="119"/>
        <v>0.29166666666666663</v>
      </c>
      <c r="P109" s="95">
        <f t="shared" si="105"/>
        <v>0.45833333333333331</v>
      </c>
      <c r="Q109" s="95"/>
      <c r="R109" s="139">
        <f t="shared" ref="R109" si="192">(SUM(P106:P112))*24</f>
        <v>52</v>
      </c>
      <c r="S109" s="139">
        <f t="shared" si="102"/>
        <v>9.5</v>
      </c>
      <c r="T109" s="139">
        <v>10.5</v>
      </c>
      <c r="U109" s="145" t="str">
        <f t="shared" ref="U109" si="193">CONCATENATE(TEXT(A106,"m/d;@")," – ",TEXT(A112,"m/d;@"))</f>
        <v>10/28 – 11/3</v>
      </c>
      <c r="W109" s="95">
        <f t="shared" si="104"/>
        <v>0.83333333333333337</v>
      </c>
      <c r="X109" s="16" t="str">
        <f>CONCATENATE(TEXT(A108,"m/d;@")," – ",TEXT(A112,"m/d;@"))</f>
        <v>10/30 – 11/3</v>
      </c>
      <c r="Y109" s="100" t="str">
        <f t="shared" si="100"/>
        <v/>
      </c>
    </row>
    <row r="110" spans="1:25" ht="20.100000000000001" customHeight="1" x14ac:dyDescent="0.45">
      <c r="A110" s="25">
        <v>43040</v>
      </c>
      <c r="B110" s="8">
        <v>0.33333333333333331</v>
      </c>
      <c r="C110" s="8">
        <v>0.5</v>
      </c>
      <c r="D110" s="8">
        <v>0.5</v>
      </c>
      <c r="E110" s="8">
        <v>0.75</v>
      </c>
      <c r="H110" s="85">
        <v>0.36600694444444443</v>
      </c>
      <c r="I110" s="85">
        <v>0.70954861111111101</v>
      </c>
      <c r="L110" s="93">
        <f t="shared" si="116"/>
        <v>0.33333333333333331</v>
      </c>
      <c r="M110" s="93">
        <f t="shared" si="117"/>
        <v>0.16666666666666669</v>
      </c>
      <c r="N110" s="93">
        <f t="shared" si="118"/>
        <v>0</v>
      </c>
      <c r="O110" s="93">
        <f t="shared" si="119"/>
        <v>0.25</v>
      </c>
      <c r="P110" s="93">
        <f t="shared" si="105"/>
        <v>0.41666666666666669</v>
      </c>
      <c r="Q110" s="93"/>
      <c r="R110" s="138">
        <f t="shared" ref="R110" si="194">(SUM(P106:P112))*24</f>
        <v>52</v>
      </c>
      <c r="S110" s="138">
        <f t="shared" si="102"/>
        <v>9.5</v>
      </c>
      <c r="T110" s="138">
        <v>10.5</v>
      </c>
      <c r="U110" s="144" t="str">
        <f t="shared" ref="U110" si="195">CONCATENATE(TEXT(A106,"m/d;@")," – ",TEXT(A112,"m/d;@"))</f>
        <v>10/28 – 11/3</v>
      </c>
      <c r="W110" s="93">
        <f t="shared" si="104"/>
        <v>0.83333333333333337</v>
      </c>
      <c r="X110" s="11" t="str">
        <f>CONCATENATE(TEXT(A108,"m/d;@")," – ",TEXT(A112,"m/d;@"))</f>
        <v>10/30 – 11/3</v>
      </c>
      <c r="Y110" s="99" t="str">
        <f t="shared" si="100"/>
        <v/>
      </c>
    </row>
    <row r="111" spans="1:25" s="16" customFormat="1" ht="20.100000000000001" customHeight="1" x14ac:dyDescent="0.45">
      <c r="A111" s="29">
        <v>43041</v>
      </c>
      <c r="B111" s="13">
        <v>0.33333333333333331</v>
      </c>
      <c r="C111" s="13">
        <v>0.54166666666666663</v>
      </c>
      <c r="D111" s="13">
        <v>0.5625</v>
      </c>
      <c r="E111" s="13">
        <v>0.75</v>
      </c>
      <c r="F111" s="14"/>
      <c r="G111" s="14" t="s">
        <v>12</v>
      </c>
      <c r="H111" s="86"/>
      <c r="I111" s="86"/>
      <c r="J111" s="19"/>
      <c r="L111" s="95">
        <f t="shared" si="116"/>
        <v>0.33333333333333331</v>
      </c>
      <c r="M111" s="95">
        <f t="shared" si="117"/>
        <v>0.20833333333333331</v>
      </c>
      <c r="N111" s="95">
        <f t="shared" si="118"/>
        <v>2.083333333333337E-2</v>
      </c>
      <c r="O111" s="95">
        <f t="shared" si="119"/>
        <v>0.1875</v>
      </c>
      <c r="P111" s="95">
        <f t="shared" si="105"/>
        <v>0.41666666666666669</v>
      </c>
      <c r="Q111" s="95"/>
      <c r="R111" s="139">
        <f t="shared" ref="R111" si="196">(SUM(P106:P112))*24</f>
        <v>52</v>
      </c>
      <c r="S111" s="139">
        <f t="shared" si="102"/>
        <v>9.5</v>
      </c>
      <c r="T111" s="139">
        <v>10.5</v>
      </c>
      <c r="U111" s="145" t="str">
        <f t="shared" ref="U111" si="197">CONCATENATE(TEXT(A106,"m/d;@")," – ",TEXT(A112,"m/d;@"))</f>
        <v>10/28 – 11/3</v>
      </c>
      <c r="W111" s="95">
        <f t="shared" si="104"/>
        <v>0.83333333333333337</v>
      </c>
      <c r="X111" s="16" t="str">
        <f>CONCATENATE(TEXT(A108,"m/d;@")," – ",TEXT(A112,"m/d;@"))</f>
        <v>10/30 – 11/3</v>
      </c>
      <c r="Y111" s="100">
        <f t="shared" si="100"/>
        <v>0.54861111111111105</v>
      </c>
    </row>
    <row r="112" spans="1:25" ht="20.100000000000001" customHeight="1" x14ac:dyDescent="0.45">
      <c r="A112" s="25">
        <v>43042</v>
      </c>
      <c r="B112" s="8">
        <v>0.33333333333333331</v>
      </c>
      <c r="C112" s="8">
        <v>0.54166666666666663</v>
      </c>
      <c r="D112" s="8">
        <v>0.5625</v>
      </c>
      <c r="E112" s="8">
        <v>0.75</v>
      </c>
      <c r="H112" s="85">
        <v>0.44673611111111106</v>
      </c>
      <c r="I112" s="85">
        <v>0.58842592592592591</v>
      </c>
      <c r="L112" s="93">
        <f t="shared" si="116"/>
        <v>0.33333333333333331</v>
      </c>
      <c r="M112" s="93">
        <f t="shared" si="117"/>
        <v>0.20833333333333331</v>
      </c>
      <c r="N112" s="93">
        <f t="shared" si="118"/>
        <v>2.083333333333337E-2</v>
      </c>
      <c r="O112" s="93">
        <f t="shared" si="119"/>
        <v>0.1875</v>
      </c>
      <c r="P112" s="93">
        <f t="shared" si="105"/>
        <v>0.41666666666666669</v>
      </c>
      <c r="Q112" s="93"/>
      <c r="R112" s="138">
        <f t="shared" ref="R112" si="198">(SUM(P106:P112))*24</f>
        <v>52</v>
      </c>
      <c r="S112" s="138">
        <f t="shared" si="102"/>
        <v>9.5</v>
      </c>
      <c r="T112" s="138">
        <v>10.5</v>
      </c>
      <c r="U112" s="144" t="str">
        <f t="shared" ref="U112" si="199">CONCATENATE(TEXT(A106,"m/d;@")," – ",TEXT(A112,"m/d;@"))</f>
        <v>10/28 – 11/3</v>
      </c>
      <c r="W112" s="93">
        <f t="shared" si="104"/>
        <v>0.83333333333333337</v>
      </c>
      <c r="X112" s="11" t="str">
        <f>CONCATENATE(TEXT(A108,"m/d;@")," – ",TEXT(A112,"m/d;@"))</f>
        <v>10/30 – 11/3</v>
      </c>
      <c r="Y112" s="99" t="str">
        <f t="shared" si="100"/>
        <v/>
      </c>
    </row>
    <row r="113" spans="1:25" s="6" customFormat="1" ht="20.100000000000001" customHeight="1" x14ac:dyDescent="0.45">
      <c r="A113" s="38">
        <v>43043</v>
      </c>
      <c r="B113" s="17"/>
      <c r="C113" s="17"/>
      <c r="D113" s="17"/>
      <c r="E113" s="17"/>
      <c r="F113" s="5"/>
      <c r="G113" s="5"/>
      <c r="H113" s="88"/>
      <c r="I113" s="88"/>
      <c r="J113" s="4"/>
      <c r="L113" s="94">
        <f t="shared" si="116"/>
        <v>0</v>
      </c>
      <c r="M113" s="94">
        <f t="shared" si="117"/>
        <v>0</v>
      </c>
      <c r="N113" s="94">
        <f t="shared" si="118"/>
        <v>0</v>
      </c>
      <c r="O113" s="94">
        <f t="shared" si="119"/>
        <v>0</v>
      </c>
      <c r="P113" s="94">
        <f t="shared" si="105"/>
        <v>0</v>
      </c>
      <c r="Q113" s="94"/>
      <c r="R113" s="137">
        <f t="shared" ref="R113" si="200">(SUM(P113:P119))*24</f>
        <v>52</v>
      </c>
      <c r="S113" s="137">
        <f t="shared" si="102"/>
        <v>9.5</v>
      </c>
      <c r="T113" s="137">
        <v>10</v>
      </c>
      <c r="U113" s="143" t="str">
        <f t="shared" ref="U113" si="201">CONCATENATE(TEXT(A113,"m/d;@")," – ",TEXT(A119,"m/d;@"))</f>
        <v>11/4 – 11/10</v>
      </c>
      <c r="X113" s="6" t="str">
        <f>CONCATENATE(TEXT(A108,"m/d;@")," – ",TEXT(A112,"m/d;@"))</f>
        <v>10/30 – 11/3</v>
      </c>
      <c r="Y113" s="98" t="str">
        <f t="shared" si="100"/>
        <v/>
      </c>
    </row>
    <row r="114" spans="1:25" s="6" customFormat="1" ht="20.100000000000001" customHeight="1" x14ac:dyDescent="0.45">
      <c r="A114" s="38">
        <v>43044</v>
      </c>
      <c r="B114" s="17"/>
      <c r="C114" s="17"/>
      <c r="D114" s="17"/>
      <c r="E114" s="17"/>
      <c r="F114" s="5"/>
      <c r="G114" s="5"/>
      <c r="H114" s="88"/>
      <c r="I114" s="88"/>
      <c r="J114" s="4"/>
      <c r="L114" s="94">
        <f t="shared" si="116"/>
        <v>0</v>
      </c>
      <c r="M114" s="94">
        <f t="shared" si="117"/>
        <v>0</v>
      </c>
      <c r="N114" s="94">
        <f t="shared" si="118"/>
        <v>0</v>
      </c>
      <c r="O114" s="94">
        <f t="shared" si="119"/>
        <v>0</v>
      </c>
      <c r="P114" s="94">
        <f t="shared" si="105"/>
        <v>0</v>
      </c>
      <c r="Q114" s="94"/>
      <c r="R114" s="137">
        <f t="shared" ref="R114" si="202">(SUM(P113:P119))*24</f>
        <v>52</v>
      </c>
      <c r="S114" s="137">
        <f t="shared" si="102"/>
        <v>9.5</v>
      </c>
      <c r="T114" s="137">
        <v>10</v>
      </c>
      <c r="U114" s="143" t="str">
        <f t="shared" ref="U114" si="203">CONCATENATE(TEXT(A113,"m/d;@")," – ",TEXT(A119,"m/d;@"))</f>
        <v>11/4 – 11/10</v>
      </c>
      <c r="X114" s="6" t="str">
        <f>CONCATENATE(TEXT(A115,"m/d;@")," – ",TEXT(A119,"m/d;@"))</f>
        <v>11/6 – 11/10</v>
      </c>
      <c r="Y114" s="98" t="str">
        <f t="shared" si="100"/>
        <v/>
      </c>
    </row>
    <row r="115" spans="1:25" ht="20.100000000000001" customHeight="1" x14ac:dyDescent="0.45">
      <c r="A115" s="25">
        <v>43045</v>
      </c>
      <c r="B115" s="8">
        <v>0.33333333333333331</v>
      </c>
      <c r="C115" s="8">
        <v>0.54166666666666663</v>
      </c>
      <c r="D115" s="8">
        <v>0.5625</v>
      </c>
      <c r="E115" s="8">
        <v>0.79166666666666663</v>
      </c>
      <c r="H115" s="85">
        <v>0.36045138888888889</v>
      </c>
      <c r="I115" s="85">
        <v>0.47993055555555553</v>
      </c>
      <c r="L115" s="93">
        <f t="shared" si="116"/>
        <v>0.33333333333333331</v>
      </c>
      <c r="M115" s="93">
        <f t="shared" si="117"/>
        <v>0.20833333333333331</v>
      </c>
      <c r="N115" s="93">
        <f t="shared" si="118"/>
        <v>2.083333333333337E-2</v>
      </c>
      <c r="O115" s="93">
        <f t="shared" si="119"/>
        <v>0.22916666666666663</v>
      </c>
      <c r="P115" s="93">
        <f t="shared" si="105"/>
        <v>0.45833333333333331</v>
      </c>
      <c r="Q115" s="93"/>
      <c r="R115" s="138">
        <f t="shared" ref="R115" si="204">(SUM(P113:P119))*24</f>
        <v>52</v>
      </c>
      <c r="S115" s="138">
        <f t="shared" si="102"/>
        <v>9.5</v>
      </c>
      <c r="T115" s="138">
        <v>10</v>
      </c>
      <c r="U115" s="144" t="str">
        <f t="shared" ref="U115" si="205">CONCATENATE(TEXT(A113,"m/d;@")," – ",TEXT(A119,"m/d;@"))</f>
        <v>11/4 – 11/10</v>
      </c>
      <c r="W115" s="93">
        <f t="shared" si="104"/>
        <v>0.83333333333333337</v>
      </c>
      <c r="X115" s="11" t="str">
        <f>CONCATENATE(TEXT(A115,"m/d;@")," – ",TEXT(A119,"m/d;@"))</f>
        <v>11/6 – 11/10</v>
      </c>
      <c r="Y115" s="99" t="str">
        <f t="shared" si="100"/>
        <v/>
      </c>
    </row>
    <row r="116" spans="1:25" s="16" customFormat="1" ht="20.100000000000001" customHeight="1" x14ac:dyDescent="0.45">
      <c r="A116" s="29">
        <v>43046</v>
      </c>
      <c r="B116" s="13">
        <v>0.33333333333333331</v>
      </c>
      <c r="C116" s="13">
        <v>0.5</v>
      </c>
      <c r="D116" s="13">
        <v>0.5</v>
      </c>
      <c r="E116" s="13">
        <v>0.77083333333333337</v>
      </c>
      <c r="F116" s="14"/>
      <c r="G116" s="14" t="s">
        <v>12</v>
      </c>
      <c r="H116" s="86"/>
      <c r="I116" s="86"/>
      <c r="J116" s="19"/>
      <c r="L116" s="95">
        <f t="shared" si="116"/>
        <v>0.33333333333333331</v>
      </c>
      <c r="M116" s="95">
        <f t="shared" si="117"/>
        <v>0.16666666666666669</v>
      </c>
      <c r="N116" s="95">
        <f t="shared" si="118"/>
        <v>0</v>
      </c>
      <c r="O116" s="95">
        <f t="shared" si="119"/>
        <v>0.27083333333333337</v>
      </c>
      <c r="P116" s="95">
        <f t="shared" si="105"/>
        <v>0.43750000000000006</v>
      </c>
      <c r="Q116" s="95"/>
      <c r="R116" s="139">
        <f t="shared" ref="R116" si="206">(SUM(P113:P119))*24</f>
        <v>52</v>
      </c>
      <c r="S116" s="139">
        <f t="shared" si="102"/>
        <v>9.5</v>
      </c>
      <c r="T116" s="139">
        <v>10</v>
      </c>
      <c r="U116" s="145" t="str">
        <f t="shared" ref="U116" si="207">CONCATENATE(TEXT(A113,"m/d;@")," – ",TEXT(A119,"m/d;@"))</f>
        <v>11/4 – 11/10</v>
      </c>
      <c r="W116" s="95">
        <f t="shared" si="104"/>
        <v>0.83333333333333337</v>
      </c>
      <c r="X116" s="16" t="str">
        <f>CONCATENATE(TEXT(A115,"m/d;@")," – ",TEXT(A119,"m/d;@"))</f>
        <v>11/6 – 11/10</v>
      </c>
      <c r="Y116" s="100">
        <f t="shared" si="100"/>
        <v>0.54861111111111105</v>
      </c>
    </row>
    <row r="117" spans="1:25" ht="20.100000000000001" customHeight="1" x14ac:dyDescent="0.45">
      <c r="A117" s="25">
        <v>43047</v>
      </c>
      <c r="B117" s="8">
        <v>0.33333333333333331</v>
      </c>
      <c r="C117" s="8">
        <v>0.54166666666666663</v>
      </c>
      <c r="D117" s="8">
        <v>0.5625</v>
      </c>
      <c r="E117" s="8">
        <v>0.75</v>
      </c>
      <c r="G117" s="9" t="s">
        <v>12</v>
      </c>
      <c r="H117" s="85"/>
      <c r="I117" s="85"/>
      <c r="L117" s="93">
        <f t="shared" si="116"/>
        <v>0.33333333333333331</v>
      </c>
      <c r="M117" s="93">
        <f t="shared" si="117"/>
        <v>0.20833333333333331</v>
      </c>
      <c r="N117" s="93">
        <f t="shared" si="118"/>
        <v>2.083333333333337E-2</v>
      </c>
      <c r="O117" s="93">
        <f t="shared" si="119"/>
        <v>0.1875</v>
      </c>
      <c r="P117" s="93">
        <f t="shared" si="105"/>
        <v>0.41666666666666669</v>
      </c>
      <c r="Q117" s="93"/>
      <c r="R117" s="138">
        <f t="shared" ref="R117" si="208">(SUM(P113:P119))*24</f>
        <v>52</v>
      </c>
      <c r="S117" s="138">
        <f t="shared" si="102"/>
        <v>9.5</v>
      </c>
      <c r="T117" s="138">
        <v>10</v>
      </c>
      <c r="U117" s="144" t="str">
        <f t="shared" ref="U117" si="209">CONCATENATE(TEXT(A113,"m/d;@")," – ",TEXT(A119,"m/d;@"))</f>
        <v>11/4 – 11/10</v>
      </c>
      <c r="W117" s="93">
        <f t="shared" si="104"/>
        <v>0.83333333333333337</v>
      </c>
      <c r="X117" s="11" t="str">
        <f>CONCATENATE(TEXT(A115,"m/d;@")," – ",TEXT(A119,"m/d;@"))</f>
        <v>11/6 – 11/10</v>
      </c>
      <c r="Y117" s="99">
        <f t="shared" si="100"/>
        <v>0.54861111111111105</v>
      </c>
    </row>
    <row r="118" spans="1:25" s="16" customFormat="1" ht="20.100000000000001" customHeight="1" x14ac:dyDescent="0.45">
      <c r="A118" s="29">
        <v>43048</v>
      </c>
      <c r="B118" s="13">
        <v>0.33333333333333331</v>
      </c>
      <c r="C118" s="13">
        <v>0.54166666666666663</v>
      </c>
      <c r="D118" s="13">
        <v>0.5625</v>
      </c>
      <c r="E118" s="13">
        <v>0.77083333333333337</v>
      </c>
      <c r="F118" s="14"/>
      <c r="G118" s="14" t="s">
        <v>12</v>
      </c>
      <c r="H118" s="86"/>
      <c r="I118" s="86"/>
      <c r="J118" s="19"/>
      <c r="L118" s="95">
        <f t="shared" si="116"/>
        <v>0.33333333333333331</v>
      </c>
      <c r="M118" s="95">
        <f t="shared" si="117"/>
        <v>0.20833333333333331</v>
      </c>
      <c r="N118" s="95">
        <f t="shared" si="118"/>
        <v>2.083333333333337E-2</v>
      </c>
      <c r="O118" s="95">
        <f t="shared" si="119"/>
        <v>0.20833333333333337</v>
      </c>
      <c r="P118" s="95">
        <f t="shared" si="105"/>
        <v>0.43750000000000006</v>
      </c>
      <c r="Q118" s="95"/>
      <c r="R118" s="139">
        <f t="shared" ref="R118" si="210">(SUM(P113:P119))*24</f>
        <v>52</v>
      </c>
      <c r="S118" s="139">
        <f t="shared" si="102"/>
        <v>9.5</v>
      </c>
      <c r="T118" s="139">
        <v>10</v>
      </c>
      <c r="U118" s="145" t="str">
        <f t="shared" ref="U118" si="211">CONCATENATE(TEXT(A113,"m/d;@")," – ",TEXT(A119,"m/d;@"))</f>
        <v>11/4 – 11/10</v>
      </c>
      <c r="W118" s="95">
        <f t="shared" si="104"/>
        <v>0.83333333333333337</v>
      </c>
      <c r="X118" s="16" t="str">
        <f>CONCATENATE(TEXT(A115,"m/d;@")," – ",TEXT(A119,"m/d;@"))</f>
        <v>11/6 – 11/10</v>
      </c>
      <c r="Y118" s="100">
        <f t="shared" si="100"/>
        <v>0.54861111111111105</v>
      </c>
    </row>
    <row r="119" spans="1:25" ht="20.100000000000001" customHeight="1" x14ac:dyDescent="0.45">
      <c r="A119" s="25">
        <v>43049</v>
      </c>
      <c r="B119" s="8">
        <v>0.33333333333333331</v>
      </c>
      <c r="C119" s="8">
        <v>0.54166666666666663</v>
      </c>
      <c r="D119" s="8">
        <v>0.5625</v>
      </c>
      <c r="E119" s="8">
        <v>0.75</v>
      </c>
      <c r="G119" s="9" t="s">
        <v>12</v>
      </c>
      <c r="H119" s="85"/>
      <c r="I119" s="85"/>
      <c r="J119" s="20" t="s">
        <v>57</v>
      </c>
      <c r="L119" s="93">
        <f t="shared" si="116"/>
        <v>0.33333333333333331</v>
      </c>
      <c r="M119" s="93">
        <f t="shared" si="117"/>
        <v>0.20833333333333331</v>
      </c>
      <c r="N119" s="93">
        <f t="shared" si="118"/>
        <v>2.083333333333337E-2</v>
      </c>
      <c r="O119" s="93">
        <f t="shared" si="119"/>
        <v>0.1875</v>
      </c>
      <c r="P119" s="93">
        <f t="shared" si="105"/>
        <v>0.41666666666666669</v>
      </c>
      <c r="Q119" s="93"/>
      <c r="R119" s="138">
        <f t="shared" ref="R119" si="212">(SUM(P113:P119))*24</f>
        <v>52</v>
      </c>
      <c r="S119" s="138">
        <f t="shared" si="102"/>
        <v>9.5</v>
      </c>
      <c r="T119" s="138">
        <v>10</v>
      </c>
      <c r="U119" s="144" t="str">
        <f t="shared" ref="U119" si="213">CONCATENATE(TEXT(A113,"m/d;@")," – ",TEXT(A119,"m/d;@"))</f>
        <v>11/4 – 11/10</v>
      </c>
      <c r="W119" s="93">
        <f t="shared" si="104"/>
        <v>0.83333333333333337</v>
      </c>
      <c r="X119" s="11" t="str">
        <f>CONCATENATE(TEXT(A115,"m/d;@")," – ",TEXT(A119,"m/d;@"))</f>
        <v>11/6 – 11/10</v>
      </c>
      <c r="Y119" s="99">
        <f t="shared" si="100"/>
        <v>0.54861111111111105</v>
      </c>
    </row>
    <row r="120" spans="1:25" s="6" customFormat="1" ht="20.100000000000001" customHeight="1" x14ac:dyDescent="0.45">
      <c r="A120" s="38">
        <v>43050</v>
      </c>
      <c r="B120" s="17"/>
      <c r="C120" s="17"/>
      <c r="D120" s="17"/>
      <c r="E120" s="17"/>
      <c r="F120" s="5"/>
      <c r="G120" s="5"/>
      <c r="H120" s="88"/>
      <c r="I120" s="88"/>
      <c r="J120" s="4" t="s">
        <v>58</v>
      </c>
      <c r="L120" s="94">
        <f t="shared" si="116"/>
        <v>0</v>
      </c>
      <c r="M120" s="94">
        <f t="shared" si="117"/>
        <v>0</v>
      </c>
      <c r="N120" s="94">
        <f t="shared" si="118"/>
        <v>0</v>
      </c>
      <c r="O120" s="94">
        <f t="shared" si="119"/>
        <v>0</v>
      </c>
      <c r="P120" s="94">
        <f t="shared" si="105"/>
        <v>0</v>
      </c>
      <c r="Q120" s="94"/>
      <c r="R120" s="137">
        <f t="shared" ref="R120" si="214">(SUM(P120:P126))*24</f>
        <v>52.5</v>
      </c>
      <c r="S120" s="137">
        <v>10</v>
      </c>
      <c r="T120" s="137">
        <v>12.5</v>
      </c>
      <c r="U120" s="143" t="str">
        <f t="shared" ref="U120" si="215">CONCATENATE(TEXT(A120,"m/d;@")," – ",TEXT(A126,"m/d;@"))</f>
        <v>11/11 – 11/17</v>
      </c>
      <c r="X120" s="6" t="str">
        <f>CONCATENATE(TEXT(A115,"m/d;@")," – ",TEXT(A119,"m/d;@"))</f>
        <v>11/6 – 11/10</v>
      </c>
      <c r="Y120" s="98" t="str">
        <f t="shared" si="100"/>
        <v/>
      </c>
    </row>
    <row r="121" spans="1:25" s="6" customFormat="1" ht="20.100000000000001" customHeight="1" x14ac:dyDescent="0.45">
      <c r="A121" s="38">
        <v>43051</v>
      </c>
      <c r="B121" s="17"/>
      <c r="C121" s="17"/>
      <c r="D121" s="17"/>
      <c r="E121" s="17"/>
      <c r="F121" s="5"/>
      <c r="G121" s="5"/>
      <c r="H121" s="88"/>
      <c r="I121" s="88"/>
      <c r="J121" s="4"/>
      <c r="L121" s="94">
        <f t="shared" si="116"/>
        <v>0</v>
      </c>
      <c r="M121" s="94">
        <f t="shared" si="117"/>
        <v>0</v>
      </c>
      <c r="N121" s="94">
        <f t="shared" si="118"/>
        <v>0</v>
      </c>
      <c r="O121" s="94">
        <f t="shared" si="119"/>
        <v>0</v>
      </c>
      <c r="P121" s="94">
        <f t="shared" si="105"/>
        <v>0</v>
      </c>
      <c r="Q121" s="94"/>
      <c r="R121" s="137">
        <f t="shared" ref="R121" si="216">(SUM(P120:P126))*24</f>
        <v>52.5</v>
      </c>
      <c r="S121" s="137">
        <f t="shared" si="102"/>
        <v>10</v>
      </c>
      <c r="T121" s="137">
        <v>12.5</v>
      </c>
      <c r="U121" s="143" t="str">
        <f t="shared" ref="U121" si="217">CONCATENATE(TEXT(A120,"m/d;@")," – ",TEXT(A126,"m/d;@"))</f>
        <v>11/11 – 11/17</v>
      </c>
      <c r="X121" s="6" t="str">
        <f>CONCATENATE(TEXT(A122,"m/d;@")," – ",TEXT(A126,"m/d;@"))</f>
        <v>11/13 – 11/17</v>
      </c>
      <c r="Y121" s="98" t="str">
        <f t="shared" si="100"/>
        <v/>
      </c>
    </row>
    <row r="122" spans="1:25" ht="20.100000000000001" customHeight="1" x14ac:dyDescent="0.45">
      <c r="A122" s="25">
        <v>43052</v>
      </c>
      <c r="B122" s="8">
        <v>0.33333333333333331</v>
      </c>
      <c r="C122" s="8">
        <v>0.5</v>
      </c>
      <c r="D122" s="8">
        <v>0.5</v>
      </c>
      <c r="E122" s="8">
        <v>0.79166666666666663</v>
      </c>
      <c r="H122" s="85">
        <v>0.3390393518518518</v>
      </c>
      <c r="I122" s="85">
        <v>0.70856481481481481</v>
      </c>
      <c r="L122" s="93">
        <f t="shared" si="116"/>
        <v>0.33333333333333331</v>
      </c>
      <c r="M122" s="93">
        <f t="shared" si="117"/>
        <v>0.16666666666666669</v>
      </c>
      <c r="N122" s="93">
        <f t="shared" si="118"/>
        <v>0</v>
      </c>
      <c r="O122" s="93">
        <f t="shared" si="119"/>
        <v>0.29166666666666663</v>
      </c>
      <c r="P122" s="93">
        <f t="shared" si="105"/>
        <v>0.45833333333333331</v>
      </c>
      <c r="Q122" s="93"/>
      <c r="R122" s="138">
        <f t="shared" ref="R122" si="218">(SUM(P120:P126))*24</f>
        <v>52.5</v>
      </c>
      <c r="S122" s="138">
        <f t="shared" si="102"/>
        <v>10</v>
      </c>
      <c r="T122" s="138">
        <v>12.5</v>
      </c>
      <c r="U122" s="144" t="str">
        <f t="shared" ref="U122" si="219">CONCATENATE(TEXT(A120,"m/d;@")," – ",TEXT(A126,"m/d;@"))</f>
        <v>11/11 – 11/17</v>
      </c>
      <c r="W122" s="93">
        <f t="shared" si="104"/>
        <v>0.83333333333333337</v>
      </c>
      <c r="X122" s="11" t="str">
        <f>CONCATENATE(TEXT(A122,"m/d;@")," – ",TEXT(A126,"m/d;@"))</f>
        <v>11/13 – 11/17</v>
      </c>
      <c r="Y122" s="99" t="str">
        <f t="shared" si="100"/>
        <v/>
      </c>
    </row>
    <row r="123" spans="1:25" s="16" customFormat="1" ht="20.100000000000001" customHeight="1" x14ac:dyDescent="0.45">
      <c r="A123" s="29">
        <v>43053</v>
      </c>
      <c r="B123" s="13">
        <v>0.33333333333333331</v>
      </c>
      <c r="C123" s="13">
        <v>0.5</v>
      </c>
      <c r="D123" s="13">
        <v>0.5</v>
      </c>
      <c r="E123" s="13">
        <v>0.77083333333333337</v>
      </c>
      <c r="F123" s="14"/>
      <c r="G123" s="14" t="s">
        <v>12</v>
      </c>
      <c r="H123" s="86"/>
      <c r="I123" s="86"/>
      <c r="J123" s="19"/>
      <c r="L123" s="95">
        <f t="shared" si="116"/>
        <v>0.33333333333333331</v>
      </c>
      <c r="M123" s="95">
        <f t="shared" si="117"/>
        <v>0.16666666666666669</v>
      </c>
      <c r="N123" s="95">
        <f t="shared" si="118"/>
        <v>0</v>
      </c>
      <c r="O123" s="95">
        <f t="shared" si="119"/>
        <v>0.27083333333333337</v>
      </c>
      <c r="P123" s="95">
        <f t="shared" si="105"/>
        <v>0.43750000000000006</v>
      </c>
      <c r="Q123" s="95"/>
      <c r="R123" s="139">
        <f t="shared" ref="R123" si="220">(SUM(P120:P126))*24</f>
        <v>52.5</v>
      </c>
      <c r="S123" s="139">
        <f t="shared" si="102"/>
        <v>10</v>
      </c>
      <c r="T123" s="139">
        <v>12.5</v>
      </c>
      <c r="U123" s="145" t="str">
        <f t="shared" ref="U123" si="221">CONCATENATE(TEXT(A120,"m/d;@")," – ",TEXT(A126,"m/d;@"))</f>
        <v>11/11 – 11/17</v>
      </c>
      <c r="W123" s="95">
        <f t="shared" si="104"/>
        <v>0.83333333333333337</v>
      </c>
      <c r="X123" s="16" t="str">
        <f>CONCATENATE(TEXT(A122,"m/d;@")," – ",TEXT(A126,"m/d;@"))</f>
        <v>11/13 – 11/17</v>
      </c>
      <c r="Y123" s="100">
        <f t="shared" si="100"/>
        <v>0.54861111111111105</v>
      </c>
    </row>
    <row r="124" spans="1:25" ht="20.100000000000001" customHeight="1" x14ac:dyDescent="0.45">
      <c r="A124" s="25">
        <v>43054</v>
      </c>
      <c r="B124" s="8">
        <v>0.33333333333333331</v>
      </c>
      <c r="C124" s="8">
        <v>0.5</v>
      </c>
      <c r="D124" s="8">
        <v>0.5</v>
      </c>
      <c r="E124" s="8">
        <v>0.77083333333333337</v>
      </c>
      <c r="H124" s="85">
        <v>0.34974537037037035</v>
      </c>
      <c r="I124" s="85">
        <v>0.755925925925926</v>
      </c>
      <c r="L124" s="93">
        <f t="shared" si="116"/>
        <v>0.33333333333333331</v>
      </c>
      <c r="M124" s="93">
        <f t="shared" si="117"/>
        <v>0.16666666666666669</v>
      </c>
      <c r="N124" s="93">
        <f t="shared" si="118"/>
        <v>0</v>
      </c>
      <c r="O124" s="93">
        <f t="shared" si="119"/>
        <v>0.27083333333333337</v>
      </c>
      <c r="P124" s="93">
        <f t="shared" si="105"/>
        <v>0.43750000000000006</v>
      </c>
      <c r="Q124" s="93"/>
      <c r="R124" s="138">
        <f t="shared" ref="R124" si="222">(SUM(P120:P126))*24</f>
        <v>52.5</v>
      </c>
      <c r="S124" s="138">
        <f t="shared" si="102"/>
        <v>10</v>
      </c>
      <c r="T124" s="138">
        <v>12.5</v>
      </c>
      <c r="U124" s="144" t="str">
        <f t="shared" ref="U124" si="223">CONCATENATE(TEXT(A120,"m/d;@")," – ",TEXT(A126,"m/d;@"))</f>
        <v>11/11 – 11/17</v>
      </c>
      <c r="W124" s="93">
        <f t="shared" si="104"/>
        <v>0.83333333333333337</v>
      </c>
      <c r="X124" s="11" t="str">
        <f>CONCATENATE(TEXT(A122,"m/d;@")," – ",TEXT(A126,"m/d;@"))</f>
        <v>11/13 – 11/17</v>
      </c>
      <c r="Y124" s="99" t="str">
        <f t="shared" si="100"/>
        <v/>
      </c>
    </row>
    <row r="125" spans="1:25" s="16" customFormat="1" ht="20.100000000000001" customHeight="1" x14ac:dyDescent="0.45">
      <c r="A125" s="29">
        <v>43055</v>
      </c>
      <c r="B125" s="13">
        <v>0.33333333333333331</v>
      </c>
      <c r="C125" s="13">
        <v>0.5</v>
      </c>
      <c r="D125" s="13">
        <v>0.5</v>
      </c>
      <c r="E125" s="13">
        <v>0.77083333333333337</v>
      </c>
      <c r="F125" s="14"/>
      <c r="G125" s="14"/>
      <c r="H125" s="86">
        <v>0.35673611111111114</v>
      </c>
      <c r="I125" s="86">
        <v>0.63988425925925929</v>
      </c>
      <c r="J125" s="19"/>
      <c r="L125" s="95">
        <f t="shared" si="116"/>
        <v>0.33333333333333331</v>
      </c>
      <c r="M125" s="95">
        <f t="shared" si="117"/>
        <v>0.16666666666666669</v>
      </c>
      <c r="N125" s="95">
        <f t="shared" si="118"/>
        <v>0</v>
      </c>
      <c r="O125" s="95">
        <f t="shared" si="119"/>
        <v>0.27083333333333337</v>
      </c>
      <c r="P125" s="95">
        <f t="shared" si="105"/>
        <v>0.43750000000000006</v>
      </c>
      <c r="Q125" s="95"/>
      <c r="R125" s="139">
        <f t="shared" ref="R125" si="224">(SUM(P120:P126))*24</f>
        <v>52.5</v>
      </c>
      <c r="S125" s="139">
        <f t="shared" si="102"/>
        <v>10</v>
      </c>
      <c r="T125" s="139">
        <v>12.5</v>
      </c>
      <c r="U125" s="145" t="str">
        <f t="shared" ref="U125" si="225">CONCATENATE(TEXT(A120,"m/d;@")," – ",TEXT(A126,"m/d;@"))</f>
        <v>11/11 – 11/17</v>
      </c>
      <c r="W125" s="95">
        <f t="shared" si="104"/>
        <v>0.83333333333333337</v>
      </c>
      <c r="X125" s="16" t="str">
        <f>CONCATENATE(TEXT(A122,"m/d;@")," – ",TEXT(A126,"m/d;@"))</f>
        <v>11/13 – 11/17</v>
      </c>
      <c r="Y125" s="100" t="str">
        <f t="shared" si="100"/>
        <v/>
      </c>
    </row>
    <row r="126" spans="1:25" ht="20.100000000000001" customHeight="1" x14ac:dyDescent="0.45">
      <c r="A126" s="25">
        <v>43056</v>
      </c>
      <c r="B126" s="8">
        <v>0.33333333333333331</v>
      </c>
      <c r="C126" s="8">
        <v>0.5</v>
      </c>
      <c r="D126" s="8">
        <v>0.5</v>
      </c>
      <c r="E126" s="8">
        <v>0.75</v>
      </c>
      <c r="H126" s="85">
        <v>0.37347222222222221</v>
      </c>
      <c r="I126" s="85">
        <v>0.52714120370370365</v>
      </c>
      <c r="L126" s="93">
        <f t="shared" si="116"/>
        <v>0.33333333333333331</v>
      </c>
      <c r="M126" s="93">
        <f t="shared" si="117"/>
        <v>0.16666666666666669</v>
      </c>
      <c r="N126" s="93">
        <f t="shared" si="118"/>
        <v>0</v>
      </c>
      <c r="O126" s="93">
        <f t="shared" si="119"/>
        <v>0.25</v>
      </c>
      <c r="P126" s="93">
        <f t="shared" si="105"/>
        <v>0.41666666666666669</v>
      </c>
      <c r="Q126" s="93"/>
      <c r="R126" s="138">
        <f t="shared" ref="R126" si="226">(SUM(P120:P126))*24</f>
        <v>52.5</v>
      </c>
      <c r="S126" s="138">
        <f t="shared" si="102"/>
        <v>10</v>
      </c>
      <c r="T126" s="138">
        <v>12.5</v>
      </c>
      <c r="U126" s="144" t="str">
        <f t="shared" ref="U126" si="227">CONCATENATE(TEXT(A120,"m/d;@")," – ",TEXT(A126,"m/d;@"))</f>
        <v>11/11 – 11/17</v>
      </c>
      <c r="W126" s="93">
        <f t="shared" si="104"/>
        <v>0.83333333333333337</v>
      </c>
      <c r="X126" s="11" t="str">
        <f>CONCATENATE(TEXT(A122,"m/d;@")," – ",TEXT(A126,"m/d;@"))</f>
        <v>11/13 – 11/17</v>
      </c>
      <c r="Y126" s="99" t="str">
        <f t="shared" si="100"/>
        <v/>
      </c>
    </row>
    <row r="127" spans="1:25" s="6" customFormat="1" ht="20.100000000000001" customHeight="1" x14ac:dyDescent="0.45">
      <c r="A127" s="38">
        <v>43057</v>
      </c>
      <c r="B127" s="17"/>
      <c r="C127" s="17"/>
      <c r="D127" s="17"/>
      <c r="E127" s="17"/>
      <c r="F127" s="5"/>
      <c r="G127" s="5"/>
      <c r="H127" s="88"/>
      <c r="I127" s="88"/>
      <c r="J127" s="4"/>
      <c r="L127" s="94">
        <f t="shared" si="116"/>
        <v>0</v>
      </c>
      <c r="M127" s="94">
        <f t="shared" si="117"/>
        <v>0</v>
      </c>
      <c r="N127" s="94">
        <f t="shared" si="118"/>
        <v>0</v>
      </c>
      <c r="O127" s="94">
        <f t="shared" si="119"/>
        <v>0</v>
      </c>
      <c r="P127" s="94">
        <f t="shared" si="105"/>
        <v>0</v>
      </c>
      <c r="Q127" s="94"/>
      <c r="R127" s="137">
        <f t="shared" ref="R127" si="228">(SUM(P127:P133))*24</f>
        <v>42</v>
      </c>
      <c r="S127" s="137">
        <f t="shared" si="102"/>
        <v>0</v>
      </c>
      <c r="T127" s="137"/>
      <c r="U127" s="143" t="str">
        <f t="shared" ref="U127" si="229">CONCATENATE(TEXT(A127,"m/d;@")," – ",TEXT(A133,"m/d;@"))</f>
        <v>11/18 – 11/24</v>
      </c>
      <c r="X127" s="6" t="str">
        <f>CONCATENATE(TEXT(A122,"m/d;@")," – ",TEXT(A126,"m/d;@"))</f>
        <v>11/13 – 11/17</v>
      </c>
      <c r="Y127" s="98" t="str">
        <f t="shared" si="100"/>
        <v/>
      </c>
    </row>
    <row r="128" spans="1:25" s="6" customFormat="1" ht="20.100000000000001" customHeight="1" x14ac:dyDescent="0.45">
      <c r="A128" s="38">
        <v>43058</v>
      </c>
      <c r="B128" s="17"/>
      <c r="C128" s="17"/>
      <c r="D128" s="17"/>
      <c r="E128" s="17"/>
      <c r="F128" s="5"/>
      <c r="G128" s="5"/>
      <c r="H128" s="88"/>
      <c r="I128" s="88"/>
      <c r="J128" s="4"/>
      <c r="L128" s="94">
        <f t="shared" si="116"/>
        <v>0</v>
      </c>
      <c r="M128" s="94">
        <f t="shared" si="117"/>
        <v>0</v>
      </c>
      <c r="N128" s="94">
        <f t="shared" si="118"/>
        <v>0</v>
      </c>
      <c r="O128" s="94">
        <f t="shared" si="119"/>
        <v>0</v>
      </c>
      <c r="P128" s="94">
        <f t="shared" si="105"/>
        <v>0</v>
      </c>
      <c r="Q128" s="94"/>
      <c r="R128" s="137">
        <f t="shared" ref="R128" si="230">(SUM(P127:P133))*24</f>
        <v>42</v>
      </c>
      <c r="S128" s="137">
        <f t="shared" si="102"/>
        <v>0</v>
      </c>
      <c r="T128" s="137"/>
      <c r="U128" s="143" t="str">
        <f t="shared" ref="U128" si="231">CONCATENATE(TEXT(A127,"m/d;@")," – ",TEXT(A133,"m/d;@"))</f>
        <v>11/18 – 11/24</v>
      </c>
      <c r="X128" s="6" t="str">
        <f>CONCATENATE(TEXT(A129,"m/d;@")," – ",TEXT(A133,"m/d;@"))</f>
        <v>11/20 – 11/24</v>
      </c>
      <c r="Y128" s="98" t="str">
        <f t="shared" si="100"/>
        <v/>
      </c>
    </row>
    <row r="129" spans="1:25" ht="20.100000000000001" customHeight="1" x14ac:dyDescent="0.45">
      <c r="A129" s="25">
        <v>43059</v>
      </c>
      <c r="B129" s="8">
        <v>0.33333333333333331</v>
      </c>
      <c r="C129" s="8">
        <v>0.54166666666666663</v>
      </c>
      <c r="D129" s="8">
        <v>0.5625</v>
      </c>
      <c r="E129" s="8">
        <v>0.79166666666666663</v>
      </c>
      <c r="H129" s="85">
        <v>0.35949074074074078</v>
      </c>
      <c r="I129" s="85">
        <v>0.70856481481481481</v>
      </c>
      <c r="L129" s="93">
        <f t="shared" si="116"/>
        <v>0.33333333333333331</v>
      </c>
      <c r="M129" s="93">
        <f t="shared" si="117"/>
        <v>0.20833333333333331</v>
      </c>
      <c r="N129" s="93">
        <f t="shared" si="118"/>
        <v>2.083333333333337E-2</v>
      </c>
      <c r="O129" s="93">
        <f t="shared" si="119"/>
        <v>0.22916666666666663</v>
      </c>
      <c r="P129" s="93">
        <f t="shared" si="105"/>
        <v>0.45833333333333331</v>
      </c>
      <c r="Q129" s="93"/>
      <c r="R129" s="138">
        <f t="shared" ref="R129" si="232">(SUM(P127:P133))*24</f>
        <v>42</v>
      </c>
      <c r="S129" s="138">
        <f t="shared" si="102"/>
        <v>0</v>
      </c>
      <c r="U129" s="144" t="str">
        <f t="shared" ref="U129" si="233">CONCATENATE(TEXT(A127,"m/d;@")," – ",TEXT(A133,"m/d;@"))</f>
        <v>11/18 – 11/24</v>
      </c>
      <c r="W129" s="93">
        <f t="shared" si="104"/>
        <v>0.83333333333333337</v>
      </c>
      <c r="X129" s="96" t="str">
        <f>CONCATENATE(TEXT(A129,"m/d;@")," – ",TEXT(A133,"m/d;@"))</f>
        <v>11/20 – 11/24</v>
      </c>
      <c r="Y129" s="99" t="str">
        <f t="shared" si="100"/>
        <v/>
      </c>
    </row>
    <row r="130" spans="1:25" s="16" customFormat="1" ht="20.100000000000001" customHeight="1" x14ac:dyDescent="0.45">
      <c r="A130" s="29">
        <v>43060</v>
      </c>
      <c r="B130" s="13">
        <v>0.33333333333333331</v>
      </c>
      <c r="C130" s="13">
        <v>0.54166666666666663</v>
      </c>
      <c r="D130" s="13">
        <v>0.5625</v>
      </c>
      <c r="E130" s="13">
        <v>0.75</v>
      </c>
      <c r="F130" s="14"/>
      <c r="G130" s="14" t="s">
        <v>12</v>
      </c>
      <c r="H130" s="86"/>
      <c r="I130" s="86"/>
      <c r="J130" s="19"/>
      <c r="L130" s="95">
        <f t="shared" si="116"/>
        <v>0.33333333333333331</v>
      </c>
      <c r="M130" s="95">
        <f t="shared" si="117"/>
        <v>0.20833333333333331</v>
      </c>
      <c r="N130" s="95">
        <f t="shared" si="118"/>
        <v>2.083333333333337E-2</v>
      </c>
      <c r="O130" s="95">
        <f t="shared" si="119"/>
        <v>0.1875</v>
      </c>
      <c r="P130" s="95">
        <f t="shared" si="105"/>
        <v>0.41666666666666669</v>
      </c>
      <c r="Q130" s="95"/>
      <c r="R130" s="139">
        <f t="shared" ref="R130" si="234">(SUM(P127:P133))*24</f>
        <v>42</v>
      </c>
      <c r="S130" s="139">
        <f t="shared" si="102"/>
        <v>0</v>
      </c>
      <c r="T130" s="139"/>
      <c r="U130" s="145" t="str">
        <f t="shared" ref="U130" si="235">CONCATENATE(TEXT(A127,"m/d;@")," – ",TEXT(A133,"m/d;@"))</f>
        <v>11/18 – 11/24</v>
      </c>
      <c r="W130" s="95">
        <f t="shared" si="104"/>
        <v>0.83333333333333337</v>
      </c>
      <c r="X130" s="16" t="str">
        <f>CONCATENATE(TEXT(A129,"m/d;@")," – ",TEXT(A133,"m/d;@"))</f>
        <v>11/20 – 11/24</v>
      </c>
      <c r="Y130" s="100">
        <f t="shared" ref="Y130:Y193" si="236">IF(G130="X",Y$223,"")</f>
        <v>0.54861111111111105</v>
      </c>
    </row>
    <row r="131" spans="1:25" ht="20.100000000000001" customHeight="1" x14ac:dyDescent="0.45">
      <c r="A131" s="25">
        <v>43061</v>
      </c>
      <c r="B131" s="8">
        <v>0.33333333333333331</v>
      </c>
      <c r="C131" s="8">
        <v>0.54166666666666663</v>
      </c>
      <c r="D131" s="8">
        <v>0.5625</v>
      </c>
      <c r="E131" s="8">
        <v>0.79166666666666663</v>
      </c>
      <c r="G131" s="9" t="s">
        <v>12</v>
      </c>
      <c r="H131" s="85"/>
      <c r="I131" s="85"/>
      <c r="L131" s="93">
        <f t="shared" si="116"/>
        <v>0.33333333333333331</v>
      </c>
      <c r="M131" s="93">
        <f t="shared" si="117"/>
        <v>0.20833333333333331</v>
      </c>
      <c r="N131" s="93">
        <f t="shared" si="118"/>
        <v>2.083333333333337E-2</v>
      </c>
      <c r="O131" s="93">
        <f t="shared" si="119"/>
        <v>0.22916666666666663</v>
      </c>
      <c r="P131" s="93">
        <f t="shared" si="105"/>
        <v>0.45833333333333331</v>
      </c>
      <c r="Q131" s="93"/>
      <c r="R131" s="138">
        <f t="shared" ref="R131" si="237">(SUM(P127:P133))*24</f>
        <v>42</v>
      </c>
      <c r="S131" s="138">
        <f t="shared" ref="S131:S194" si="238">MAX(0,(R131-42.5))</f>
        <v>0</v>
      </c>
      <c r="U131" s="144" t="str">
        <f t="shared" ref="U131" si="239">CONCATENATE(TEXT(A127,"m/d;@")," – ",TEXT(A133,"m/d;@"))</f>
        <v>11/18 – 11/24</v>
      </c>
      <c r="W131" s="93">
        <f t="shared" ref="W131:W194" si="240">$W$223</f>
        <v>0.83333333333333337</v>
      </c>
      <c r="X131" s="11" t="str">
        <f>CONCATENATE(TEXT(A129,"m/d;@")," – ",TEXT(A133,"m/d;@"))</f>
        <v>11/20 – 11/24</v>
      </c>
      <c r="Y131" s="99">
        <f t="shared" si="236"/>
        <v>0.54861111111111105</v>
      </c>
    </row>
    <row r="132" spans="1:25" s="16" customFormat="1" ht="20.100000000000001" customHeight="1" x14ac:dyDescent="0.45">
      <c r="A132" s="29">
        <v>43062</v>
      </c>
      <c r="B132" s="19"/>
      <c r="C132" s="19"/>
      <c r="D132" s="19"/>
      <c r="E132" s="19"/>
      <c r="F132" s="14" t="s">
        <v>12</v>
      </c>
      <c r="G132" s="14"/>
      <c r="H132" s="86"/>
      <c r="I132" s="86"/>
      <c r="J132" s="19" t="s">
        <v>9</v>
      </c>
      <c r="L132" s="95">
        <f t="shared" si="116"/>
        <v>0</v>
      </c>
      <c r="M132" s="95">
        <f t="shared" si="117"/>
        <v>0</v>
      </c>
      <c r="N132" s="95">
        <f t="shared" si="118"/>
        <v>0</v>
      </c>
      <c r="O132" s="95">
        <f t="shared" si="119"/>
        <v>0</v>
      </c>
      <c r="P132" s="95">
        <f t="shared" ref="P132:P195" si="241">E132-B132</f>
        <v>0</v>
      </c>
      <c r="Q132" s="95"/>
      <c r="R132" s="139">
        <f t="shared" ref="R132" si="242">(SUM(P127:P133))*24</f>
        <v>42</v>
      </c>
      <c r="S132" s="139">
        <f t="shared" si="238"/>
        <v>0</v>
      </c>
      <c r="T132" s="139"/>
      <c r="U132" s="145" t="str">
        <f t="shared" ref="U132" si="243">CONCATENATE(TEXT(A127,"m/d;@")," – ",TEXT(A133,"m/d;@"))</f>
        <v>11/18 – 11/24</v>
      </c>
      <c r="W132" s="95">
        <f t="shared" si="240"/>
        <v>0.83333333333333337</v>
      </c>
      <c r="X132" s="16" t="str">
        <f>CONCATENATE(TEXT(A129,"m/d;@")," – ",TEXT(A133,"m/d;@"))</f>
        <v>11/20 – 11/24</v>
      </c>
      <c r="Y132" s="100" t="str">
        <f t="shared" si="236"/>
        <v/>
      </c>
    </row>
    <row r="133" spans="1:25" ht="20.100000000000001" customHeight="1" x14ac:dyDescent="0.45">
      <c r="A133" s="25">
        <v>43063</v>
      </c>
      <c r="B133" s="8">
        <v>0.33333333333333331</v>
      </c>
      <c r="C133" s="8">
        <v>0.54166666666666663</v>
      </c>
      <c r="D133" s="8">
        <v>0.5625</v>
      </c>
      <c r="E133" s="8">
        <v>0.75</v>
      </c>
      <c r="G133" s="9" t="s">
        <v>12</v>
      </c>
      <c r="H133" s="85"/>
      <c r="I133" s="85"/>
      <c r="L133" s="93">
        <f t="shared" si="116"/>
        <v>0.33333333333333331</v>
      </c>
      <c r="M133" s="93">
        <f t="shared" si="117"/>
        <v>0.20833333333333331</v>
      </c>
      <c r="N133" s="93">
        <f t="shared" si="118"/>
        <v>2.083333333333337E-2</v>
      </c>
      <c r="O133" s="93">
        <f t="shared" si="119"/>
        <v>0.1875</v>
      </c>
      <c r="P133" s="93">
        <f t="shared" si="241"/>
        <v>0.41666666666666669</v>
      </c>
      <c r="Q133" s="93"/>
      <c r="R133" s="138">
        <f t="shared" ref="R133" si="244">(SUM(P127:P133))*24</f>
        <v>42</v>
      </c>
      <c r="S133" s="138">
        <f t="shared" si="238"/>
        <v>0</v>
      </c>
      <c r="U133" s="144" t="str">
        <f t="shared" ref="U133" si="245">CONCATENATE(TEXT(A127,"m/d;@")," – ",TEXT(A133,"m/d;@"))</f>
        <v>11/18 – 11/24</v>
      </c>
      <c r="W133" s="93">
        <f t="shared" si="240"/>
        <v>0.83333333333333337</v>
      </c>
      <c r="X133" s="11" t="str">
        <f>CONCATENATE(TEXT(A129,"m/d;@")," – ",TEXT(A133,"m/d;@"))</f>
        <v>11/20 – 11/24</v>
      </c>
      <c r="Y133" s="99">
        <f t="shared" si="236"/>
        <v>0.54861111111111105</v>
      </c>
    </row>
    <row r="134" spans="1:25" s="6" customFormat="1" ht="20.100000000000001" customHeight="1" x14ac:dyDescent="0.45">
      <c r="A134" s="38">
        <v>43064</v>
      </c>
      <c r="B134" s="17"/>
      <c r="C134" s="17"/>
      <c r="D134" s="17"/>
      <c r="E134" s="17"/>
      <c r="F134" s="5"/>
      <c r="G134" s="5"/>
      <c r="H134" s="88"/>
      <c r="I134" s="88"/>
      <c r="J134" s="4"/>
      <c r="L134" s="94">
        <f t="shared" si="116"/>
        <v>0</v>
      </c>
      <c r="M134" s="94">
        <f t="shared" si="117"/>
        <v>0</v>
      </c>
      <c r="N134" s="94">
        <f t="shared" si="118"/>
        <v>0</v>
      </c>
      <c r="O134" s="94">
        <f t="shared" si="119"/>
        <v>0</v>
      </c>
      <c r="P134" s="94">
        <f t="shared" si="241"/>
        <v>0</v>
      </c>
      <c r="Q134" s="94"/>
      <c r="R134" s="137">
        <f t="shared" ref="R134" si="246">(SUM(P134:P140))*24</f>
        <v>52</v>
      </c>
      <c r="S134" s="137">
        <f t="shared" si="238"/>
        <v>9.5</v>
      </c>
      <c r="T134" s="137">
        <v>10</v>
      </c>
      <c r="U134" s="143" t="str">
        <f t="shared" ref="U134" si="247">CONCATENATE(TEXT(A134,"m/d;@")," – ",TEXT(A140,"m/d;@"))</f>
        <v>11/25 – 12/1</v>
      </c>
      <c r="X134" s="6" t="str">
        <f>CONCATENATE(TEXT(A129,"m/d;@")," – ",TEXT(A133,"m/d;@"))</f>
        <v>11/20 – 11/24</v>
      </c>
      <c r="Y134" s="98" t="str">
        <f t="shared" si="236"/>
        <v/>
      </c>
    </row>
    <row r="135" spans="1:25" s="6" customFormat="1" ht="20.100000000000001" customHeight="1" x14ac:dyDescent="0.45">
      <c r="A135" s="38">
        <v>43065</v>
      </c>
      <c r="B135" s="17"/>
      <c r="C135" s="17"/>
      <c r="D135" s="17"/>
      <c r="E135" s="17"/>
      <c r="F135" s="5"/>
      <c r="G135" s="5"/>
      <c r="H135" s="88"/>
      <c r="I135" s="88"/>
      <c r="J135" s="4"/>
      <c r="L135" s="94">
        <f t="shared" si="116"/>
        <v>0</v>
      </c>
      <c r="M135" s="94">
        <f t="shared" si="117"/>
        <v>0</v>
      </c>
      <c r="N135" s="94">
        <f t="shared" si="118"/>
        <v>0</v>
      </c>
      <c r="O135" s="94">
        <f t="shared" si="119"/>
        <v>0</v>
      </c>
      <c r="P135" s="94">
        <f t="shared" si="241"/>
        <v>0</v>
      </c>
      <c r="Q135" s="94"/>
      <c r="R135" s="137">
        <f t="shared" ref="R135" si="248">(SUM(P134:P140))*24</f>
        <v>52</v>
      </c>
      <c r="S135" s="137">
        <f t="shared" si="238"/>
        <v>9.5</v>
      </c>
      <c r="T135" s="137">
        <v>10</v>
      </c>
      <c r="U135" s="143" t="str">
        <f t="shared" ref="U135" si="249">CONCATENATE(TEXT(A134,"m/d;@")," – ",TEXT(A140,"m/d;@"))</f>
        <v>11/25 – 12/1</v>
      </c>
      <c r="X135" s="6" t="str">
        <f>CONCATENATE(TEXT(A136,"m/d;@")," – ",TEXT(A140,"m/d;@"))</f>
        <v>11/27 – 12/1</v>
      </c>
      <c r="Y135" s="98" t="str">
        <f t="shared" si="236"/>
        <v/>
      </c>
    </row>
    <row r="136" spans="1:25" ht="20.100000000000001" customHeight="1" x14ac:dyDescent="0.45">
      <c r="A136" s="25">
        <v>43066</v>
      </c>
      <c r="B136" s="8">
        <v>0.33333333333333331</v>
      </c>
      <c r="C136" s="8">
        <v>0.54166666666666663</v>
      </c>
      <c r="D136" s="8">
        <v>0.5625</v>
      </c>
      <c r="E136" s="8">
        <v>0.75</v>
      </c>
      <c r="G136" s="9" t="s">
        <v>12</v>
      </c>
      <c r="H136" s="85"/>
      <c r="I136" s="85"/>
      <c r="L136" s="93">
        <f t="shared" si="116"/>
        <v>0.33333333333333331</v>
      </c>
      <c r="M136" s="93">
        <f t="shared" si="117"/>
        <v>0.20833333333333331</v>
      </c>
      <c r="N136" s="93">
        <f t="shared" si="118"/>
        <v>2.083333333333337E-2</v>
      </c>
      <c r="O136" s="93">
        <f t="shared" si="119"/>
        <v>0.1875</v>
      </c>
      <c r="P136" s="93">
        <f t="shared" si="241"/>
        <v>0.41666666666666669</v>
      </c>
      <c r="Q136" s="93"/>
      <c r="R136" s="138">
        <f t="shared" ref="R136" si="250">(SUM(P134:P140))*24</f>
        <v>52</v>
      </c>
      <c r="S136" s="138">
        <f t="shared" si="238"/>
        <v>9.5</v>
      </c>
      <c r="T136" s="138">
        <v>10</v>
      </c>
      <c r="U136" s="144" t="str">
        <f t="shared" ref="U136" si="251">CONCATENATE(TEXT(A134,"m/d;@")," – ",TEXT(A140,"m/d;@"))</f>
        <v>11/25 – 12/1</v>
      </c>
      <c r="W136" s="93">
        <f t="shared" si="240"/>
        <v>0.83333333333333337</v>
      </c>
      <c r="X136" s="11" t="str">
        <f>CONCATENATE(TEXT(A136,"m/d;@")," – ",TEXT(A140,"m/d;@"))</f>
        <v>11/27 – 12/1</v>
      </c>
      <c r="Y136" s="99">
        <f t="shared" si="236"/>
        <v>0.54861111111111105</v>
      </c>
    </row>
    <row r="137" spans="1:25" s="16" customFormat="1" ht="20.100000000000001" customHeight="1" x14ac:dyDescent="0.45">
      <c r="A137" s="29">
        <v>43067</v>
      </c>
      <c r="B137" s="13">
        <v>0.33333333333333331</v>
      </c>
      <c r="C137" s="13">
        <v>0.54166666666666663</v>
      </c>
      <c r="D137" s="13">
        <v>0.5625</v>
      </c>
      <c r="E137" s="13">
        <v>0.79166666666666663</v>
      </c>
      <c r="F137" s="14"/>
      <c r="G137" s="14"/>
      <c r="H137" s="86">
        <v>0.35149305555555554</v>
      </c>
      <c r="I137" s="86">
        <v>0.69840277777777782</v>
      </c>
      <c r="J137" s="19"/>
      <c r="L137" s="95">
        <f t="shared" ref="L137:L200" si="252">B137</f>
        <v>0.33333333333333331</v>
      </c>
      <c r="M137" s="95">
        <f t="shared" ref="M137:M200" si="253">C137-B137</f>
        <v>0.20833333333333331</v>
      </c>
      <c r="N137" s="95">
        <f t="shared" ref="N137:N200" si="254">D137-C137</f>
        <v>2.083333333333337E-2</v>
      </c>
      <c r="O137" s="95">
        <f t="shared" ref="O137:O200" si="255">E137-D137</f>
        <v>0.22916666666666663</v>
      </c>
      <c r="P137" s="95">
        <f t="shared" si="241"/>
        <v>0.45833333333333331</v>
      </c>
      <c r="Q137" s="95"/>
      <c r="R137" s="139">
        <f t="shared" ref="R137" si="256">(SUM(P134:P140))*24</f>
        <v>52</v>
      </c>
      <c r="S137" s="139">
        <f t="shared" si="238"/>
        <v>9.5</v>
      </c>
      <c r="T137" s="139">
        <v>10</v>
      </c>
      <c r="U137" s="145" t="str">
        <f t="shared" ref="U137" si="257">CONCATENATE(TEXT(A134,"m/d;@")," – ",TEXT(A140,"m/d;@"))</f>
        <v>11/25 – 12/1</v>
      </c>
      <c r="W137" s="95">
        <f t="shared" si="240"/>
        <v>0.83333333333333337</v>
      </c>
      <c r="X137" s="16" t="str">
        <f>CONCATENATE(TEXT(A136,"m/d;@")," – ",TEXT(A140,"m/d;@"))</f>
        <v>11/27 – 12/1</v>
      </c>
      <c r="Y137" s="100" t="str">
        <f t="shared" si="236"/>
        <v/>
      </c>
    </row>
    <row r="138" spans="1:25" ht="20.100000000000001" customHeight="1" x14ac:dyDescent="0.45">
      <c r="A138" s="25">
        <v>43068</v>
      </c>
      <c r="B138" s="8">
        <v>0.33333333333333331</v>
      </c>
      <c r="C138" s="8">
        <v>0.54166666666666663</v>
      </c>
      <c r="D138" s="8">
        <v>0.5625</v>
      </c>
      <c r="E138" s="8">
        <v>0.79166666666666663</v>
      </c>
      <c r="H138" s="85">
        <v>0.35866898148148146</v>
      </c>
      <c r="I138" s="85">
        <v>0.69158564814814805</v>
      </c>
      <c r="L138" s="93">
        <f t="shared" si="252"/>
        <v>0.33333333333333331</v>
      </c>
      <c r="M138" s="93">
        <f t="shared" si="253"/>
        <v>0.20833333333333331</v>
      </c>
      <c r="N138" s="93">
        <f t="shared" si="254"/>
        <v>2.083333333333337E-2</v>
      </c>
      <c r="O138" s="93">
        <f t="shared" si="255"/>
        <v>0.22916666666666663</v>
      </c>
      <c r="P138" s="93">
        <f t="shared" si="241"/>
        <v>0.45833333333333331</v>
      </c>
      <c r="Q138" s="93"/>
      <c r="R138" s="138">
        <f t="shared" ref="R138" si="258">(SUM(P134:P140))*24</f>
        <v>52</v>
      </c>
      <c r="S138" s="138">
        <f t="shared" si="238"/>
        <v>9.5</v>
      </c>
      <c r="T138" s="138">
        <v>10</v>
      </c>
      <c r="U138" s="144" t="str">
        <f t="shared" ref="U138" si="259">CONCATENATE(TEXT(A134,"m/d;@")," – ",TEXT(A140,"m/d;@"))</f>
        <v>11/25 – 12/1</v>
      </c>
      <c r="W138" s="93">
        <f t="shared" si="240"/>
        <v>0.83333333333333337</v>
      </c>
      <c r="X138" s="11" t="str">
        <f>CONCATENATE(TEXT(A136,"m/d;@")," – ",TEXT(A140,"m/d;@"))</f>
        <v>11/27 – 12/1</v>
      </c>
      <c r="Y138" s="99" t="str">
        <f t="shared" si="236"/>
        <v/>
      </c>
    </row>
    <row r="139" spans="1:25" s="16" customFormat="1" ht="20.100000000000001" customHeight="1" x14ac:dyDescent="0.45">
      <c r="A139" s="29">
        <v>43069</v>
      </c>
      <c r="B139" s="13">
        <v>0.33333333333333331</v>
      </c>
      <c r="C139" s="13">
        <v>0.54166666666666663</v>
      </c>
      <c r="D139" s="13">
        <v>0.5625</v>
      </c>
      <c r="E139" s="13">
        <v>0.75</v>
      </c>
      <c r="F139" s="14"/>
      <c r="G139" s="14"/>
      <c r="H139" s="86">
        <v>0.34097222222222223</v>
      </c>
      <c r="I139" s="86">
        <v>0.64086805555555559</v>
      </c>
      <c r="J139" s="19"/>
      <c r="L139" s="95">
        <f t="shared" si="252"/>
        <v>0.33333333333333331</v>
      </c>
      <c r="M139" s="95">
        <f t="shared" si="253"/>
        <v>0.20833333333333331</v>
      </c>
      <c r="N139" s="95">
        <f t="shared" si="254"/>
        <v>2.083333333333337E-2</v>
      </c>
      <c r="O139" s="95">
        <f t="shared" si="255"/>
        <v>0.1875</v>
      </c>
      <c r="P139" s="95">
        <f t="shared" si="241"/>
        <v>0.41666666666666669</v>
      </c>
      <c r="Q139" s="95"/>
      <c r="R139" s="139">
        <f t="shared" ref="R139" si="260">(SUM(P134:P140))*24</f>
        <v>52</v>
      </c>
      <c r="S139" s="139">
        <f t="shared" si="238"/>
        <v>9.5</v>
      </c>
      <c r="T139" s="139">
        <v>10</v>
      </c>
      <c r="U139" s="145" t="str">
        <f t="shared" ref="U139" si="261">CONCATENATE(TEXT(A134,"m/d;@")," – ",TEXT(A140,"m/d;@"))</f>
        <v>11/25 – 12/1</v>
      </c>
      <c r="W139" s="95">
        <f t="shared" si="240"/>
        <v>0.83333333333333337</v>
      </c>
      <c r="X139" s="16" t="str">
        <f>CONCATENATE(TEXT(A136,"m/d;@")," – ",TEXT(A140,"m/d;@"))</f>
        <v>11/27 – 12/1</v>
      </c>
      <c r="Y139" s="100" t="str">
        <f t="shared" si="236"/>
        <v/>
      </c>
    </row>
    <row r="140" spans="1:25" ht="20.100000000000001" customHeight="1" x14ac:dyDescent="0.45">
      <c r="A140" s="25">
        <v>43070</v>
      </c>
      <c r="B140" s="8">
        <v>0.33333333333333331</v>
      </c>
      <c r="C140" s="8">
        <v>0.54166666666666663</v>
      </c>
      <c r="D140" s="8">
        <v>0.5625</v>
      </c>
      <c r="E140" s="8">
        <v>0.75</v>
      </c>
      <c r="G140" s="9" t="s">
        <v>12</v>
      </c>
      <c r="H140" s="85"/>
      <c r="I140" s="85"/>
      <c r="L140" s="93">
        <f t="shared" si="252"/>
        <v>0.33333333333333331</v>
      </c>
      <c r="M140" s="93">
        <f t="shared" si="253"/>
        <v>0.20833333333333331</v>
      </c>
      <c r="N140" s="93">
        <f t="shared" si="254"/>
        <v>2.083333333333337E-2</v>
      </c>
      <c r="O140" s="93">
        <f t="shared" si="255"/>
        <v>0.1875</v>
      </c>
      <c r="P140" s="93">
        <f t="shared" si="241"/>
        <v>0.41666666666666669</v>
      </c>
      <c r="Q140" s="93"/>
      <c r="R140" s="138">
        <f t="shared" ref="R140" si="262">(SUM(P134:P140))*24</f>
        <v>52</v>
      </c>
      <c r="S140" s="138">
        <f t="shared" si="238"/>
        <v>9.5</v>
      </c>
      <c r="T140" s="138">
        <v>10</v>
      </c>
      <c r="U140" s="144" t="str">
        <f t="shared" ref="U140" si="263">CONCATENATE(TEXT(A134,"m/d;@")," – ",TEXT(A140,"m/d;@"))</f>
        <v>11/25 – 12/1</v>
      </c>
      <c r="W140" s="93">
        <f t="shared" si="240"/>
        <v>0.83333333333333337</v>
      </c>
      <c r="X140" s="11" t="str">
        <f>CONCATENATE(TEXT(A136,"m/d;@")," – ",TEXT(A140,"m/d;@"))</f>
        <v>11/27 – 12/1</v>
      </c>
      <c r="Y140" s="99">
        <f t="shared" si="236"/>
        <v>0.54861111111111105</v>
      </c>
    </row>
    <row r="141" spans="1:25" s="6" customFormat="1" ht="20.100000000000001" customHeight="1" x14ac:dyDescent="0.45">
      <c r="A141" s="38">
        <v>43071</v>
      </c>
      <c r="B141" s="17"/>
      <c r="C141" s="17"/>
      <c r="D141" s="17"/>
      <c r="E141" s="17"/>
      <c r="F141" s="5"/>
      <c r="G141" s="5"/>
      <c r="H141" s="88"/>
      <c r="I141" s="88"/>
      <c r="J141" s="4"/>
      <c r="L141" s="94">
        <f t="shared" si="252"/>
        <v>0</v>
      </c>
      <c r="M141" s="94">
        <f t="shared" si="253"/>
        <v>0</v>
      </c>
      <c r="N141" s="94">
        <f t="shared" si="254"/>
        <v>0</v>
      </c>
      <c r="O141" s="94">
        <f t="shared" si="255"/>
        <v>0</v>
      </c>
      <c r="P141" s="94">
        <f t="shared" si="241"/>
        <v>0</v>
      </c>
      <c r="Q141" s="94"/>
      <c r="R141" s="137">
        <f t="shared" ref="R141" si="264">(SUM(P141:P147))*24</f>
        <v>52.5</v>
      </c>
      <c r="S141" s="137">
        <f t="shared" si="238"/>
        <v>10</v>
      </c>
      <c r="T141" s="137">
        <v>10</v>
      </c>
      <c r="U141" s="143" t="str">
        <f t="shared" ref="U141" si="265">CONCATENATE(TEXT(A141,"m/d;@")," – ",TEXT(A147,"m/d;@"))</f>
        <v>12/2 – 12/8</v>
      </c>
      <c r="X141" s="6" t="str">
        <f>CONCATENATE(TEXT(A136,"m/d;@")," – ",TEXT(A140,"m/d;@"))</f>
        <v>11/27 – 12/1</v>
      </c>
      <c r="Y141" s="98" t="str">
        <f t="shared" si="236"/>
        <v/>
      </c>
    </row>
    <row r="142" spans="1:25" s="6" customFormat="1" ht="20.100000000000001" customHeight="1" x14ac:dyDescent="0.45">
      <c r="A142" s="38">
        <v>43072</v>
      </c>
      <c r="B142" s="17"/>
      <c r="C142" s="17"/>
      <c r="D142" s="17"/>
      <c r="E142" s="17"/>
      <c r="F142" s="5"/>
      <c r="G142" s="5"/>
      <c r="H142" s="88"/>
      <c r="I142" s="88"/>
      <c r="J142" s="4"/>
      <c r="L142" s="94">
        <f t="shared" si="252"/>
        <v>0</v>
      </c>
      <c r="M142" s="94">
        <f t="shared" si="253"/>
        <v>0</v>
      </c>
      <c r="N142" s="94">
        <f t="shared" si="254"/>
        <v>0</v>
      </c>
      <c r="O142" s="94">
        <f t="shared" si="255"/>
        <v>0</v>
      </c>
      <c r="P142" s="94">
        <f t="shared" si="241"/>
        <v>0</v>
      </c>
      <c r="Q142" s="94"/>
      <c r="R142" s="137">
        <f t="shared" ref="R142" si="266">(SUM(P141:P147))*24</f>
        <v>52.5</v>
      </c>
      <c r="S142" s="137">
        <f t="shared" si="238"/>
        <v>10</v>
      </c>
      <c r="T142" s="137">
        <v>10</v>
      </c>
      <c r="U142" s="143" t="str">
        <f t="shared" ref="U142" si="267">CONCATENATE(TEXT(A141,"m/d;@")," – ",TEXT(A147,"m/d;@"))</f>
        <v>12/2 – 12/8</v>
      </c>
      <c r="X142" s="6" t="str">
        <f>CONCATENATE(TEXT(A143,"m/d;@")," – ",TEXT(A147,"m/d;@"))</f>
        <v>12/4 – 12/8</v>
      </c>
      <c r="Y142" s="98" t="str">
        <f t="shared" si="236"/>
        <v/>
      </c>
    </row>
    <row r="143" spans="1:25" ht="20.100000000000001" customHeight="1" x14ac:dyDescent="0.45">
      <c r="A143" s="25">
        <v>43073</v>
      </c>
      <c r="B143" s="8">
        <v>0.33333333333333331</v>
      </c>
      <c r="C143" s="8">
        <v>0.54166666666666663</v>
      </c>
      <c r="D143" s="8">
        <v>0.5625</v>
      </c>
      <c r="E143" s="8">
        <v>0.75</v>
      </c>
      <c r="G143" s="9" t="s">
        <v>12</v>
      </c>
      <c r="H143" s="85"/>
      <c r="I143" s="85"/>
      <c r="L143" s="93">
        <f t="shared" si="252"/>
        <v>0.33333333333333331</v>
      </c>
      <c r="M143" s="93">
        <f t="shared" si="253"/>
        <v>0.20833333333333331</v>
      </c>
      <c r="N143" s="93">
        <f t="shared" si="254"/>
        <v>2.083333333333337E-2</v>
      </c>
      <c r="O143" s="93">
        <f t="shared" si="255"/>
        <v>0.1875</v>
      </c>
      <c r="P143" s="93">
        <f t="shared" si="241"/>
        <v>0.41666666666666669</v>
      </c>
      <c r="Q143" s="93"/>
      <c r="R143" s="138">
        <f t="shared" ref="R143" si="268">(SUM(P141:P147))*24</f>
        <v>52.5</v>
      </c>
      <c r="S143" s="138">
        <f t="shared" si="238"/>
        <v>10</v>
      </c>
      <c r="T143" s="138">
        <v>10</v>
      </c>
      <c r="U143" s="144" t="str">
        <f t="shared" ref="U143" si="269">CONCATENATE(TEXT(A141,"m/d;@")," – ",TEXT(A147,"m/d;@"))</f>
        <v>12/2 – 12/8</v>
      </c>
      <c r="W143" s="93">
        <f t="shared" si="240"/>
        <v>0.83333333333333337</v>
      </c>
      <c r="X143" s="96" t="str">
        <f>CONCATENATE(TEXT(A143,"m/d;@")," – ",TEXT(A147,"m/d;@"))</f>
        <v>12/4 – 12/8</v>
      </c>
      <c r="Y143" s="99">
        <f t="shared" si="236"/>
        <v>0.54861111111111105</v>
      </c>
    </row>
    <row r="144" spans="1:25" s="16" customFormat="1" ht="20.100000000000001" customHeight="1" x14ac:dyDescent="0.45">
      <c r="A144" s="29">
        <v>43074</v>
      </c>
      <c r="B144" s="13">
        <v>0.33333333333333331</v>
      </c>
      <c r="C144" s="13">
        <v>0.54166666666666663</v>
      </c>
      <c r="D144" s="13">
        <v>0.5625</v>
      </c>
      <c r="E144" s="13">
        <v>0.79166666666666663</v>
      </c>
      <c r="F144" s="14"/>
      <c r="G144" s="14" t="s">
        <v>12</v>
      </c>
      <c r="H144" s="86"/>
      <c r="I144" s="86"/>
      <c r="J144" s="19"/>
      <c r="L144" s="95">
        <f t="shared" si="252"/>
        <v>0.33333333333333331</v>
      </c>
      <c r="M144" s="95">
        <f t="shared" si="253"/>
        <v>0.20833333333333331</v>
      </c>
      <c r="N144" s="95">
        <f t="shared" si="254"/>
        <v>2.083333333333337E-2</v>
      </c>
      <c r="O144" s="95">
        <f t="shared" si="255"/>
        <v>0.22916666666666663</v>
      </c>
      <c r="P144" s="95">
        <f t="shared" si="241"/>
        <v>0.45833333333333331</v>
      </c>
      <c r="Q144" s="95"/>
      <c r="R144" s="139">
        <f t="shared" ref="R144" si="270">(SUM(P141:P147))*24</f>
        <v>52.5</v>
      </c>
      <c r="S144" s="139">
        <f t="shared" si="238"/>
        <v>10</v>
      </c>
      <c r="T144" s="139">
        <v>10</v>
      </c>
      <c r="U144" s="145" t="str">
        <f t="shared" ref="U144" si="271">CONCATENATE(TEXT(A141,"m/d;@")," – ",TEXT(A147,"m/d;@"))</f>
        <v>12/2 – 12/8</v>
      </c>
      <c r="W144" s="95">
        <f t="shared" si="240"/>
        <v>0.83333333333333337</v>
      </c>
      <c r="X144" s="16" t="str">
        <f>CONCATENATE(TEXT(A143,"m/d;@")," – ",TEXT(A147,"m/d;@"))</f>
        <v>12/4 – 12/8</v>
      </c>
      <c r="Y144" s="100">
        <f t="shared" si="236"/>
        <v>0.54861111111111105</v>
      </c>
    </row>
    <row r="145" spans="1:25" ht="20.100000000000001" customHeight="1" x14ac:dyDescent="0.45">
      <c r="A145" s="25">
        <v>43075</v>
      </c>
      <c r="B145" s="8">
        <v>0.3125</v>
      </c>
      <c r="C145" s="8">
        <v>0.54166666666666663</v>
      </c>
      <c r="D145" s="8">
        <v>0.5625</v>
      </c>
      <c r="E145" s="8">
        <v>0.79166666666666663</v>
      </c>
      <c r="H145" s="85">
        <v>0.39406249999999998</v>
      </c>
      <c r="I145" s="85">
        <v>0.76596064814814813</v>
      </c>
      <c r="L145" s="93">
        <f t="shared" si="252"/>
        <v>0.3125</v>
      </c>
      <c r="M145" s="93">
        <f t="shared" si="253"/>
        <v>0.22916666666666663</v>
      </c>
      <c r="N145" s="93">
        <f t="shared" si="254"/>
        <v>2.083333333333337E-2</v>
      </c>
      <c r="O145" s="93">
        <f t="shared" si="255"/>
        <v>0.22916666666666663</v>
      </c>
      <c r="P145" s="93">
        <f t="shared" si="241"/>
        <v>0.47916666666666663</v>
      </c>
      <c r="Q145" s="93"/>
      <c r="R145" s="138">
        <f t="shared" ref="R145" si="272">(SUM(P141:P147))*24</f>
        <v>52.5</v>
      </c>
      <c r="S145" s="138">
        <f t="shared" si="238"/>
        <v>10</v>
      </c>
      <c r="T145" s="138">
        <v>10</v>
      </c>
      <c r="U145" s="144" t="str">
        <f t="shared" ref="U145" si="273">CONCATENATE(TEXT(A141,"m/d;@")," – ",TEXT(A147,"m/d;@"))</f>
        <v>12/2 – 12/8</v>
      </c>
      <c r="W145" s="93">
        <f t="shared" si="240"/>
        <v>0.83333333333333337</v>
      </c>
      <c r="X145" s="11" t="str">
        <f>CONCATENATE(TEXT(A143,"m/d;@")," – ",TEXT(A147,"m/d;@"))</f>
        <v>12/4 – 12/8</v>
      </c>
      <c r="Y145" s="99" t="str">
        <f t="shared" si="236"/>
        <v/>
      </c>
    </row>
    <row r="146" spans="1:25" s="16" customFormat="1" ht="20.100000000000001" customHeight="1" x14ac:dyDescent="0.45">
      <c r="A146" s="29">
        <v>43076</v>
      </c>
      <c r="B146" s="13">
        <v>0.33333333333333331</v>
      </c>
      <c r="C146" s="13">
        <v>0.54166666666666663</v>
      </c>
      <c r="D146" s="13">
        <v>0.5625</v>
      </c>
      <c r="E146" s="13">
        <v>0.75</v>
      </c>
      <c r="F146" s="14"/>
      <c r="G146" s="14"/>
      <c r="H146" s="86">
        <v>0.36274305555555553</v>
      </c>
      <c r="I146" s="86">
        <v>0.4904513888888889</v>
      </c>
      <c r="J146" s="19"/>
      <c r="L146" s="95">
        <f t="shared" si="252"/>
        <v>0.33333333333333331</v>
      </c>
      <c r="M146" s="95">
        <f t="shared" si="253"/>
        <v>0.20833333333333331</v>
      </c>
      <c r="N146" s="95">
        <f t="shared" si="254"/>
        <v>2.083333333333337E-2</v>
      </c>
      <c r="O146" s="95">
        <f t="shared" si="255"/>
        <v>0.1875</v>
      </c>
      <c r="P146" s="95">
        <f t="shared" si="241"/>
        <v>0.41666666666666669</v>
      </c>
      <c r="Q146" s="95"/>
      <c r="R146" s="139">
        <f t="shared" ref="R146" si="274">(SUM(P141:P147))*24</f>
        <v>52.5</v>
      </c>
      <c r="S146" s="139">
        <f t="shared" si="238"/>
        <v>10</v>
      </c>
      <c r="T146" s="139">
        <v>10</v>
      </c>
      <c r="U146" s="145" t="str">
        <f t="shared" ref="U146" si="275">CONCATENATE(TEXT(A141,"m/d;@")," – ",TEXT(A147,"m/d;@"))</f>
        <v>12/2 – 12/8</v>
      </c>
      <c r="W146" s="95">
        <f t="shared" si="240"/>
        <v>0.83333333333333337</v>
      </c>
      <c r="X146" s="16" t="str">
        <f>CONCATENATE(TEXT(A143,"m/d;@")," – ",TEXT(A147,"m/d;@"))</f>
        <v>12/4 – 12/8</v>
      </c>
      <c r="Y146" s="100" t="str">
        <f t="shared" si="236"/>
        <v/>
      </c>
    </row>
    <row r="147" spans="1:25" ht="20.100000000000001" customHeight="1" x14ac:dyDescent="0.45">
      <c r="A147" s="25">
        <v>43077</v>
      </c>
      <c r="B147" s="8">
        <v>0.33333333333333331</v>
      </c>
      <c r="C147" s="8">
        <v>0.54166666666666663</v>
      </c>
      <c r="D147" s="8">
        <v>0.5625</v>
      </c>
      <c r="E147" s="8">
        <v>0.75</v>
      </c>
      <c r="H147" s="85">
        <v>0.37546296296296294</v>
      </c>
      <c r="I147" s="85">
        <v>0.52746527777777774</v>
      </c>
      <c r="L147" s="93">
        <f t="shared" si="252"/>
        <v>0.33333333333333331</v>
      </c>
      <c r="M147" s="93">
        <f t="shared" si="253"/>
        <v>0.20833333333333331</v>
      </c>
      <c r="N147" s="93">
        <f t="shared" si="254"/>
        <v>2.083333333333337E-2</v>
      </c>
      <c r="O147" s="93">
        <f t="shared" si="255"/>
        <v>0.1875</v>
      </c>
      <c r="P147" s="93">
        <f t="shared" si="241"/>
        <v>0.41666666666666669</v>
      </c>
      <c r="Q147" s="93"/>
      <c r="R147" s="138">
        <f t="shared" ref="R147" si="276">(SUM(P141:P147))*24</f>
        <v>52.5</v>
      </c>
      <c r="S147" s="138">
        <f t="shared" si="238"/>
        <v>10</v>
      </c>
      <c r="T147" s="138">
        <v>10</v>
      </c>
      <c r="U147" s="144" t="str">
        <f t="shared" ref="U147" si="277">CONCATENATE(TEXT(A141,"m/d;@")," – ",TEXT(A147,"m/d;@"))</f>
        <v>12/2 – 12/8</v>
      </c>
      <c r="W147" s="93">
        <f t="shared" si="240"/>
        <v>0.83333333333333337</v>
      </c>
      <c r="X147" s="11" t="str">
        <f>CONCATENATE(TEXT(A143,"m/d;@")," – ",TEXT(A147,"m/d;@"))</f>
        <v>12/4 – 12/8</v>
      </c>
      <c r="Y147" s="99" t="str">
        <f t="shared" si="236"/>
        <v/>
      </c>
    </row>
    <row r="148" spans="1:25" s="6" customFormat="1" ht="20.100000000000001" customHeight="1" x14ac:dyDescent="0.45">
      <c r="A148" s="38">
        <v>43078</v>
      </c>
      <c r="B148" s="17"/>
      <c r="C148" s="17"/>
      <c r="D148" s="17"/>
      <c r="E148" s="17"/>
      <c r="F148" s="5"/>
      <c r="G148" s="5"/>
      <c r="H148" s="88"/>
      <c r="I148" s="88"/>
      <c r="J148" s="4"/>
      <c r="L148" s="94">
        <f t="shared" si="252"/>
        <v>0</v>
      </c>
      <c r="M148" s="94">
        <f t="shared" si="253"/>
        <v>0</v>
      </c>
      <c r="N148" s="94">
        <f t="shared" si="254"/>
        <v>0</v>
      </c>
      <c r="O148" s="94">
        <f t="shared" si="255"/>
        <v>0</v>
      </c>
      <c r="P148" s="94">
        <f t="shared" si="241"/>
        <v>0</v>
      </c>
      <c r="Q148" s="94"/>
      <c r="R148" s="137">
        <f t="shared" ref="R148" si="278">(SUM(P148:P154))*24</f>
        <v>52</v>
      </c>
      <c r="S148" s="137">
        <f t="shared" si="238"/>
        <v>9.5</v>
      </c>
      <c r="T148" s="137">
        <v>9.5</v>
      </c>
      <c r="U148" s="143" t="str">
        <f t="shared" ref="U148" si="279">CONCATENATE(TEXT(A148,"m/d;@")," – ",TEXT(A154,"m/d;@"))</f>
        <v>12/9 – 12/15</v>
      </c>
      <c r="X148" s="6" t="str">
        <f>CONCATENATE(TEXT(A143,"m/d;@")," – ",TEXT(A147,"m/d;@"))</f>
        <v>12/4 – 12/8</v>
      </c>
      <c r="Y148" s="98" t="str">
        <f t="shared" si="236"/>
        <v/>
      </c>
    </row>
    <row r="149" spans="1:25" s="6" customFormat="1" ht="20.100000000000001" customHeight="1" x14ac:dyDescent="0.45">
      <c r="A149" s="38">
        <v>43079</v>
      </c>
      <c r="B149" s="17"/>
      <c r="C149" s="17"/>
      <c r="D149" s="17"/>
      <c r="E149" s="17"/>
      <c r="F149" s="5"/>
      <c r="G149" s="5"/>
      <c r="H149" s="88"/>
      <c r="I149" s="88"/>
      <c r="J149" s="4"/>
      <c r="L149" s="94">
        <f t="shared" si="252"/>
        <v>0</v>
      </c>
      <c r="M149" s="94">
        <f t="shared" si="253"/>
        <v>0</v>
      </c>
      <c r="N149" s="94">
        <f t="shared" si="254"/>
        <v>0</v>
      </c>
      <c r="O149" s="94">
        <f t="shared" si="255"/>
        <v>0</v>
      </c>
      <c r="P149" s="94">
        <f t="shared" si="241"/>
        <v>0</v>
      </c>
      <c r="Q149" s="94"/>
      <c r="R149" s="137">
        <f t="shared" ref="R149" si="280">(SUM(P148:P154))*24</f>
        <v>52</v>
      </c>
      <c r="S149" s="137">
        <f t="shared" si="238"/>
        <v>9.5</v>
      </c>
      <c r="T149" s="137">
        <v>9.5</v>
      </c>
      <c r="U149" s="143" t="str">
        <f t="shared" ref="U149" si="281">CONCATENATE(TEXT(A148,"m/d;@")," – ",TEXT(A154,"m/d;@"))</f>
        <v>12/9 – 12/15</v>
      </c>
      <c r="X149" s="6" t="str">
        <f>CONCATENATE(TEXT(A150,"m/d;@")," – ",TEXT(A154,"m/d;@"))</f>
        <v>12/11 – 12/15</v>
      </c>
      <c r="Y149" s="98" t="str">
        <f t="shared" si="236"/>
        <v/>
      </c>
    </row>
    <row r="150" spans="1:25" ht="20.100000000000001" customHeight="1" x14ac:dyDescent="0.45">
      <c r="A150" s="25">
        <v>43080</v>
      </c>
      <c r="B150" s="8">
        <v>0.3125</v>
      </c>
      <c r="C150" s="8">
        <v>0.54166666666666663</v>
      </c>
      <c r="D150" s="8">
        <v>0.5625</v>
      </c>
      <c r="E150" s="8">
        <v>0.75</v>
      </c>
      <c r="G150" s="9" t="s">
        <v>12</v>
      </c>
      <c r="H150" s="85"/>
      <c r="I150" s="85"/>
      <c r="L150" s="93">
        <f t="shared" si="252"/>
        <v>0.3125</v>
      </c>
      <c r="M150" s="93">
        <f t="shared" si="253"/>
        <v>0.22916666666666663</v>
      </c>
      <c r="N150" s="93">
        <f t="shared" si="254"/>
        <v>2.083333333333337E-2</v>
      </c>
      <c r="O150" s="93">
        <f t="shared" si="255"/>
        <v>0.1875</v>
      </c>
      <c r="P150" s="93">
        <f t="shared" si="241"/>
        <v>0.4375</v>
      </c>
      <c r="Q150" s="93"/>
      <c r="R150" s="138">
        <f t="shared" ref="R150" si="282">(SUM(P148:P154))*24</f>
        <v>52</v>
      </c>
      <c r="S150" s="138">
        <f t="shared" si="238"/>
        <v>9.5</v>
      </c>
      <c r="T150" s="138">
        <v>9.5</v>
      </c>
      <c r="U150" s="144" t="str">
        <f t="shared" ref="U150" si="283">CONCATENATE(TEXT(A148,"m/d;@")," – ",TEXT(A154,"m/d;@"))</f>
        <v>12/9 – 12/15</v>
      </c>
      <c r="W150" s="93">
        <f t="shared" si="240"/>
        <v>0.83333333333333337</v>
      </c>
      <c r="X150" s="11" t="str">
        <f>CONCATENATE(TEXT(A150,"m/d;@")," – ",TEXT(A154,"m/d;@"))</f>
        <v>12/11 – 12/15</v>
      </c>
      <c r="Y150" s="99">
        <f t="shared" si="236"/>
        <v>0.54861111111111105</v>
      </c>
    </row>
    <row r="151" spans="1:25" s="16" customFormat="1" ht="20.100000000000001" customHeight="1" x14ac:dyDescent="0.45">
      <c r="A151" s="29">
        <v>43081</v>
      </c>
      <c r="B151" s="13">
        <v>0.33333333333333331</v>
      </c>
      <c r="C151" s="13">
        <v>0.54166666666666663</v>
      </c>
      <c r="D151" s="13">
        <v>0.5625</v>
      </c>
      <c r="E151" s="13">
        <v>0.75</v>
      </c>
      <c r="F151" s="14"/>
      <c r="G151" s="14" t="s">
        <v>12</v>
      </c>
      <c r="H151" s="86"/>
      <c r="I151" s="86"/>
      <c r="J151" s="19"/>
      <c r="L151" s="95">
        <f t="shared" si="252"/>
        <v>0.33333333333333331</v>
      </c>
      <c r="M151" s="95">
        <f t="shared" si="253"/>
        <v>0.20833333333333331</v>
      </c>
      <c r="N151" s="95">
        <f t="shared" si="254"/>
        <v>2.083333333333337E-2</v>
      </c>
      <c r="O151" s="95">
        <f t="shared" si="255"/>
        <v>0.1875</v>
      </c>
      <c r="P151" s="95">
        <f t="shared" si="241"/>
        <v>0.41666666666666669</v>
      </c>
      <c r="Q151" s="95"/>
      <c r="R151" s="139">
        <f t="shared" ref="R151" si="284">(SUM(P148:P154))*24</f>
        <v>52</v>
      </c>
      <c r="S151" s="139">
        <f t="shared" si="238"/>
        <v>9.5</v>
      </c>
      <c r="T151" s="139">
        <v>9.5</v>
      </c>
      <c r="U151" s="145" t="str">
        <f t="shared" ref="U151" si="285">CONCATENATE(TEXT(A148,"m/d;@")," – ",TEXT(A154,"m/d;@"))</f>
        <v>12/9 – 12/15</v>
      </c>
      <c r="W151" s="95">
        <f t="shared" si="240"/>
        <v>0.83333333333333337</v>
      </c>
      <c r="X151" s="16" t="str">
        <f>CONCATENATE(TEXT(A150,"m/d;@")," – ",TEXT(A154,"m/d;@"))</f>
        <v>12/11 – 12/15</v>
      </c>
      <c r="Y151" s="100">
        <f t="shared" si="236"/>
        <v>0.54861111111111105</v>
      </c>
    </row>
    <row r="152" spans="1:25" ht="20.100000000000001" customHeight="1" x14ac:dyDescent="0.45">
      <c r="A152" s="25">
        <v>43082</v>
      </c>
      <c r="B152" s="8">
        <v>0.33333333333333331</v>
      </c>
      <c r="C152" s="8">
        <v>0.54166666666666663</v>
      </c>
      <c r="D152" s="8">
        <v>0.5625</v>
      </c>
      <c r="E152" s="8">
        <v>0.79166666666666663</v>
      </c>
      <c r="G152" s="9" t="s">
        <v>12</v>
      </c>
      <c r="H152" s="85"/>
      <c r="I152" s="85"/>
      <c r="J152" s="20" t="s">
        <v>60</v>
      </c>
      <c r="L152" s="93">
        <f t="shared" si="252"/>
        <v>0.33333333333333331</v>
      </c>
      <c r="M152" s="93">
        <f t="shared" si="253"/>
        <v>0.20833333333333331</v>
      </c>
      <c r="N152" s="93">
        <f t="shared" si="254"/>
        <v>2.083333333333337E-2</v>
      </c>
      <c r="O152" s="93">
        <f t="shared" si="255"/>
        <v>0.22916666666666663</v>
      </c>
      <c r="P152" s="93">
        <f t="shared" si="241"/>
        <v>0.45833333333333331</v>
      </c>
      <c r="Q152" s="93"/>
      <c r="R152" s="138">
        <f t="shared" ref="R152" si="286">(SUM(P148:P154))*24</f>
        <v>52</v>
      </c>
      <c r="S152" s="138">
        <f t="shared" si="238"/>
        <v>9.5</v>
      </c>
      <c r="T152" s="138">
        <v>9.5</v>
      </c>
      <c r="U152" s="144" t="str">
        <f t="shared" ref="U152" si="287">CONCATENATE(TEXT(A148,"m/d;@")," – ",TEXT(A154,"m/d;@"))</f>
        <v>12/9 – 12/15</v>
      </c>
      <c r="W152" s="93">
        <f t="shared" si="240"/>
        <v>0.83333333333333337</v>
      </c>
      <c r="X152" s="11" t="str">
        <f>CONCATENATE(TEXT(A150,"m/d;@")," – ",TEXT(A154,"m/d;@"))</f>
        <v>12/11 – 12/15</v>
      </c>
      <c r="Y152" s="99">
        <f t="shared" si="236"/>
        <v>0.54861111111111105</v>
      </c>
    </row>
    <row r="153" spans="1:25" s="16" customFormat="1" ht="20.100000000000001" customHeight="1" x14ac:dyDescent="0.45">
      <c r="A153" s="29">
        <v>43083</v>
      </c>
      <c r="B153" s="13">
        <v>0.3125</v>
      </c>
      <c r="C153" s="13">
        <v>0.54166666666666663</v>
      </c>
      <c r="D153" s="13">
        <v>0.5625</v>
      </c>
      <c r="E153" s="13">
        <v>0.75</v>
      </c>
      <c r="F153" s="14"/>
      <c r="G153" s="14"/>
      <c r="H153" s="86">
        <v>0.38818287037037041</v>
      </c>
      <c r="I153" s="86">
        <v>0.59581018518518525</v>
      </c>
      <c r="J153" s="19" t="s">
        <v>60</v>
      </c>
      <c r="L153" s="95">
        <f t="shared" si="252"/>
        <v>0.3125</v>
      </c>
      <c r="M153" s="95">
        <f t="shared" si="253"/>
        <v>0.22916666666666663</v>
      </c>
      <c r="N153" s="95">
        <f t="shared" si="254"/>
        <v>2.083333333333337E-2</v>
      </c>
      <c r="O153" s="95">
        <f t="shared" si="255"/>
        <v>0.1875</v>
      </c>
      <c r="P153" s="95">
        <f t="shared" si="241"/>
        <v>0.4375</v>
      </c>
      <c r="Q153" s="95"/>
      <c r="R153" s="139">
        <f t="shared" ref="R153" si="288">(SUM(P148:P154))*24</f>
        <v>52</v>
      </c>
      <c r="S153" s="139">
        <f t="shared" si="238"/>
        <v>9.5</v>
      </c>
      <c r="T153" s="139">
        <v>9.5</v>
      </c>
      <c r="U153" s="145" t="str">
        <f t="shared" ref="U153" si="289">CONCATENATE(TEXT(A148,"m/d;@")," – ",TEXT(A154,"m/d;@"))</f>
        <v>12/9 – 12/15</v>
      </c>
      <c r="W153" s="95">
        <f t="shared" si="240"/>
        <v>0.83333333333333337</v>
      </c>
      <c r="X153" s="16" t="str">
        <f>CONCATENATE(TEXT(A150,"m/d;@")," – ",TEXT(A154,"m/d;@"))</f>
        <v>12/11 – 12/15</v>
      </c>
      <c r="Y153" s="100" t="str">
        <f t="shared" si="236"/>
        <v/>
      </c>
    </row>
    <row r="154" spans="1:25" ht="20.100000000000001" customHeight="1" x14ac:dyDescent="0.45">
      <c r="A154" s="25">
        <v>43084</v>
      </c>
      <c r="B154" s="8">
        <v>0.33333333333333331</v>
      </c>
      <c r="C154" s="8">
        <v>0.54166666666666663</v>
      </c>
      <c r="D154" s="8">
        <v>0.5625</v>
      </c>
      <c r="E154" s="8">
        <v>0.75</v>
      </c>
      <c r="H154" s="85">
        <v>0.36593750000000003</v>
      </c>
      <c r="I154" s="85">
        <v>0.50107638888888884</v>
      </c>
      <c r="J154" s="20" t="s">
        <v>60</v>
      </c>
      <c r="L154" s="93">
        <f t="shared" si="252"/>
        <v>0.33333333333333331</v>
      </c>
      <c r="M154" s="93">
        <f t="shared" si="253"/>
        <v>0.20833333333333331</v>
      </c>
      <c r="N154" s="93">
        <f t="shared" si="254"/>
        <v>2.083333333333337E-2</v>
      </c>
      <c r="O154" s="93">
        <f t="shared" si="255"/>
        <v>0.1875</v>
      </c>
      <c r="P154" s="93">
        <f t="shared" si="241"/>
        <v>0.41666666666666669</v>
      </c>
      <c r="Q154" s="93"/>
      <c r="R154" s="138">
        <f t="shared" ref="R154" si="290">(SUM(P148:P154))*24</f>
        <v>52</v>
      </c>
      <c r="S154" s="138">
        <f t="shared" si="238"/>
        <v>9.5</v>
      </c>
      <c r="T154" s="138">
        <v>9.5</v>
      </c>
      <c r="U154" s="144" t="str">
        <f t="shared" ref="U154" si="291">CONCATENATE(TEXT(A148,"m/d;@")," – ",TEXT(A154,"m/d;@"))</f>
        <v>12/9 – 12/15</v>
      </c>
      <c r="W154" s="93">
        <f t="shared" si="240"/>
        <v>0.83333333333333337</v>
      </c>
      <c r="X154" s="11" t="str">
        <f>CONCATENATE(TEXT(A150,"m/d;@")," – ",TEXT(A154,"m/d;@"))</f>
        <v>12/11 – 12/15</v>
      </c>
      <c r="Y154" s="99" t="str">
        <f t="shared" si="236"/>
        <v/>
      </c>
    </row>
    <row r="155" spans="1:25" s="6" customFormat="1" ht="20.100000000000001" customHeight="1" x14ac:dyDescent="0.45">
      <c r="A155" s="38">
        <v>43085</v>
      </c>
      <c r="B155" s="17"/>
      <c r="C155" s="17"/>
      <c r="D155" s="17"/>
      <c r="E155" s="17"/>
      <c r="F155" s="5"/>
      <c r="G155" s="5"/>
      <c r="H155" s="88"/>
      <c r="I155" s="88"/>
      <c r="J155" s="4" t="s">
        <v>60</v>
      </c>
      <c r="L155" s="94">
        <f t="shared" si="252"/>
        <v>0</v>
      </c>
      <c r="M155" s="94">
        <f t="shared" si="253"/>
        <v>0</v>
      </c>
      <c r="N155" s="94">
        <f t="shared" si="254"/>
        <v>0</v>
      </c>
      <c r="O155" s="94">
        <f t="shared" si="255"/>
        <v>0</v>
      </c>
      <c r="P155" s="94">
        <f t="shared" si="241"/>
        <v>0</v>
      </c>
      <c r="Q155" s="94"/>
      <c r="R155" s="137">
        <f t="shared" ref="R155" si="292">(SUM(P155:P161))*24</f>
        <v>49.5</v>
      </c>
      <c r="S155" s="137">
        <f t="shared" si="238"/>
        <v>7</v>
      </c>
      <c r="T155" s="137">
        <v>7</v>
      </c>
      <c r="U155" s="143" t="str">
        <f t="shared" ref="U155" si="293">CONCATENATE(TEXT(A155,"m/d;@")," – ",TEXT(A161,"m/d;@"))</f>
        <v>12/16 – 12/22</v>
      </c>
      <c r="X155" s="6" t="str">
        <f>CONCATENATE(TEXT(A150,"m/d;@")," – ",TEXT(A154,"m/d;@"))</f>
        <v>12/11 – 12/15</v>
      </c>
      <c r="Y155" s="98" t="str">
        <f t="shared" si="236"/>
        <v/>
      </c>
    </row>
    <row r="156" spans="1:25" s="6" customFormat="1" ht="20.100000000000001" customHeight="1" x14ac:dyDescent="0.45">
      <c r="A156" s="38">
        <v>43086</v>
      </c>
      <c r="B156" s="17"/>
      <c r="C156" s="17"/>
      <c r="D156" s="17"/>
      <c r="E156" s="17"/>
      <c r="F156" s="5"/>
      <c r="G156" s="5"/>
      <c r="H156" s="88"/>
      <c r="I156" s="88"/>
      <c r="J156" s="4" t="s">
        <v>60</v>
      </c>
      <c r="L156" s="94">
        <f t="shared" si="252"/>
        <v>0</v>
      </c>
      <c r="M156" s="94">
        <f t="shared" si="253"/>
        <v>0</v>
      </c>
      <c r="N156" s="94">
        <f t="shared" si="254"/>
        <v>0</v>
      </c>
      <c r="O156" s="94">
        <f t="shared" si="255"/>
        <v>0</v>
      </c>
      <c r="P156" s="94">
        <f t="shared" si="241"/>
        <v>0</v>
      </c>
      <c r="Q156" s="94"/>
      <c r="R156" s="137">
        <f t="shared" ref="R156" si="294">(SUM(P155:P161))*24</f>
        <v>49.5</v>
      </c>
      <c r="S156" s="137">
        <f t="shared" si="238"/>
        <v>7</v>
      </c>
      <c r="T156" s="137">
        <v>7</v>
      </c>
      <c r="U156" s="143" t="str">
        <f t="shared" ref="U156" si="295">CONCATENATE(TEXT(A155,"m/d;@")," – ",TEXT(A161,"m/d;@"))</f>
        <v>12/16 – 12/22</v>
      </c>
      <c r="X156" s="6" t="str">
        <f>CONCATENATE(TEXT(A157,"m/d;@")," – ",TEXT(A161,"m/d;@"))</f>
        <v>12/18 – 12/22</v>
      </c>
      <c r="Y156" s="98" t="str">
        <f t="shared" si="236"/>
        <v/>
      </c>
    </row>
    <row r="157" spans="1:25" ht="20.100000000000001" customHeight="1" x14ac:dyDescent="0.45">
      <c r="A157" s="25">
        <v>43087</v>
      </c>
      <c r="B157" s="8">
        <v>0.33333333333333331</v>
      </c>
      <c r="C157" s="8">
        <v>0.54166666666666663</v>
      </c>
      <c r="D157" s="8">
        <v>0.5625</v>
      </c>
      <c r="E157" s="8">
        <v>0.75</v>
      </c>
      <c r="H157" s="85">
        <v>0.3659722222222222</v>
      </c>
      <c r="I157" s="85">
        <v>0.53790509259259256</v>
      </c>
      <c r="J157" s="20" t="s">
        <v>60</v>
      </c>
      <c r="L157" s="93">
        <f t="shared" si="252"/>
        <v>0.33333333333333331</v>
      </c>
      <c r="M157" s="93">
        <f t="shared" si="253"/>
        <v>0.20833333333333331</v>
      </c>
      <c r="N157" s="93">
        <f t="shared" si="254"/>
        <v>2.083333333333337E-2</v>
      </c>
      <c r="O157" s="93">
        <f t="shared" si="255"/>
        <v>0.1875</v>
      </c>
      <c r="P157" s="93">
        <f t="shared" si="241"/>
        <v>0.41666666666666669</v>
      </c>
      <c r="Q157" s="93"/>
      <c r="R157" s="138">
        <f t="shared" ref="R157" si="296">(SUM(P155:P161))*24</f>
        <v>49.5</v>
      </c>
      <c r="S157" s="138">
        <f t="shared" si="238"/>
        <v>7</v>
      </c>
      <c r="T157" s="138">
        <v>7</v>
      </c>
      <c r="U157" s="144" t="str">
        <f t="shared" ref="U157" si="297">CONCATENATE(TEXT(A155,"m/d;@")," – ",TEXT(A161,"m/d;@"))</f>
        <v>12/16 – 12/22</v>
      </c>
      <c r="W157" s="93">
        <f t="shared" si="240"/>
        <v>0.83333333333333337</v>
      </c>
      <c r="X157" s="11" t="str">
        <f>CONCATENATE(TEXT(A157,"m/d;@")," – ",TEXT(A161,"m/d;@"))</f>
        <v>12/18 – 12/22</v>
      </c>
      <c r="Y157" s="99" t="str">
        <f t="shared" si="236"/>
        <v/>
      </c>
    </row>
    <row r="158" spans="1:25" s="16" customFormat="1" ht="20.100000000000001" customHeight="1" x14ac:dyDescent="0.45">
      <c r="A158" s="29">
        <v>43088</v>
      </c>
      <c r="B158" s="13">
        <v>0.33333333333333331</v>
      </c>
      <c r="C158" s="13">
        <v>0.54166666666666663</v>
      </c>
      <c r="D158" s="13">
        <v>0.5625</v>
      </c>
      <c r="E158" s="13">
        <v>0.75</v>
      </c>
      <c r="F158" s="14"/>
      <c r="G158" s="14"/>
      <c r="H158" s="86">
        <v>0.34674768518518517</v>
      </c>
      <c r="I158" s="86">
        <v>0.50623842592592594</v>
      </c>
      <c r="J158" s="19" t="s">
        <v>60</v>
      </c>
      <c r="L158" s="95">
        <f t="shared" si="252"/>
        <v>0.33333333333333331</v>
      </c>
      <c r="M158" s="95">
        <f t="shared" si="253"/>
        <v>0.20833333333333331</v>
      </c>
      <c r="N158" s="95">
        <f t="shared" si="254"/>
        <v>2.083333333333337E-2</v>
      </c>
      <c r="O158" s="95">
        <f t="shared" si="255"/>
        <v>0.1875</v>
      </c>
      <c r="P158" s="95">
        <f t="shared" si="241"/>
        <v>0.41666666666666669</v>
      </c>
      <c r="Q158" s="95"/>
      <c r="R158" s="139">
        <f t="shared" ref="R158" si="298">(SUM(P155:P161))*24</f>
        <v>49.5</v>
      </c>
      <c r="S158" s="139">
        <f t="shared" si="238"/>
        <v>7</v>
      </c>
      <c r="T158" s="139">
        <v>7</v>
      </c>
      <c r="U158" s="145" t="str">
        <f t="shared" ref="U158" si="299">CONCATENATE(TEXT(A155,"m/d;@")," – ",TEXT(A161,"m/d;@"))</f>
        <v>12/16 – 12/22</v>
      </c>
      <c r="W158" s="95">
        <f t="shared" si="240"/>
        <v>0.83333333333333337</v>
      </c>
      <c r="X158" s="16" t="str">
        <f>CONCATENATE(TEXT(A157,"m/d;@")," – ",TEXT(A161,"m/d;@"))</f>
        <v>12/18 – 12/22</v>
      </c>
      <c r="Y158" s="100" t="str">
        <f t="shared" si="236"/>
        <v/>
      </c>
    </row>
    <row r="159" spans="1:25" ht="20.100000000000001" customHeight="1" x14ac:dyDescent="0.45">
      <c r="A159" s="25">
        <v>43089</v>
      </c>
      <c r="B159" s="8">
        <v>0.33333333333333331</v>
      </c>
      <c r="C159" s="8">
        <v>0.54166666666666663</v>
      </c>
      <c r="D159" s="8">
        <v>0.5625</v>
      </c>
      <c r="E159" s="8">
        <v>0.75</v>
      </c>
      <c r="G159" s="9" t="s">
        <v>12</v>
      </c>
      <c r="H159" s="85"/>
      <c r="I159" s="85"/>
      <c r="J159" s="20" t="s">
        <v>60</v>
      </c>
      <c r="L159" s="93">
        <f t="shared" si="252"/>
        <v>0.33333333333333331</v>
      </c>
      <c r="M159" s="93">
        <f t="shared" si="253"/>
        <v>0.20833333333333331</v>
      </c>
      <c r="N159" s="93">
        <f t="shared" si="254"/>
        <v>2.083333333333337E-2</v>
      </c>
      <c r="O159" s="93">
        <f t="shared" si="255"/>
        <v>0.1875</v>
      </c>
      <c r="P159" s="93">
        <f t="shared" si="241"/>
        <v>0.41666666666666669</v>
      </c>
      <c r="Q159" s="93"/>
      <c r="R159" s="138">
        <f t="shared" ref="R159" si="300">(SUM(P155:P161))*24</f>
        <v>49.5</v>
      </c>
      <c r="S159" s="138">
        <f t="shared" si="238"/>
        <v>7</v>
      </c>
      <c r="T159" s="138">
        <v>7</v>
      </c>
      <c r="U159" s="144" t="str">
        <f t="shared" ref="U159" si="301">CONCATENATE(TEXT(A155,"m/d;@")," – ",TEXT(A161,"m/d;@"))</f>
        <v>12/16 – 12/22</v>
      </c>
      <c r="W159" s="93">
        <f t="shared" si="240"/>
        <v>0.83333333333333337</v>
      </c>
      <c r="X159" s="11" t="str">
        <f>CONCATENATE(TEXT(A157,"m/d;@")," – ",TEXT(A161,"m/d;@"))</f>
        <v>12/18 – 12/22</v>
      </c>
      <c r="Y159" s="99">
        <f t="shared" si="236"/>
        <v>0.54861111111111105</v>
      </c>
    </row>
    <row r="160" spans="1:25" s="16" customFormat="1" ht="20.100000000000001" customHeight="1" x14ac:dyDescent="0.45">
      <c r="A160" s="29">
        <v>43090</v>
      </c>
      <c r="B160" s="13">
        <v>0.33333333333333331</v>
      </c>
      <c r="C160" s="13">
        <v>0.54166666666666663</v>
      </c>
      <c r="D160" s="13">
        <v>0.5625</v>
      </c>
      <c r="E160" s="13">
        <v>0.75</v>
      </c>
      <c r="F160" s="14"/>
      <c r="G160" s="14" t="s">
        <v>12</v>
      </c>
      <c r="H160" s="86"/>
      <c r="I160" s="86"/>
      <c r="J160" s="19"/>
      <c r="L160" s="95">
        <f t="shared" si="252"/>
        <v>0.33333333333333331</v>
      </c>
      <c r="M160" s="95">
        <f t="shared" si="253"/>
        <v>0.20833333333333331</v>
      </c>
      <c r="N160" s="95">
        <f t="shared" si="254"/>
        <v>2.083333333333337E-2</v>
      </c>
      <c r="O160" s="95">
        <f t="shared" si="255"/>
        <v>0.1875</v>
      </c>
      <c r="P160" s="95">
        <f t="shared" si="241"/>
        <v>0.41666666666666669</v>
      </c>
      <c r="Q160" s="95"/>
      <c r="R160" s="139">
        <f t="shared" ref="R160" si="302">(SUM(P155:P161))*24</f>
        <v>49.5</v>
      </c>
      <c r="S160" s="139">
        <f t="shared" si="238"/>
        <v>7</v>
      </c>
      <c r="T160" s="139">
        <v>7</v>
      </c>
      <c r="U160" s="145" t="str">
        <f t="shared" ref="U160" si="303">CONCATENATE(TEXT(A155,"m/d;@")," – ",TEXT(A161,"m/d;@"))</f>
        <v>12/16 – 12/22</v>
      </c>
      <c r="W160" s="95">
        <f t="shared" si="240"/>
        <v>0.83333333333333337</v>
      </c>
      <c r="X160" s="16" t="str">
        <f>CONCATENATE(TEXT(A157,"m/d;@")," – ",TEXT(A161,"m/d;@"))</f>
        <v>12/18 – 12/22</v>
      </c>
      <c r="Y160" s="100">
        <f t="shared" si="236"/>
        <v>0.54861111111111105</v>
      </c>
    </row>
    <row r="161" spans="1:25" ht="20.100000000000001" customHeight="1" x14ac:dyDescent="0.45">
      <c r="A161" s="25">
        <v>43091</v>
      </c>
      <c r="B161" s="8">
        <v>0.33333333333333331</v>
      </c>
      <c r="C161" s="8">
        <v>0.54166666666666663</v>
      </c>
      <c r="D161" s="8">
        <v>0.5625</v>
      </c>
      <c r="E161" s="8">
        <v>0.72916666666666663</v>
      </c>
      <c r="G161" s="9" t="s">
        <v>12</v>
      </c>
      <c r="H161" s="85"/>
      <c r="I161" s="85"/>
      <c r="L161" s="93">
        <f t="shared" si="252"/>
        <v>0.33333333333333331</v>
      </c>
      <c r="M161" s="93">
        <f t="shared" si="253"/>
        <v>0.20833333333333331</v>
      </c>
      <c r="N161" s="93">
        <f t="shared" si="254"/>
        <v>2.083333333333337E-2</v>
      </c>
      <c r="O161" s="93">
        <f t="shared" si="255"/>
        <v>0.16666666666666663</v>
      </c>
      <c r="P161" s="93">
        <f t="shared" si="241"/>
        <v>0.39583333333333331</v>
      </c>
      <c r="Q161" s="93"/>
      <c r="R161" s="138">
        <f t="shared" ref="R161" si="304">(SUM(P155:P161))*24</f>
        <v>49.5</v>
      </c>
      <c r="S161" s="138">
        <f t="shared" si="238"/>
        <v>7</v>
      </c>
      <c r="T161" s="138">
        <v>7</v>
      </c>
      <c r="U161" s="144" t="str">
        <f t="shared" ref="U161" si="305">CONCATENATE(TEXT(A155,"m/d;@")," – ",TEXT(A161,"m/d;@"))</f>
        <v>12/16 – 12/22</v>
      </c>
      <c r="W161" s="93">
        <f t="shared" si="240"/>
        <v>0.83333333333333337</v>
      </c>
      <c r="X161" s="11" t="str">
        <f>CONCATENATE(TEXT(A157,"m/d;@")," – ",TEXT(A161,"m/d;@"))</f>
        <v>12/18 – 12/22</v>
      </c>
      <c r="Y161" s="99">
        <f t="shared" si="236"/>
        <v>0.54861111111111105</v>
      </c>
    </row>
    <row r="162" spans="1:25" s="6" customFormat="1" ht="20.100000000000001" customHeight="1" x14ac:dyDescent="0.45">
      <c r="A162" s="38">
        <v>43092</v>
      </c>
      <c r="B162" s="17"/>
      <c r="C162" s="17"/>
      <c r="D162" s="17"/>
      <c r="E162" s="17"/>
      <c r="F162" s="5"/>
      <c r="G162" s="5"/>
      <c r="H162" s="88"/>
      <c r="I162" s="88"/>
      <c r="J162" s="4"/>
      <c r="L162" s="94">
        <f t="shared" si="252"/>
        <v>0</v>
      </c>
      <c r="M162" s="94">
        <f t="shared" si="253"/>
        <v>0</v>
      </c>
      <c r="N162" s="94">
        <f t="shared" si="254"/>
        <v>0</v>
      </c>
      <c r="O162" s="94">
        <f t="shared" si="255"/>
        <v>0</v>
      </c>
      <c r="P162" s="94">
        <f t="shared" si="241"/>
        <v>0</v>
      </c>
      <c r="Q162" s="94"/>
      <c r="R162" s="137">
        <f t="shared" ref="R162" si="306">(SUM(P162:P168))*24</f>
        <v>34</v>
      </c>
      <c r="S162" s="137">
        <f t="shared" si="238"/>
        <v>0</v>
      </c>
      <c r="T162" s="137"/>
      <c r="U162" s="143" t="str">
        <f t="shared" ref="U162" si="307">CONCATENATE(TEXT(A162,"m/d;@")," – ",TEXT(A168,"m/d;@"))</f>
        <v>12/23 – 12/29</v>
      </c>
      <c r="X162" s="6" t="str">
        <f>CONCATENATE(TEXT(A157,"m/d;@")," – ",TEXT(A161,"m/d;@"))</f>
        <v>12/18 – 12/22</v>
      </c>
      <c r="Y162" s="98" t="str">
        <f t="shared" si="236"/>
        <v/>
      </c>
    </row>
    <row r="163" spans="1:25" s="6" customFormat="1" ht="20.100000000000001" customHeight="1" x14ac:dyDescent="0.45">
      <c r="A163" s="38">
        <v>43093</v>
      </c>
      <c r="B163" s="17"/>
      <c r="C163" s="17"/>
      <c r="D163" s="17"/>
      <c r="E163" s="17"/>
      <c r="F163" s="5"/>
      <c r="G163" s="5"/>
      <c r="H163" s="88"/>
      <c r="I163" s="88"/>
      <c r="J163" s="4" t="s">
        <v>61</v>
      </c>
      <c r="L163" s="94">
        <f t="shared" si="252"/>
        <v>0</v>
      </c>
      <c r="M163" s="94">
        <f t="shared" si="253"/>
        <v>0</v>
      </c>
      <c r="N163" s="94">
        <f t="shared" si="254"/>
        <v>0</v>
      </c>
      <c r="O163" s="94">
        <f t="shared" si="255"/>
        <v>0</v>
      </c>
      <c r="P163" s="94">
        <f t="shared" si="241"/>
        <v>0</v>
      </c>
      <c r="Q163" s="94"/>
      <c r="R163" s="137">
        <f t="shared" ref="R163" si="308">(SUM(P162:P168))*24</f>
        <v>34</v>
      </c>
      <c r="S163" s="137">
        <f t="shared" si="238"/>
        <v>0</v>
      </c>
      <c r="T163" s="137"/>
      <c r="U163" s="143" t="str">
        <f t="shared" ref="U163" si="309">CONCATENATE(TEXT(A162,"m/d;@")," – ",TEXT(A168,"m/d;@"))</f>
        <v>12/23 – 12/29</v>
      </c>
      <c r="X163" s="6" t="str">
        <f>CONCATENATE(TEXT(A164,"m/d;@")," – ",TEXT(A168,"m/d;@"))</f>
        <v>12/25 – 12/29</v>
      </c>
      <c r="Y163" s="98" t="str">
        <f t="shared" si="236"/>
        <v/>
      </c>
    </row>
    <row r="164" spans="1:25" ht="20.100000000000001" customHeight="1" x14ac:dyDescent="0.45">
      <c r="A164" s="25">
        <v>43094</v>
      </c>
      <c r="F164" s="9" t="s">
        <v>12</v>
      </c>
      <c r="H164" s="85"/>
      <c r="I164" s="85"/>
      <c r="J164" s="20" t="s">
        <v>10</v>
      </c>
      <c r="L164" s="93">
        <f t="shared" si="252"/>
        <v>0</v>
      </c>
      <c r="M164" s="93">
        <f t="shared" si="253"/>
        <v>0</v>
      </c>
      <c r="N164" s="93">
        <f t="shared" si="254"/>
        <v>0</v>
      </c>
      <c r="O164" s="93">
        <f t="shared" si="255"/>
        <v>0</v>
      </c>
      <c r="P164" s="93">
        <f t="shared" si="241"/>
        <v>0</v>
      </c>
      <c r="Q164" s="93"/>
      <c r="R164" s="138">
        <f t="shared" ref="R164" si="310">(SUM(P162:P168))*24</f>
        <v>34</v>
      </c>
      <c r="S164" s="138">
        <f t="shared" si="238"/>
        <v>0</v>
      </c>
      <c r="U164" s="144" t="str">
        <f t="shared" ref="U164" si="311">CONCATENATE(TEXT(A162,"m/d;@")," – ",TEXT(A168,"m/d;@"))</f>
        <v>12/23 – 12/29</v>
      </c>
      <c r="W164" s="93">
        <f t="shared" si="240"/>
        <v>0.83333333333333337</v>
      </c>
      <c r="X164" s="96" t="str">
        <f>CONCATENATE(TEXT(A164,"m/d;@")," – ",TEXT(A168,"m/d;@"))</f>
        <v>12/25 – 12/29</v>
      </c>
      <c r="Y164" s="99" t="str">
        <f t="shared" si="236"/>
        <v/>
      </c>
    </row>
    <row r="165" spans="1:25" s="16" customFormat="1" ht="20.100000000000001" customHeight="1" x14ac:dyDescent="0.45">
      <c r="A165" s="29">
        <v>43095</v>
      </c>
      <c r="B165" s="13">
        <v>0.375</v>
      </c>
      <c r="C165" s="13">
        <v>0.54166666666666663</v>
      </c>
      <c r="D165" s="13">
        <v>0.5625</v>
      </c>
      <c r="E165" s="13">
        <v>0.72916666666666663</v>
      </c>
      <c r="F165" s="14"/>
      <c r="G165" s="14" t="s">
        <v>12</v>
      </c>
      <c r="H165" s="86"/>
      <c r="I165" s="86"/>
      <c r="J165" s="19"/>
      <c r="L165" s="95">
        <f t="shared" si="252"/>
        <v>0.375</v>
      </c>
      <c r="M165" s="95">
        <f t="shared" si="253"/>
        <v>0.16666666666666663</v>
      </c>
      <c r="N165" s="95">
        <f t="shared" si="254"/>
        <v>2.083333333333337E-2</v>
      </c>
      <c r="O165" s="95">
        <f t="shared" si="255"/>
        <v>0.16666666666666663</v>
      </c>
      <c r="P165" s="95">
        <f t="shared" si="241"/>
        <v>0.35416666666666663</v>
      </c>
      <c r="Q165" s="95"/>
      <c r="R165" s="139">
        <f t="shared" ref="R165" si="312">(SUM(P162:P168))*24</f>
        <v>34</v>
      </c>
      <c r="S165" s="139">
        <f t="shared" si="238"/>
        <v>0</v>
      </c>
      <c r="T165" s="139"/>
      <c r="U165" s="145" t="str">
        <f t="shared" ref="U165" si="313">CONCATENATE(TEXT(A162,"m/d;@")," – ",TEXT(A168,"m/d;@"))</f>
        <v>12/23 – 12/29</v>
      </c>
      <c r="W165" s="95">
        <f t="shared" si="240"/>
        <v>0.83333333333333337</v>
      </c>
      <c r="X165" s="16" t="str">
        <f>CONCATENATE(TEXT(A164,"m/d;@")," – ",TEXT(A168,"m/d;@"))</f>
        <v>12/25 – 12/29</v>
      </c>
      <c r="Y165" s="100">
        <f t="shared" si="236"/>
        <v>0.54861111111111105</v>
      </c>
    </row>
    <row r="166" spans="1:25" ht="20.100000000000001" customHeight="1" x14ac:dyDescent="0.45">
      <c r="A166" s="25">
        <v>43096</v>
      </c>
      <c r="B166" s="8">
        <v>0.375</v>
      </c>
      <c r="C166" s="8">
        <v>0.54166666666666663</v>
      </c>
      <c r="D166" s="8">
        <v>0.5625</v>
      </c>
      <c r="E166" s="8">
        <v>0.72916666666666663</v>
      </c>
      <c r="G166" s="9" t="s">
        <v>12</v>
      </c>
      <c r="H166" s="85"/>
      <c r="I166" s="85"/>
      <c r="L166" s="93">
        <f t="shared" si="252"/>
        <v>0.375</v>
      </c>
      <c r="M166" s="93">
        <f t="shared" si="253"/>
        <v>0.16666666666666663</v>
      </c>
      <c r="N166" s="93">
        <f t="shared" si="254"/>
        <v>2.083333333333337E-2</v>
      </c>
      <c r="O166" s="93">
        <f t="shared" si="255"/>
        <v>0.16666666666666663</v>
      </c>
      <c r="P166" s="93">
        <f t="shared" si="241"/>
        <v>0.35416666666666663</v>
      </c>
      <c r="Q166" s="93"/>
      <c r="R166" s="138">
        <f t="shared" ref="R166" si="314">(SUM(P162:P168))*24</f>
        <v>34</v>
      </c>
      <c r="S166" s="138">
        <f t="shared" si="238"/>
        <v>0</v>
      </c>
      <c r="U166" s="144" t="str">
        <f t="shared" ref="U166" si="315">CONCATENATE(TEXT(A162,"m/d;@")," – ",TEXT(A168,"m/d;@"))</f>
        <v>12/23 – 12/29</v>
      </c>
      <c r="W166" s="93">
        <f t="shared" si="240"/>
        <v>0.83333333333333337</v>
      </c>
      <c r="X166" s="11" t="str">
        <f>CONCATENATE(TEXT(A164,"m/d;@")," – ",TEXT(A168,"m/d;@"))</f>
        <v>12/25 – 12/29</v>
      </c>
      <c r="Y166" s="99">
        <f t="shared" si="236"/>
        <v>0.54861111111111105</v>
      </c>
    </row>
    <row r="167" spans="1:25" s="16" customFormat="1" ht="20.100000000000001" customHeight="1" x14ac:dyDescent="0.45">
      <c r="A167" s="29">
        <v>43097</v>
      </c>
      <c r="B167" s="13">
        <v>0.375</v>
      </c>
      <c r="C167" s="13">
        <v>0.54166666666666663</v>
      </c>
      <c r="D167" s="13">
        <v>0.5625</v>
      </c>
      <c r="E167" s="13">
        <v>0.72916666666666663</v>
      </c>
      <c r="F167" s="14"/>
      <c r="G167" s="14" t="s">
        <v>12</v>
      </c>
      <c r="H167" s="86"/>
      <c r="I167" s="86"/>
      <c r="J167" s="19"/>
      <c r="L167" s="95">
        <f t="shared" si="252"/>
        <v>0.375</v>
      </c>
      <c r="M167" s="95">
        <f t="shared" si="253"/>
        <v>0.16666666666666663</v>
      </c>
      <c r="N167" s="95">
        <f t="shared" si="254"/>
        <v>2.083333333333337E-2</v>
      </c>
      <c r="O167" s="95">
        <f t="shared" si="255"/>
        <v>0.16666666666666663</v>
      </c>
      <c r="P167" s="95">
        <f t="shared" si="241"/>
        <v>0.35416666666666663</v>
      </c>
      <c r="Q167" s="95"/>
      <c r="R167" s="139">
        <f t="shared" ref="R167" si="316">(SUM(P162:P168))*24</f>
        <v>34</v>
      </c>
      <c r="S167" s="139">
        <f t="shared" si="238"/>
        <v>0</v>
      </c>
      <c r="T167" s="139"/>
      <c r="U167" s="145" t="str">
        <f t="shared" ref="U167" si="317">CONCATENATE(TEXT(A162,"m/d;@")," – ",TEXT(A168,"m/d;@"))</f>
        <v>12/23 – 12/29</v>
      </c>
      <c r="W167" s="95">
        <f t="shared" si="240"/>
        <v>0.83333333333333337</v>
      </c>
      <c r="X167" s="16" t="str">
        <f>CONCATENATE(TEXT(A164,"m/d;@")," – ",TEXT(A168,"m/d;@"))</f>
        <v>12/25 – 12/29</v>
      </c>
      <c r="Y167" s="100">
        <f t="shared" si="236"/>
        <v>0.54861111111111105</v>
      </c>
    </row>
    <row r="168" spans="1:25" ht="20.100000000000001" customHeight="1" x14ac:dyDescent="0.45">
      <c r="A168" s="25">
        <v>43098</v>
      </c>
      <c r="B168" s="8">
        <v>0.375</v>
      </c>
      <c r="C168" s="8">
        <v>0.54166666666666663</v>
      </c>
      <c r="D168" s="8">
        <v>0.5625</v>
      </c>
      <c r="E168" s="8">
        <v>0.72916666666666663</v>
      </c>
      <c r="G168" s="9" t="s">
        <v>12</v>
      </c>
      <c r="H168" s="85"/>
      <c r="I168" s="85"/>
      <c r="L168" s="93">
        <f t="shared" si="252"/>
        <v>0.375</v>
      </c>
      <c r="M168" s="93">
        <f t="shared" si="253"/>
        <v>0.16666666666666663</v>
      </c>
      <c r="N168" s="93">
        <f t="shared" si="254"/>
        <v>2.083333333333337E-2</v>
      </c>
      <c r="O168" s="93">
        <f t="shared" si="255"/>
        <v>0.16666666666666663</v>
      </c>
      <c r="P168" s="93">
        <f t="shared" si="241"/>
        <v>0.35416666666666663</v>
      </c>
      <c r="Q168" s="93"/>
      <c r="R168" s="138">
        <f t="shared" ref="R168" si="318">(SUM(P162:P168))*24</f>
        <v>34</v>
      </c>
      <c r="S168" s="138">
        <f t="shared" si="238"/>
        <v>0</v>
      </c>
      <c r="U168" s="144" t="str">
        <f t="shared" ref="U168" si="319">CONCATENATE(TEXT(A162,"m/d;@")," – ",TEXT(A168,"m/d;@"))</f>
        <v>12/23 – 12/29</v>
      </c>
      <c r="W168" s="93">
        <f t="shared" si="240"/>
        <v>0.83333333333333337</v>
      </c>
      <c r="X168" s="11" t="str">
        <f>CONCATENATE(TEXT(A164,"m/d;@")," – ",TEXT(A168,"m/d;@"))</f>
        <v>12/25 – 12/29</v>
      </c>
      <c r="Y168" s="99">
        <f t="shared" si="236"/>
        <v>0.54861111111111105</v>
      </c>
    </row>
    <row r="169" spans="1:25" s="6" customFormat="1" ht="20.100000000000001" customHeight="1" x14ac:dyDescent="0.45">
      <c r="A169" s="38">
        <v>43099</v>
      </c>
      <c r="B169" s="17"/>
      <c r="C169" s="17"/>
      <c r="D169" s="17"/>
      <c r="E169" s="17"/>
      <c r="F169" s="5"/>
      <c r="G169" s="5"/>
      <c r="H169" s="88"/>
      <c r="I169" s="88"/>
      <c r="J169" s="4"/>
      <c r="L169" s="94">
        <f t="shared" si="252"/>
        <v>0</v>
      </c>
      <c r="M169" s="94">
        <f t="shared" si="253"/>
        <v>0</v>
      </c>
      <c r="N169" s="94">
        <f t="shared" si="254"/>
        <v>0</v>
      </c>
      <c r="O169" s="94">
        <f t="shared" si="255"/>
        <v>0</v>
      </c>
      <c r="P169" s="94">
        <f t="shared" si="241"/>
        <v>0</v>
      </c>
      <c r="Q169" s="94"/>
      <c r="R169" s="137">
        <f t="shared" ref="R169" si="320">(SUM(P169:P175))*24</f>
        <v>40</v>
      </c>
      <c r="S169" s="137">
        <f t="shared" si="238"/>
        <v>0</v>
      </c>
      <c r="T169" s="137"/>
      <c r="U169" s="143" t="str">
        <f t="shared" ref="U169" si="321">CONCATENATE(TEXT(A169,"m/d;@")," – ",TEXT(A175,"m/d;@"))</f>
        <v>12/30 – 1/5</v>
      </c>
      <c r="X169" s="6" t="str">
        <f>CONCATENATE(TEXT(A164,"m/d;@")," – ",TEXT(A168,"m/d;@"))</f>
        <v>12/25 – 12/29</v>
      </c>
      <c r="Y169" s="98" t="str">
        <f t="shared" si="236"/>
        <v/>
      </c>
    </row>
    <row r="170" spans="1:25" s="6" customFormat="1" ht="20.100000000000001" customHeight="1" x14ac:dyDescent="0.45">
      <c r="A170" s="38">
        <v>43100</v>
      </c>
      <c r="B170" s="17"/>
      <c r="C170" s="17"/>
      <c r="D170" s="17"/>
      <c r="E170" s="17"/>
      <c r="F170" s="5"/>
      <c r="G170" s="5"/>
      <c r="H170" s="88"/>
      <c r="I170" s="88"/>
      <c r="J170" s="4" t="s">
        <v>62</v>
      </c>
      <c r="L170" s="94">
        <f t="shared" si="252"/>
        <v>0</v>
      </c>
      <c r="M170" s="94">
        <f t="shared" si="253"/>
        <v>0</v>
      </c>
      <c r="N170" s="94">
        <f t="shared" si="254"/>
        <v>0</v>
      </c>
      <c r="O170" s="94">
        <f t="shared" si="255"/>
        <v>0</v>
      </c>
      <c r="P170" s="94">
        <f t="shared" si="241"/>
        <v>0</v>
      </c>
      <c r="Q170" s="94"/>
      <c r="R170" s="137">
        <f t="shared" ref="R170" si="322">(SUM(P169:P175))*24</f>
        <v>40</v>
      </c>
      <c r="S170" s="137">
        <f t="shared" si="238"/>
        <v>0</v>
      </c>
      <c r="T170" s="137"/>
      <c r="U170" s="143" t="str">
        <f t="shared" ref="U170" si="323">CONCATENATE(TEXT(A169,"m/d;@")," – ",TEXT(A175,"m/d;@"))</f>
        <v>12/30 – 1/5</v>
      </c>
      <c r="X170" s="6" t="str">
        <f>CONCATENATE(TEXT(A171,"m/d;@")," – ",TEXT(A175,"m/d;@"))</f>
        <v>1/1 – 1/5</v>
      </c>
      <c r="Y170" s="98" t="str">
        <f t="shared" si="236"/>
        <v/>
      </c>
    </row>
    <row r="171" spans="1:25" ht="20.100000000000001" customHeight="1" x14ac:dyDescent="0.45">
      <c r="A171" s="25">
        <v>43101</v>
      </c>
      <c r="F171" s="9" t="s">
        <v>12</v>
      </c>
      <c r="H171" s="85"/>
      <c r="I171" s="85"/>
      <c r="J171" s="20" t="s">
        <v>11</v>
      </c>
      <c r="L171" s="93">
        <f t="shared" si="252"/>
        <v>0</v>
      </c>
      <c r="M171" s="93">
        <f t="shared" si="253"/>
        <v>0</v>
      </c>
      <c r="N171" s="93">
        <f t="shared" si="254"/>
        <v>0</v>
      </c>
      <c r="O171" s="93">
        <f t="shared" si="255"/>
        <v>0</v>
      </c>
      <c r="P171" s="93">
        <f t="shared" si="241"/>
        <v>0</v>
      </c>
      <c r="Q171" s="93"/>
      <c r="R171" s="138">
        <f t="shared" ref="R171" si="324">(SUM(P169:P175))*24</f>
        <v>40</v>
      </c>
      <c r="S171" s="138">
        <f t="shared" si="238"/>
        <v>0</v>
      </c>
      <c r="U171" s="144" t="str">
        <f t="shared" ref="U171" si="325">CONCATENATE(TEXT(A169,"m/d;@")," – ",TEXT(A175,"m/d;@"))</f>
        <v>12/30 – 1/5</v>
      </c>
      <c r="W171" s="93">
        <f t="shared" si="240"/>
        <v>0.83333333333333337</v>
      </c>
      <c r="X171" s="11" t="str">
        <f>CONCATENATE(TEXT(A171,"m/d;@")," – ",TEXT(A175,"m/d;@"))</f>
        <v>1/1 – 1/5</v>
      </c>
      <c r="Y171" s="99" t="str">
        <f t="shared" si="236"/>
        <v/>
      </c>
    </row>
    <row r="172" spans="1:25" s="16" customFormat="1" ht="20.100000000000001" customHeight="1" x14ac:dyDescent="0.45">
      <c r="A172" s="29">
        <v>43102</v>
      </c>
      <c r="B172" s="13">
        <v>0.33333333333333331</v>
      </c>
      <c r="C172" s="13">
        <v>0.54166666666666663</v>
      </c>
      <c r="D172" s="13">
        <v>0.5625</v>
      </c>
      <c r="E172" s="13">
        <v>0.75</v>
      </c>
      <c r="F172" s="14"/>
      <c r="G172" s="14" t="s">
        <v>12</v>
      </c>
      <c r="H172" s="86"/>
      <c r="I172" s="86"/>
      <c r="J172" s="19"/>
      <c r="L172" s="95">
        <f t="shared" si="252"/>
        <v>0.33333333333333331</v>
      </c>
      <c r="M172" s="95">
        <f t="shared" si="253"/>
        <v>0.20833333333333331</v>
      </c>
      <c r="N172" s="95">
        <f t="shared" si="254"/>
        <v>2.083333333333337E-2</v>
      </c>
      <c r="O172" s="95">
        <f t="shared" si="255"/>
        <v>0.1875</v>
      </c>
      <c r="P172" s="95">
        <f t="shared" si="241"/>
        <v>0.41666666666666669</v>
      </c>
      <c r="Q172" s="95"/>
      <c r="R172" s="139">
        <f t="shared" ref="R172" si="326">(SUM(P169:P175))*24</f>
        <v>40</v>
      </c>
      <c r="S172" s="139">
        <f t="shared" si="238"/>
        <v>0</v>
      </c>
      <c r="T172" s="139"/>
      <c r="U172" s="145" t="str">
        <f t="shared" ref="U172" si="327">CONCATENATE(TEXT(A169,"m/d;@")," – ",TEXT(A175,"m/d;@"))</f>
        <v>12/30 – 1/5</v>
      </c>
      <c r="W172" s="95">
        <f t="shared" si="240"/>
        <v>0.83333333333333337</v>
      </c>
      <c r="X172" s="16" t="str">
        <f>CONCATENATE(TEXT(A171,"m/d;@")," – ",TEXT(A175,"m/d;@"))</f>
        <v>1/1 – 1/5</v>
      </c>
      <c r="Y172" s="100">
        <f t="shared" si="236"/>
        <v>0.54861111111111105</v>
      </c>
    </row>
    <row r="173" spans="1:25" ht="20.100000000000001" customHeight="1" x14ac:dyDescent="0.45">
      <c r="A173" s="25">
        <v>43103</v>
      </c>
      <c r="B173" s="8">
        <v>0.33333333333333331</v>
      </c>
      <c r="C173" s="8">
        <v>0.54166666666666663</v>
      </c>
      <c r="D173" s="8">
        <v>0.5625</v>
      </c>
      <c r="E173" s="8">
        <v>0.75</v>
      </c>
      <c r="G173" s="9" t="s">
        <v>12</v>
      </c>
      <c r="H173" s="85"/>
      <c r="I173" s="85"/>
      <c r="L173" s="93">
        <f t="shared" si="252"/>
        <v>0.33333333333333331</v>
      </c>
      <c r="M173" s="93">
        <f t="shared" si="253"/>
        <v>0.20833333333333331</v>
      </c>
      <c r="N173" s="93">
        <f t="shared" si="254"/>
        <v>2.083333333333337E-2</v>
      </c>
      <c r="O173" s="93">
        <f t="shared" si="255"/>
        <v>0.1875</v>
      </c>
      <c r="P173" s="93">
        <f t="shared" si="241"/>
        <v>0.41666666666666669</v>
      </c>
      <c r="Q173" s="93"/>
      <c r="R173" s="138">
        <f t="shared" ref="R173" si="328">(SUM(P169:P175))*24</f>
        <v>40</v>
      </c>
      <c r="S173" s="138">
        <f t="shared" si="238"/>
        <v>0</v>
      </c>
      <c r="U173" s="144" t="str">
        <f t="shared" ref="U173" si="329">CONCATENATE(TEXT(A169,"m/d;@")," – ",TEXT(A175,"m/d;@"))</f>
        <v>12/30 – 1/5</v>
      </c>
      <c r="W173" s="93">
        <f t="shared" si="240"/>
        <v>0.83333333333333337</v>
      </c>
      <c r="X173" s="11" t="str">
        <f>CONCATENATE(TEXT(A171,"m/d;@")," – ",TEXT(A175,"m/d;@"))</f>
        <v>1/1 – 1/5</v>
      </c>
      <c r="Y173" s="99">
        <f t="shared" si="236"/>
        <v>0.54861111111111105</v>
      </c>
    </row>
    <row r="174" spans="1:25" s="16" customFormat="1" ht="20.100000000000001" customHeight="1" x14ac:dyDescent="0.45">
      <c r="A174" s="29">
        <v>43104</v>
      </c>
      <c r="B174" s="13">
        <v>0.33333333333333331</v>
      </c>
      <c r="C174" s="13">
        <v>0.54166666666666663</v>
      </c>
      <c r="D174" s="13">
        <v>0.5625</v>
      </c>
      <c r="E174" s="13">
        <v>0.75</v>
      </c>
      <c r="F174" s="14"/>
      <c r="G174" s="14"/>
      <c r="H174" s="86">
        <v>0.33754629629629629</v>
      </c>
      <c r="I174" s="86">
        <v>0.54432870370370368</v>
      </c>
      <c r="J174" s="19"/>
      <c r="L174" s="95">
        <f t="shared" si="252"/>
        <v>0.33333333333333331</v>
      </c>
      <c r="M174" s="95">
        <f t="shared" si="253"/>
        <v>0.20833333333333331</v>
      </c>
      <c r="N174" s="95">
        <f t="shared" si="254"/>
        <v>2.083333333333337E-2</v>
      </c>
      <c r="O174" s="95">
        <f t="shared" si="255"/>
        <v>0.1875</v>
      </c>
      <c r="P174" s="95">
        <f t="shared" si="241"/>
        <v>0.41666666666666669</v>
      </c>
      <c r="Q174" s="95"/>
      <c r="R174" s="139">
        <f t="shared" ref="R174" si="330">(SUM(P169:P175))*24</f>
        <v>40</v>
      </c>
      <c r="S174" s="139">
        <f t="shared" si="238"/>
        <v>0</v>
      </c>
      <c r="T174" s="139"/>
      <c r="U174" s="145" t="str">
        <f t="shared" ref="U174" si="331">CONCATENATE(TEXT(A169,"m/d;@")," – ",TEXT(A175,"m/d;@"))</f>
        <v>12/30 – 1/5</v>
      </c>
      <c r="W174" s="95">
        <f t="shared" si="240"/>
        <v>0.83333333333333337</v>
      </c>
      <c r="X174" s="16" t="str">
        <f>CONCATENATE(TEXT(A171,"m/d;@")," – ",TEXT(A175,"m/d;@"))</f>
        <v>1/1 – 1/5</v>
      </c>
      <c r="Y174" s="100" t="str">
        <f t="shared" si="236"/>
        <v/>
      </c>
    </row>
    <row r="175" spans="1:25" ht="20.100000000000001" customHeight="1" x14ac:dyDescent="0.45">
      <c r="A175" s="25">
        <v>43105</v>
      </c>
      <c r="B175" s="8">
        <v>0.33333333333333331</v>
      </c>
      <c r="C175" s="8">
        <v>0.54166666666666663</v>
      </c>
      <c r="D175" s="8">
        <v>0.5625</v>
      </c>
      <c r="E175" s="8">
        <v>0.75</v>
      </c>
      <c r="G175" s="9" t="s">
        <v>12</v>
      </c>
      <c r="H175" s="85"/>
      <c r="I175" s="85"/>
      <c r="L175" s="93">
        <f t="shared" si="252"/>
        <v>0.33333333333333331</v>
      </c>
      <c r="M175" s="93">
        <f t="shared" si="253"/>
        <v>0.20833333333333331</v>
      </c>
      <c r="N175" s="93">
        <f t="shared" si="254"/>
        <v>2.083333333333337E-2</v>
      </c>
      <c r="O175" s="93">
        <f t="shared" si="255"/>
        <v>0.1875</v>
      </c>
      <c r="P175" s="93">
        <f t="shared" si="241"/>
        <v>0.41666666666666669</v>
      </c>
      <c r="Q175" s="93"/>
      <c r="R175" s="138">
        <f t="shared" ref="R175" si="332">(SUM(P169:P175))*24</f>
        <v>40</v>
      </c>
      <c r="S175" s="138">
        <f t="shared" si="238"/>
        <v>0</v>
      </c>
      <c r="U175" s="144" t="str">
        <f t="shared" ref="U175" si="333">CONCATENATE(TEXT(A169,"m/d;@")," – ",TEXT(A175,"m/d;@"))</f>
        <v>12/30 – 1/5</v>
      </c>
      <c r="W175" s="93">
        <f t="shared" si="240"/>
        <v>0.83333333333333337</v>
      </c>
      <c r="X175" s="11" t="str">
        <f>CONCATENATE(TEXT(A171,"m/d;@")," – ",TEXT(A175,"m/d;@"))</f>
        <v>1/1 – 1/5</v>
      </c>
      <c r="Y175" s="99">
        <f t="shared" si="236"/>
        <v>0.54861111111111105</v>
      </c>
    </row>
    <row r="176" spans="1:25" s="6" customFormat="1" ht="20.100000000000001" customHeight="1" x14ac:dyDescent="0.45">
      <c r="A176" s="38">
        <v>43106</v>
      </c>
      <c r="B176" s="17"/>
      <c r="C176" s="17"/>
      <c r="D176" s="17"/>
      <c r="E176" s="17"/>
      <c r="F176" s="5"/>
      <c r="G176" s="5"/>
      <c r="H176" s="88"/>
      <c r="I176" s="88"/>
      <c r="J176" s="4" t="s">
        <v>63</v>
      </c>
      <c r="L176" s="94">
        <f t="shared" si="252"/>
        <v>0</v>
      </c>
      <c r="M176" s="94">
        <f t="shared" si="253"/>
        <v>0</v>
      </c>
      <c r="N176" s="94">
        <f t="shared" si="254"/>
        <v>0</v>
      </c>
      <c r="O176" s="94">
        <f t="shared" si="255"/>
        <v>0</v>
      </c>
      <c r="P176" s="94">
        <f t="shared" si="241"/>
        <v>0</v>
      </c>
      <c r="Q176" s="94"/>
      <c r="R176" s="137">
        <f t="shared" ref="R176" si="334">(SUM(P176:P182))*24</f>
        <v>53</v>
      </c>
      <c r="S176" s="137">
        <f t="shared" si="238"/>
        <v>10.5</v>
      </c>
      <c r="T176" s="137">
        <v>10.5</v>
      </c>
      <c r="U176" s="143" t="str">
        <f t="shared" ref="U176" si="335">CONCATENATE(TEXT(A176,"m/d;@")," – ",TEXT(A182,"m/d;@"))</f>
        <v>1/6 – 1/12</v>
      </c>
      <c r="X176" s="6" t="str">
        <f>CONCATENATE(TEXT(A171,"m/d;@")," – ",TEXT(A175,"m/d;@"))</f>
        <v>1/1 – 1/5</v>
      </c>
      <c r="Y176" s="98" t="str">
        <f t="shared" si="236"/>
        <v/>
      </c>
    </row>
    <row r="177" spans="1:25" s="6" customFormat="1" ht="20.100000000000001" customHeight="1" x14ac:dyDescent="0.45">
      <c r="A177" s="38">
        <v>43107</v>
      </c>
      <c r="B177" s="17"/>
      <c r="C177" s="17"/>
      <c r="D177" s="17"/>
      <c r="E177" s="17"/>
      <c r="F177" s="5"/>
      <c r="G177" s="5"/>
      <c r="H177" s="88"/>
      <c r="I177" s="88"/>
      <c r="J177" s="4"/>
      <c r="L177" s="94">
        <f t="shared" si="252"/>
        <v>0</v>
      </c>
      <c r="M177" s="94">
        <f t="shared" si="253"/>
        <v>0</v>
      </c>
      <c r="N177" s="94">
        <f t="shared" si="254"/>
        <v>0</v>
      </c>
      <c r="O177" s="94">
        <f t="shared" si="255"/>
        <v>0</v>
      </c>
      <c r="P177" s="94">
        <f t="shared" si="241"/>
        <v>0</v>
      </c>
      <c r="Q177" s="94"/>
      <c r="R177" s="137">
        <f t="shared" ref="R177" si="336">(SUM(P176:P182))*24</f>
        <v>53</v>
      </c>
      <c r="S177" s="137">
        <f t="shared" si="238"/>
        <v>10.5</v>
      </c>
      <c r="T177" s="137">
        <v>10.5</v>
      </c>
      <c r="U177" s="143" t="str">
        <f t="shared" ref="U177" si="337">CONCATENATE(TEXT(A176,"m/d;@")," – ",TEXT(A182,"m/d;@"))</f>
        <v>1/6 – 1/12</v>
      </c>
      <c r="X177" s="6" t="str">
        <f>CONCATENATE(TEXT(A178,"m/d;@")," – ",TEXT(A182,"m/d;@"))</f>
        <v>1/8 – 1/12</v>
      </c>
      <c r="Y177" s="98" t="str">
        <f t="shared" si="236"/>
        <v/>
      </c>
    </row>
    <row r="178" spans="1:25" ht="20.100000000000001" customHeight="1" x14ac:dyDescent="0.45">
      <c r="A178" s="25">
        <v>43108</v>
      </c>
      <c r="B178" s="8">
        <v>0.33333333333333331</v>
      </c>
      <c r="C178" s="8">
        <v>0.54166666666666663</v>
      </c>
      <c r="D178" s="8">
        <v>0.5625</v>
      </c>
      <c r="E178" s="8">
        <v>0.77083333333333337</v>
      </c>
      <c r="G178" s="9" t="s">
        <v>12</v>
      </c>
      <c r="H178" s="85"/>
      <c r="I178" s="85"/>
      <c r="L178" s="93">
        <f t="shared" si="252"/>
        <v>0.33333333333333331</v>
      </c>
      <c r="M178" s="93">
        <f t="shared" si="253"/>
        <v>0.20833333333333331</v>
      </c>
      <c r="N178" s="93">
        <f t="shared" si="254"/>
        <v>2.083333333333337E-2</v>
      </c>
      <c r="O178" s="93">
        <f t="shared" si="255"/>
        <v>0.20833333333333337</v>
      </c>
      <c r="P178" s="93">
        <f t="shared" si="241"/>
        <v>0.43750000000000006</v>
      </c>
      <c r="Q178" s="93"/>
      <c r="R178" s="138">
        <f t="shared" ref="R178" si="338">(SUM(P176:P182))*24</f>
        <v>53</v>
      </c>
      <c r="S178" s="138">
        <f t="shared" si="238"/>
        <v>10.5</v>
      </c>
      <c r="T178" s="138">
        <v>10.5</v>
      </c>
      <c r="U178" s="144" t="str">
        <f t="shared" ref="U178" si="339">CONCATENATE(TEXT(A176,"m/d;@")," – ",TEXT(A182,"m/d;@"))</f>
        <v>1/6 – 1/12</v>
      </c>
      <c r="W178" s="93">
        <f t="shared" si="240"/>
        <v>0.83333333333333337</v>
      </c>
      <c r="X178" s="96" t="str">
        <f>CONCATENATE(TEXT(A178,"m/d;@")," – ",TEXT(A182,"m/d;@"))</f>
        <v>1/8 – 1/12</v>
      </c>
      <c r="Y178" s="99">
        <f t="shared" si="236"/>
        <v>0.54861111111111105</v>
      </c>
    </row>
    <row r="179" spans="1:25" s="16" customFormat="1" ht="20.100000000000001" customHeight="1" x14ac:dyDescent="0.45">
      <c r="A179" s="29">
        <v>43109</v>
      </c>
      <c r="B179" s="13">
        <v>0.33333333333333331</v>
      </c>
      <c r="C179" s="13">
        <v>0.54166666666666663</v>
      </c>
      <c r="D179" s="13">
        <v>0.5625</v>
      </c>
      <c r="E179" s="13">
        <v>0.79166666666666663</v>
      </c>
      <c r="F179" s="14"/>
      <c r="G179" s="14"/>
      <c r="H179" s="86">
        <v>0.34437500000000004</v>
      </c>
      <c r="I179" s="86">
        <v>0.73207175925925927</v>
      </c>
      <c r="J179" s="19"/>
      <c r="L179" s="95">
        <f t="shared" si="252"/>
        <v>0.33333333333333331</v>
      </c>
      <c r="M179" s="95">
        <f t="shared" si="253"/>
        <v>0.20833333333333331</v>
      </c>
      <c r="N179" s="95">
        <f t="shared" si="254"/>
        <v>2.083333333333337E-2</v>
      </c>
      <c r="O179" s="95">
        <f t="shared" si="255"/>
        <v>0.22916666666666663</v>
      </c>
      <c r="P179" s="95">
        <f t="shared" si="241"/>
        <v>0.45833333333333331</v>
      </c>
      <c r="Q179" s="95"/>
      <c r="R179" s="139">
        <f t="shared" ref="R179" si="340">(SUM(P176:P182))*24</f>
        <v>53</v>
      </c>
      <c r="S179" s="139">
        <f t="shared" si="238"/>
        <v>10.5</v>
      </c>
      <c r="T179" s="139">
        <v>10.5</v>
      </c>
      <c r="U179" s="145" t="str">
        <f t="shared" ref="U179" si="341">CONCATENATE(TEXT(A176,"m/d;@")," – ",TEXT(A182,"m/d;@"))</f>
        <v>1/6 – 1/12</v>
      </c>
      <c r="W179" s="95">
        <f t="shared" si="240"/>
        <v>0.83333333333333337</v>
      </c>
      <c r="X179" s="16" t="str">
        <f>CONCATENATE(TEXT(A178,"m/d;@")," – ",TEXT(A182,"m/d;@"))</f>
        <v>1/8 – 1/12</v>
      </c>
      <c r="Y179" s="100" t="str">
        <f t="shared" si="236"/>
        <v/>
      </c>
    </row>
    <row r="180" spans="1:25" ht="20.100000000000001" customHeight="1" x14ac:dyDescent="0.45">
      <c r="A180" s="25">
        <v>43110</v>
      </c>
      <c r="B180" s="8">
        <v>0.33333333333333331</v>
      </c>
      <c r="C180" s="8">
        <v>0.54166666666666663</v>
      </c>
      <c r="D180" s="8">
        <v>0.5625</v>
      </c>
      <c r="E180" s="8">
        <v>0.8125</v>
      </c>
      <c r="H180" s="85">
        <v>0.32780092592592591</v>
      </c>
      <c r="I180" s="85">
        <v>0.63575231481481487</v>
      </c>
      <c r="L180" s="93">
        <f t="shared" si="252"/>
        <v>0.33333333333333331</v>
      </c>
      <c r="M180" s="93">
        <f t="shared" si="253"/>
        <v>0.20833333333333331</v>
      </c>
      <c r="N180" s="93">
        <f t="shared" si="254"/>
        <v>2.083333333333337E-2</v>
      </c>
      <c r="O180" s="93">
        <f t="shared" si="255"/>
        <v>0.25</v>
      </c>
      <c r="P180" s="93">
        <f t="shared" si="241"/>
        <v>0.47916666666666669</v>
      </c>
      <c r="Q180" s="93"/>
      <c r="R180" s="138">
        <f t="shared" ref="R180" si="342">(SUM(P176:P182))*24</f>
        <v>53</v>
      </c>
      <c r="S180" s="138">
        <f t="shared" si="238"/>
        <v>10.5</v>
      </c>
      <c r="T180" s="138">
        <v>10.5</v>
      </c>
      <c r="U180" s="144" t="str">
        <f t="shared" ref="U180" si="343">CONCATENATE(TEXT(A176,"m/d;@")," – ",TEXT(A182,"m/d;@"))</f>
        <v>1/6 – 1/12</v>
      </c>
      <c r="W180" s="93">
        <f t="shared" si="240"/>
        <v>0.83333333333333337</v>
      </c>
      <c r="X180" s="11" t="str">
        <f>CONCATENATE(TEXT(A178,"m/d;@")," – ",TEXT(A182,"m/d;@"))</f>
        <v>1/8 – 1/12</v>
      </c>
      <c r="Y180" s="99" t="str">
        <f t="shared" si="236"/>
        <v/>
      </c>
    </row>
    <row r="181" spans="1:25" s="16" customFormat="1" ht="20.100000000000001" customHeight="1" x14ac:dyDescent="0.45">
      <c r="A181" s="29">
        <v>43111</v>
      </c>
      <c r="B181" s="13">
        <v>0.33333333333333331</v>
      </c>
      <c r="C181" s="13">
        <v>0.54166666666666663</v>
      </c>
      <c r="D181" s="13">
        <v>0.5625</v>
      </c>
      <c r="E181" s="13">
        <v>0.79166666666666663</v>
      </c>
      <c r="F181" s="14"/>
      <c r="G181" s="14"/>
      <c r="H181" s="86">
        <v>0.3637037037037037</v>
      </c>
      <c r="I181" s="86">
        <v>0.69791666666666663</v>
      </c>
      <c r="J181" s="19"/>
      <c r="L181" s="95">
        <f t="shared" si="252"/>
        <v>0.33333333333333331</v>
      </c>
      <c r="M181" s="95">
        <f t="shared" si="253"/>
        <v>0.20833333333333331</v>
      </c>
      <c r="N181" s="95">
        <f t="shared" si="254"/>
        <v>2.083333333333337E-2</v>
      </c>
      <c r="O181" s="95">
        <f t="shared" si="255"/>
        <v>0.22916666666666663</v>
      </c>
      <c r="P181" s="95">
        <f t="shared" si="241"/>
        <v>0.45833333333333331</v>
      </c>
      <c r="Q181" s="95"/>
      <c r="R181" s="139">
        <f t="shared" ref="R181" si="344">(SUM(P176:P182))*24</f>
        <v>53</v>
      </c>
      <c r="S181" s="139">
        <f t="shared" si="238"/>
        <v>10.5</v>
      </c>
      <c r="T181" s="139">
        <v>10.5</v>
      </c>
      <c r="U181" s="145" t="str">
        <f t="shared" ref="U181" si="345">CONCATENATE(TEXT(A176,"m/d;@")," – ",TEXT(A182,"m/d;@"))</f>
        <v>1/6 – 1/12</v>
      </c>
      <c r="W181" s="95">
        <f t="shared" si="240"/>
        <v>0.83333333333333337</v>
      </c>
      <c r="X181" s="16" t="str">
        <f>CONCATENATE(TEXT(A178,"m/d;@")," – ",TEXT(A182,"m/d;@"))</f>
        <v>1/8 – 1/12</v>
      </c>
      <c r="Y181" s="100" t="str">
        <f t="shared" si="236"/>
        <v/>
      </c>
    </row>
    <row r="182" spans="1:25" ht="20.100000000000001" customHeight="1" x14ac:dyDescent="0.45">
      <c r="A182" s="25">
        <v>43112</v>
      </c>
      <c r="B182" s="8">
        <v>0.33333333333333331</v>
      </c>
      <c r="C182" s="8">
        <v>0.54166666666666663</v>
      </c>
      <c r="D182" s="8">
        <v>0.5625</v>
      </c>
      <c r="E182" s="8">
        <v>0.70833333333333337</v>
      </c>
      <c r="G182" s="9" t="s">
        <v>12</v>
      </c>
      <c r="H182" s="85"/>
      <c r="I182" s="85"/>
      <c r="L182" s="93">
        <f t="shared" si="252"/>
        <v>0.33333333333333331</v>
      </c>
      <c r="M182" s="93">
        <f t="shared" si="253"/>
        <v>0.20833333333333331</v>
      </c>
      <c r="N182" s="93">
        <f t="shared" si="254"/>
        <v>2.083333333333337E-2</v>
      </c>
      <c r="O182" s="93">
        <f t="shared" si="255"/>
        <v>0.14583333333333337</v>
      </c>
      <c r="P182" s="93">
        <f t="shared" si="241"/>
        <v>0.37500000000000006</v>
      </c>
      <c r="Q182" s="93"/>
      <c r="R182" s="138">
        <f t="shared" ref="R182" si="346">(SUM(P176:P182))*24</f>
        <v>53</v>
      </c>
      <c r="S182" s="138">
        <f t="shared" si="238"/>
        <v>10.5</v>
      </c>
      <c r="T182" s="138">
        <v>10.5</v>
      </c>
      <c r="U182" s="144" t="str">
        <f t="shared" ref="U182" si="347">CONCATENATE(TEXT(A176,"m/d;@")," – ",TEXT(A182,"m/d;@"))</f>
        <v>1/6 – 1/12</v>
      </c>
      <c r="W182" s="93">
        <f t="shared" si="240"/>
        <v>0.83333333333333337</v>
      </c>
      <c r="X182" s="11" t="str">
        <f>CONCATENATE(TEXT(A178,"m/d;@")," – ",TEXT(A182,"m/d;@"))</f>
        <v>1/8 – 1/12</v>
      </c>
      <c r="Y182" s="99">
        <f t="shared" si="236"/>
        <v>0.54861111111111105</v>
      </c>
    </row>
    <row r="183" spans="1:25" s="6" customFormat="1" ht="20.100000000000001" customHeight="1" x14ac:dyDescent="0.45">
      <c r="A183" s="38">
        <v>43113</v>
      </c>
      <c r="B183" s="17"/>
      <c r="C183" s="17"/>
      <c r="D183" s="17"/>
      <c r="E183" s="17"/>
      <c r="F183" s="5"/>
      <c r="G183" s="5"/>
      <c r="H183" s="88"/>
      <c r="I183" s="88"/>
      <c r="J183" s="4"/>
      <c r="L183" s="94">
        <f t="shared" si="252"/>
        <v>0</v>
      </c>
      <c r="M183" s="94">
        <f t="shared" si="253"/>
        <v>0</v>
      </c>
      <c r="N183" s="94">
        <f t="shared" si="254"/>
        <v>0</v>
      </c>
      <c r="O183" s="94">
        <f t="shared" si="255"/>
        <v>0</v>
      </c>
      <c r="P183" s="94">
        <f t="shared" si="241"/>
        <v>0</v>
      </c>
      <c r="Q183" s="94"/>
      <c r="R183" s="137">
        <f t="shared" ref="R183" si="348">(SUM(P183:P189))*24</f>
        <v>44</v>
      </c>
      <c r="S183" s="137">
        <f t="shared" si="238"/>
        <v>1.5</v>
      </c>
      <c r="T183" s="137">
        <v>2</v>
      </c>
      <c r="U183" s="143" t="str">
        <f t="shared" ref="U183" si="349">CONCATENATE(TEXT(A183,"m/d;@")," – ",TEXT(A189,"m/d;@"))</f>
        <v>1/13 – 1/19</v>
      </c>
      <c r="X183" s="6" t="str">
        <f>CONCATENATE(TEXT(A178,"m/d;@")," – ",TEXT(A182,"m/d;@"))</f>
        <v>1/8 – 1/12</v>
      </c>
      <c r="Y183" s="98" t="str">
        <f t="shared" si="236"/>
        <v/>
      </c>
    </row>
    <row r="184" spans="1:25" s="6" customFormat="1" ht="20.100000000000001" customHeight="1" x14ac:dyDescent="0.45">
      <c r="A184" s="38">
        <v>43114</v>
      </c>
      <c r="B184" s="17"/>
      <c r="C184" s="17"/>
      <c r="D184" s="17"/>
      <c r="E184" s="17"/>
      <c r="F184" s="5"/>
      <c r="G184" s="5"/>
      <c r="H184" s="88"/>
      <c r="I184" s="88"/>
      <c r="J184" s="4"/>
      <c r="L184" s="94">
        <f t="shared" si="252"/>
        <v>0</v>
      </c>
      <c r="M184" s="94">
        <f t="shared" si="253"/>
        <v>0</v>
      </c>
      <c r="N184" s="94">
        <f t="shared" si="254"/>
        <v>0</v>
      </c>
      <c r="O184" s="94">
        <f t="shared" si="255"/>
        <v>0</v>
      </c>
      <c r="P184" s="94">
        <f t="shared" si="241"/>
        <v>0</v>
      </c>
      <c r="Q184" s="94"/>
      <c r="R184" s="137">
        <f t="shared" ref="R184" si="350">(SUM(P183:P189))*24</f>
        <v>44</v>
      </c>
      <c r="S184" s="137">
        <f t="shared" si="238"/>
        <v>1.5</v>
      </c>
      <c r="T184" s="137">
        <v>2</v>
      </c>
      <c r="U184" s="143" t="str">
        <f t="shared" ref="U184" si="351">CONCATENATE(TEXT(A183,"m/d;@")," – ",TEXT(A189,"m/d;@"))</f>
        <v>1/13 – 1/19</v>
      </c>
      <c r="X184" s="6" t="str">
        <f>CONCATENATE(TEXT(A185,"m/d;@")," – ",TEXT(A189,"m/d;@"))</f>
        <v>1/15 – 1/19</v>
      </c>
      <c r="Y184" s="98" t="str">
        <f t="shared" si="236"/>
        <v/>
      </c>
    </row>
    <row r="185" spans="1:25" ht="20.100000000000001" customHeight="1" x14ac:dyDescent="0.45">
      <c r="A185" s="25">
        <v>43115</v>
      </c>
      <c r="F185" s="9" t="s">
        <v>12</v>
      </c>
      <c r="H185" s="85"/>
      <c r="I185" s="85"/>
      <c r="J185" s="20" t="s">
        <v>13</v>
      </c>
      <c r="L185" s="93">
        <f t="shared" si="252"/>
        <v>0</v>
      </c>
      <c r="M185" s="93">
        <f t="shared" si="253"/>
        <v>0</v>
      </c>
      <c r="N185" s="93">
        <f t="shared" si="254"/>
        <v>0</v>
      </c>
      <c r="O185" s="93">
        <f t="shared" si="255"/>
        <v>0</v>
      </c>
      <c r="P185" s="93">
        <f t="shared" si="241"/>
        <v>0</v>
      </c>
      <c r="Q185" s="93"/>
      <c r="R185" s="138">
        <f t="shared" ref="R185" si="352">(SUM(P183:P189))*24</f>
        <v>44</v>
      </c>
      <c r="S185" s="138">
        <f t="shared" si="238"/>
        <v>1.5</v>
      </c>
      <c r="T185" s="138">
        <v>2</v>
      </c>
      <c r="U185" s="144" t="str">
        <f t="shared" ref="U185" si="353">CONCATENATE(TEXT(A183,"m/d;@")," – ",TEXT(A189,"m/d;@"))</f>
        <v>1/13 – 1/19</v>
      </c>
      <c r="W185" s="93">
        <f t="shared" si="240"/>
        <v>0.83333333333333337</v>
      </c>
      <c r="X185" s="11" t="str">
        <f>CONCATENATE(TEXT(A185,"m/d;@")," – ",TEXT(A189,"m/d;@"))</f>
        <v>1/15 – 1/19</v>
      </c>
      <c r="Y185" s="99" t="str">
        <f t="shared" si="236"/>
        <v/>
      </c>
    </row>
    <row r="186" spans="1:25" s="16" customFormat="1" ht="20.100000000000001" customHeight="1" x14ac:dyDescent="0.45">
      <c r="A186" s="29">
        <v>43116</v>
      </c>
      <c r="B186" s="13">
        <v>0.33333333333333331</v>
      </c>
      <c r="C186" s="13">
        <v>0.54166666666666663</v>
      </c>
      <c r="D186" s="13">
        <v>0.5625</v>
      </c>
      <c r="E186" s="13">
        <v>0.8125</v>
      </c>
      <c r="F186" s="14"/>
      <c r="G186" s="14" t="s">
        <v>12</v>
      </c>
      <c r="H186" s="86"/>
      <c r="I186" s="86"/>
      <c r="J186" s="19"/>
      <c r="L186" s="95">
        <f t="shared" si="252"/>
        <v>0.33333333333333331</v>
      </c>
      <c r="M186" s="95">
        <f t="shared" si="253"/>
        <v>0.20833333333333331</v>
      </c>
      <c r="N186" s="95">
        <f t="shared" si="254"/>
        <v>2.083333333333337E-2</v>
      </c>
      <c r="O186" s="95">
        <f t="shared" si="255"/>
        <v>0.25</v>
      </c>
      <c r="P186" s="95">
        <f t="shared" si="241"/>
        <v>0.47916666666666669</v>
      </c>
      <c r="Q186" s="95"/>
      <c r="R186" s="139">
        <f t="shared" ref="R186" si="354">(SUM(P183:P189))*24</f>
        <v>44</v>
      </c>
      <c r="S186" s="139">
        <f t="shared" si="238"/>
        <v>1.5</v>
      </c>
      <c r="T186" s="139">
        <v>2</v>
      </c>
      <c r="U186" s="145" t="str">
        <f t="shared" ref="U186" si="355">CONCATENATE(TEXT(A183,"m/d;@")," – ",TEXT(A189,"m/d;@"))</f>
        <v>1/13 – 1/19</v>
      </c>
      <c r="W186" s="95">
        <f t="shared" si="240"/>
        <v>0.83333333333333337</v>
      </c>
      <c r="X186" s="16" t="str">
        <f>CONCATENATE(TEXT(A185,"m/d;@")," – ",TEXT(A189,"m/d;@"))</f>
        <v>1/15 – 1/19</v>
      </c>
      <c r="Y186" s="100">
        <f t="shared" si="236"/>
        <v>0.54861111111111105</v>
      </c>
    </row>
    <row r="187" spans="1:25" ht="20.100000000000001" customHeight="1" x14ac:dyDescent="0.45">
      <c r="A187" s="25">
        <v>43117</v>
      </c>
      <c r="B187" s="8">
        <v>0.33333333333333331</v>
      </c>
      <c r="C187" s="8">
        <v>0.54166666666666663</v>
      </c>
      <c r="D187" s="8">
        <v>0.5625</v>
      </c>
      <c r="E187" s="8">
        <v>0.79166666666666663</v>
      </c>
      <c r="G187" s="9" t="s">
        <v>12</v>
      </c>
      <c r="H187" s="85"/>
      <c r="I187" s="85"/>
      <c r="L187" s="93">
        <f t="shared" si="252"/>
        <v>0.33333333333333331</v>
      </c>
      <c r="M187" s="93">
        <f t="shared" si="253"/>
        <v>0.20833333333333331</v>
      </c>
      <c r="N187" s="93">
        <f t="shared" si="254"/>
        <v>2.083333333333337E-2</v>
      </c>
      <c r="O187" s="93">
        <f t="shared" si="255"/>
        <v>0.22916666666666663</v>
      </c>
      <c r="P187" s="93">
        <f t="shared" si="241"/>
        <v>0.45833333333333331</v>
      </c>
      <c r="Q187" s="93"/>
      <c r="R187" s="138">
        <f t="shared" ref="R187" si="356">(SUM(P183:P189))*24</f>
        <v>44</v>
      </c>
      <c r="S187" s="138">
        <f t="shared" si="238"/>
        <v>1.5</v>
      </c>
      <c r="T187" s="138">
        <v>2</v>
      </c>
      <c r="U187" s="144" t="str">
        <f t="shared" ref="U187" si="357">CONCATENATE(TEXT(A183,"m/d;@")," – ",TEXT(A189,"m/d;@"))</f>
        <v>1/13 – 1/19</v>
      </c>
      <c r="W187" s="93">
        <f t="shared" si="240"/>
        <v>0.83333333333333337</v>
      </c>
      <c r="X187" s="11" t="str">
        <f>CONCATENATE(TEXT(A185,"m/d;@")," – ",TEXT(A189,"m/d;@"))</f>
        <v>1/15 – 1/19</v>
      </c>
      <c r="Y187" s="99">
        <f t="shared" si="236"/>
        <v>0.54861111111111105</v>
      </c>
    </row>
    <row r="188" spans="1:25" s="16" customFormat="1" ht="20.100000000000001" customHeight="1" x14ac:dyDescent="0.45">
      <c r="A188" s="29">
        <v>43118</v>
      </c>
      <c r="B188" s="13">
        <v>0.33333333333333331</v>
      </c>
      <c r="C188" s="13">
        <v>0.54166666666666663</v>
      </c>
      <c r="D188" s="13">
        <v>0.5625</v>
      </c>
      <c r="E188" s="13">
        <v>0.79166666666666663</v>
      </c>
      <c r="F188" s="14"/>
      <c r="G188" s="14" t="s">
        <v>12</v>
      </c>
      <c r="H188" s="86"/>
      <c r="I188" s="86"/>
      <c r="J188" s="19"/>
      <c r="L188" s="95">
        <f t="shared" si="252"/>
        <v>0.33333333333333331</v>
      </c>
      <c r="M188" s="95">
        <f t="shared" si="253"/>
        <v>0.20833333333333331</v>
      </c>
      <c r="N188" s="95">
        <f t="shared" si="254"/>
        <v>2.083333333333337E-2</v>
      </c>
      <c r="O188" s="95">
        <f t="shared" si="255"/>
        <v>0.22916666666666663</v>
      </c>
      <c r="P188" s="95">
        <f t="shared" si="241"/>
        <v>0.45833333333333331</v>
      </c>
      <c r="Q188" s="95"/>
      <c r="R188" s="139">
        <f t="shared" ref="R188" si="358">(SUM(P183:P189))*24</f>
        <v>44</v>
      </c>
      <c r="S188" s="139">
        <f t="shared" si="238"/>
        <v>1.5</v>
      </c>
      <c r="T188" s="139">
        <v>2</v>
      </c>
      <c r="U188" s="145" t="str">
        <f t="shared" ref="U188" si="359">CONCATENATE(TEXT(A183,"m/d;@")," – ",TEXT(A189,"m/d;@"))</f>
        <v>1/13 – 1/19</v>
      </c>
      <c r="W188" s="95">
        <f t="shared" si="240"/>
        <v>0.83333333333333337</v>
      </c>
      <c r="X188" s="16" t="str">
        <f>CONCATENATE(TEXT(A185,"m/d;@")," – ",TEXT(A189,"m/d;@"))</f>
        <v>1/15 – 1/19</v>
      </c>
      <c r="Y188" s="100">
        <f t="shared" si="236"/>
        <v>0.54861111111111105</v>
      </c>
    </row>
    <row r="189" spans="1:25" ht="20.100000000000001" customHeight="1" x14ac:dyDescent="0.45">
      <c r="A189" s="25">
        <v>43119</v>
      </c>
      <c r="B189" s="8">
        <v>0.33333333333333331</v>
      </c>
      <c r="C189" s="8">
        <v>0.54166666666666663</v>
      </c>
      <c r="D189" s="8">
        <v>0.5625</v>
      </c>
      <c r="E189" s="8">
        <v>0.77083333333333337</v>
      </c>
      <c r="G189" s="9" t="s">
        <v>12</v>
      </c>
      <c r="H189" s="85"/>
      <c r="I189" s="85"/>
      <c r="L189" s="93">
        <f t="shared" si="252"/>
        <v>0.33333333333333331</v>
      </c>
      <c r="M189" s="93">
        <f t="shared" si="253"/>
        <v>0.20833333333333331</v>
      </c>
      <c r="N189" s="93">
        <f t="shared" si="254"/>
        <v>2.083333333333337E-2</v>
      </c>
      <c r="O189" s="93">
        <f t="shared" si="255"/>
        <v>0.20833333333333337</v>
      </c>
      <c r="P189" s="93">
        <f t="shared" si="241"/>
        <v>0.43750000000000006</v>
      </c>
      <c r="Q189" s="93"/>
      <c r="R189" s="138">
        <f t="shared" ref="R189" si="360">(SUM(P183:P189))*24</f>
        <v>44</v>
      </c>
      <c r="S189" s="138">
        <f t="shared" si="238"/>
        <v>1.5</v>
      </c>
      <c r="T189" s="138">
        <v>2</v>
      </c>
      <c r="U189" s="144" t="str">
        <f t="shared" ref="U189" si="361">CONCATENATE(TEXT(A183,"m/d;@")," – ",TEXT(A189,"m/d;@"))</f>
        <v>1/13 – 1/19</v>
      </c>
      <c r="W189" s="93">
        <f t="shared" si="240"/>
        <v>0.83333333333333337</v>
      </c>
      <c r="X189" s="11" t="str">
        <f>CONCATENATE(TEXT(A185,"m/d;@")," – ",TEXT(A189,"m/d;@"))</f>
        <v>1/15 – 1/19</v>
      </c>
      <c r="Y189" s="99">
        <f t="shared" si="236"/>
        <v>0.54861111111111105</v>
      </c>
    </row>
    <row r="190" spans="1:25" s="6" customFormat="1" ht="20.100000000000001" customHeight="1" x14ac:dyDescent="0.45">
      <c r="A190" s="38">
        <v>43120</v>
      </c>
      <c r="B190" s="17"/>
      <c r="C190" s="17"/>
      <c r="D190" s="17"/>
      <c r="E190" s="17"/>
      <c r="F190" s="5"/>
      <c r="G190" s="5"/>
      <c r="H190" s="88"/>
      <c r="I190" s="88"/>
      <c r="J190" s="4"/>
      <c r="L190" s="94">
        <f t="shared" si="252"/>
        <v>0</v>
      </c>
      <c r="M190" s="94">
        <f t="shared" si="253"/>
        <v>0</v>
      </c>
      <c r="N190" s="94">
        <f t="shared" si="254"/>
        <v>0</v>
      </c>
      <c r="O190" s="94">
        <f t="shared" si="255"/>
        <v>0</v>
      </c>
      <c r="P190" s="94">
        <f t="shared" si="241"/>
        <v>0</v>
      </c>
      <c r="Q190" s="94"/>
      <c r="R190" s="137">
        <f t="shared" ref="R190" si="362">(SUM(P190:P196))*24</f>
        <v>52</v>
      </c>
      <c r="S190" s="137">
        <f t="shared" si="238"/>
        <v>9.5</v>
      </c>
      <c r="T190" s="137">
        <v>10</v>
      </c>
      <c r="U190" s="143" t="str">
        <f t="shared" ref="U190" si="363">CONCATENATE(TEXT(A190,"m/d;@")," – ",TEXT(A196,"m/d;@"))</f>
        <v>1/20 – 1/26</v>
      </c>
      <c r="X190" s="6" t="str">
        <f>CONCATENATE(TEXT(A185,"m/d;@")," – ",TEXT(A189,"m/d;@"))</f>
        <v>1/15 – 1/19</v>
      </c>
      <c r="Y190" s="98" t="str">
        <f t="shared" si="236"/>
        <v/>
      </c>
    </row>
    <row r="191" spans="1:25" s="6" customFormat="1" ht="20.100000000000001" customHeight="1" x14ac:dyDescent="0.45">
      <c r="A191" s="38">
        <v>43121</v>
      </c>
      <c r="B191" s="17"/>
      <c r="C191" s="17"/>
      <c r="D191" s="17"/>
      <c r="E191" s="17"/>
      <c r="F191" s="5"/>
      <c r="G191" s="5"/>
      <c r="H191" s="88"/>
      <c r="I191" s="88"/>
      <c r="J191" s="4"/>
      <c r="L191" s="94">
        <f t="shared" si="252"/>
        <v>0</v>
      </c>
      <c r="M191" s="94">
        <f t="shared" si="253"/>
        <v>0</v>
      </c>
      <c r="N191" s="94">
        <f t="shared" si="254"/>
        <v>0</v>
      </c>
      <c r="O191" s="94">
        <f t="shared" si="255"/>
        <v>0</v>
      </c>
      <c r="P191" s="94">
        <f t="shared" si="241"/>
        <v>0</v>
      </c>
      <c r="Q191" s="94"/>
      <c r="R191" s="137">
        <f t="shared" ref="R191" si="364">(SUM(P190:P196))*24</f>
        <v>52</v>
      </c>
      <c r="S191" s="137">
        <f t="shared" si="238"/>
        <v>9.5</v>
      </c>
      <c r="T191" s="137">
        <v>10</v>
      </c>
      <c r="U191" s="143" t="str">
        <f t="shared" ref="U191" si="365">CONCATENATE(TEXT(A190,"m/d;@")," – ",TEXT(A196,"m/d;@"))</f>
        <v>1/20 – 1/26</v>
      </c>
      <c r="X191" s="6" t="str">
        <f>CONCATENATE(TEXT(A192,"m/d;@")," – ",TEXT(A196,"m/d;@"))</f>
        <v>1/22 – 1/26</v>
      </c>
      <c r="Y191" s="98" t="str">
        <f t="shared" si="236"/>
        <v/>
      </c>
    </row>
    <row r="192" spans="1:25" ht="20.100000000000001" customHeight="1" x14ac:dyDescent="0.45">
      <c r="A192" s="25">
        <v>43122</v>
      </c>
      <c r="B192" s="8">
        <v>0.33333333333333331</v>
      </c>
      <c r="C192" s="8">
        <v>0.54166666666666663</v>
      </c>
      <c r="D192" s="8">
        <v>0.5625</v>
      </c>
      <c r="E192" s="8">
        <v>0.77083333333333337</v>
      </c>
      <c r="G192" s="9" t="s">
        <v>12</v>
      </c>
      <c r="H192" s="85"/>
      <c r="I192" s="85"/>
      <c r="L192" s="93">
        <f t="shared" si="252"/>
        <v>0.33333333333333331</v>
      </c>
      <c r="M192" s="93">
        <f t="shared" si="253"/>
        <v>0.20833333333333331</v>
      </c>
      <c r="N192" s="93">
        <f t="shared" si="254"/>
        <v>2.083333333333337E-2</v>
      </c>
      <c r="O192" s="93">
        <f t="shared" si="255"/>
        <v>0.20833333333333337</v>
      </c>
      <c r="P192" s="93">
        <f t="shared" si="241"/>
        <v>0.43750000000000006</v>
      </c>
      <c r="Q192" s="93"/>
      <c r="R192" s="138">
        <f t="shared" ref="R192" si="366">(SUM(P190:P196))*24</f>
        <v>52</v>
      </c>
      <c r="S192" s="138">
        <f t="shared" si="238"/>
        <v>9.5</v>
      </c>
      <c r="T192" s="138">
        <v>10</v>
      </c>
      <c r="U192" s="144" t="str">
        <f t="shared" ref="U192" si="367">CONCATENATE(TEXT(A190,"m/d;@")," – ",TEXT(A196,"m/d;@"))</f>
        <v>1/20 – 1/26</v>
      </c>
      <c r="W192" s="93">
        <f t="shared" si="240"/>
        <v>0.83333333333333337</v>
      </c>
      <c r="X192" s="11" t="str">
        <f>CONCATENATE(TEXT(A192,"m/d;@")," – ",TEXT(A196,"m/d;@"))</f>
        <v>1/22 – 1/26</v>
      </c>
      <c r="Y192" s="99">
        <f t="shared" si="236"/>
        <v>0.54861111111111105</v>
      </c>
    </row>
    <row r="193" spans="1:25" s="16" customFormat="1" ht="20.100000000000001" customHeight="1" x14ac:dyDescent="0.45">
      <c r="A193" s="29">
        <v>43123</v>
      </c>
      <c r="B193" s="13">
        <v>0.33333333333333331</v>
      </c>
      <c r="C193" s="13">
        <v>0.54166666666666663</v>
      </c>
      <c r="D193" s="13">
        <v>0.5625</v>
      </c>
      <c r="E193" s="13">
        <v>0.75</v>
      </c>
      <c r="F193" s="14"/>
      <c r="G193" s="14" t="s">
        <v>12</v>
      </c>
      <c r="H193" s="86"/>
      <c r="I193" s="86"/>
      <c r="J193" s="19"/>
      <c r="L193" s="95">
        <f t="shared" si="252"/>
        <v>0.33333333333333331</v>
      </c>
      <c r="M193" s="95">
        <f t="shared" si="253"/>
        <v>0.20833333333333331</v>
      </c>
      <c r="N193" s="95">
        <f t="shared" si="254"/>
        <v>2.083333333333337E-2</v>
      </c>
      <c r="O193" s="95">
        <f t="shared" si="255"/>
        <v>0.1875</v>
      </c>
      <c r="P193" s="95">
        <f t="shared" si="241"/>
        <v>0.41666666666666669</v>
      </c>
      <c r="Q193" s="95"/>
      <c r="R193" s="139">
        <f t="shared" ref="R193" si="368">(SUM(P190:P196))*24</f>
        <v>52</v>
      </c>
      <c r="S193" s="139">
        <f t="shared" si="238"/>
        <v>9.5</v>
      </c>
      <c r="T193" s="139">
        <v>10</v>
      </c>
      <c r="U193" s="145" t="str">
        <f t="shared" ref="U193" si="369">CONCATENATE(TEXT(A190,"m/d;@")," – ",TEXT(A196,"m/d;@"))</f>
        <v>1/20 – 1/26</v>
      </c>
      <c r="W193" s="95">
        <f t="shared" si="240"/>
        <v>0.83333333333333337</v>
      </c>
      <c r="X193" s="16" t="str">
        <f>CONCATENATE(TEXT(A192,"m/d;@")," – ",TEXT(A196,"m/d;@"))</f>
        <v>1/22 – 1/26</v>
      </c>
      <c r="Y193" s="100">
        <f t="shared" si="236"/>
        <v>0.54861111111111105</v>
      </c>
    </row>
    <row r="194" spans="1:25" ht="20.100000000000001" customHeight="1" x14ac:dyDescent="0.45">
      <c r="A194" s="25">
        <v>43124</v>
      </c>
      <c r="B194" s="8">
        <v>0.29166666666666669</v>
      </c>
      <c r="C194" s="8">
        <v>0.54166666666666663</v>
      </c>
      <c r="D194" s="8">
        <v>0.5625</v>
      </c>
      <c r="E194" s="8">
        <v>0.75</v>
      </c>
      <c r="G194" s="9" t="s">
        <v>12</v>
      </c>
      <c r="H194" s="85"/>
      <c r="I194" s="85"/>
      <c r="L194" s="93">
        <f t="shared" si="252"/>
        <v>0.29166666666666669</v>
      </c>
      <c r="M194" s="93">
        <f t="shared" si="253"/>
        <v>0.24999999999999994</v>
      </c>
      <c r="N194" s="93">
        <f t="shared" si="254"/>
        <v>2.083333333333337E-2</v>
      </c>
      <c r="O194" s="93">
        <f t="shared" si="255"/>
        <v>0.1875</v>
      </c>
      <c r="P194" s="93">
        <f t="shared" si="241"/>
        <v>0.45833333333333331</v>
      </c>
      <c r="Q194" s="93"/>
      <c r="R194" s="138">
        <f t="shared" ref="R194" si="370">(SUM(P190:P196))*24</f>
        <v>52</v>
      </c>
      <c r="S194" s="138">
        <f t="shared" si="238"/>
        <v>9.5</v>
      </c>
      <c r="T194" s="138">
        <v>10</v>
      </c>
      <c r="U194" s="144" t="str">
        <f t="shared" ref="U194" si="371">CONCATENATE(TEXT(A190,"m/d;@")," – ",TEXT(A196,"m/d;@"))</f>
        <v>1/20 – 1/26</v>
      </c>
      <c r="W194" s="93">
        <f t="shared" si="240"/>
        <v>0.83333333333333337</v>
      </c>
      <c r="X194" s="11" t="str">
        <f>CONCATENATE(TEXT(A192,"m/d;@")," – ",TEXT(A196,"m/d;@"))</f>
        <v>1/22 – 1/26</v>
      </c>
      <c r="Y194" s="99">
        <f t="shared" ref="Y194:Y218" si="372">IF(G194="X",Y$223,"")</f>
        <v>0.54861111111111105</v>
      </c>
    </row>
    <row r="195" spans="1:25" s="16" customFormat="1" ht="20.100000000000001" customHeight="1" x14ac:dyDescent="0.45">
      <c r="A195" s="29">
        <v>43125</v>
      </c>
      <c r="B195" s="13">
        <v>0.33333333333333331</v>
      </c>
      <c r="C195" s="13">
        <v>0.54166666666666663</v>
      </c>
      <c r="D195" s="13">
        <v>0.5625</v>
      </c>
      <c r="E195" s="13">
        <v>0.77083333333333337</v>
      </c>
      <c r="F195" s="14"/>
      <c r="G195" s="14" t="s">
        <v>12</v>
      </c>
      <c r="H195" s="86"/>
      <c r="I195" s="86"/>
      <c r="J195" s="19"/>
      <c r="L195" s="95">
        <f t="shared" si="252"/>
        <v>0.33333333333333331</v>
      </c>
      <c r="M195" s="95">
        <f t="shared" si="253"/>
        <v>0.20833333333333331</v>
      </c>
      <c r="N195" s="95">
        <f t="shared" si="254"/>
        <v>2.083333333333337E-2</v>
      </c>
      <c r="O195" s="95">
        <f t="shared" si="255"/>
        <v>0.20833333333333337</v>
      </c>
      <c r="P195" s="95">
        <f t="shared" si="241"/>
        <v>0.43750000000000006</v>
      </c>
      <c r="Q195" s="95"/>
      <c r="R195" s="139">
        <f t="shared" ref="R195" si="373">(SUM(P190:P196))*24</f>
        <v>52</v>
      </c>
      <c r="S195" s="139">
        <f t="shared" ref="S195:S217" si="374">MAX(0,(R195-42.5))</f>
        <v>9.5</v>
      </c>
      <c r="T195" s="139">
        <v>10</v>
      </c>
      <c r="U195" s="145" t="str">
        <f t="shared" ref="U195" si="375">CONCATENATE(TEXT(A190,"m/d;@")," – ",TEXT(A196,"m/d;@"))</f>
        <v>1/20 – 1/26</v>
      </c>
      <c r="W195" s="95">
        <f t="shared" ref="W195:W216" si="376">$W$223</f>
        <v>0.83333333333333337</v>
      </c>
      <c r="X195" s="16" t="str">
        <f>CONCATENATE(TEXT(A192,"m/d;@")," – ",TEXT(A196,"m/d;@"))</f>
        <v>1/22 – 1/26</v>
      </c>
      <c r="Y195" s="100">
        <f t="shared" si="372"/>
        <v>0.54861111111111105</v>
      </c>
    </row>
    <row r="196" spans="1:25" ht="20.100000000000001" customHeight="1" x14ac:dyDescent="0.45">
      <c r="A196" s="25">
        <v>43126</v>
      </c>
      <c r="B196" s="8">
        <v>0.33333333333333331</v>
      </c>
      <c r="C196" s="8">
        <v>0.54166666666666663</v>
      </c>
      <c r="D196" s="8">
        <v>0.5625</v>
      </c>
      <c r="E196" s="8">
        <v>0.75</v>
      </c>
      <c r="G196" s="9" t="s">
        <v>12</v>
      </c>
      <c r="H196" s="85"/>
      <c r="I196" s="85"/>
      <c r="L196" s="93">
        <f t="shared" si="252"/>
        <v>0.33333333333333331</v>
      </c>
      <c r="M196" s="93">
        <f t="shared" si="253"/>
        <v>0.20833333333333331</v>
      </c>
      <c r="N196" s="93">
        <f t="shared" si="254"/>
        <v>2.083333333333337E-2</v>
      </c>
      <c r="O196" s="93">
        <f t="shared" si="255"/>
        <v>0.1875</v>
      </c>
      <c r="P196" s="93">
        <f t="shared" ref="P196:P218" si="377">E196-B196</f>
        <v>0.41666666666666669</v>
      </c>
      <c r="Q196" s="93"/>
      <c r="R196" s="138">
        <f t="shared" ref="R196" si="378">(SUM(P190:P196))*24</f>
        <v>52</v>
      </c>
      <c r="S196" s="138">
        <f t="shared" si="374"/>
        <v>9.5</v>
      </c>
      <c r="T196" s="138">
        <v>10</v>
      </c>
      <c r="U196" s="144" t="str">
        <f t="shared" ref="U196" si="379">CONCATENATE(TEXT(A190,"m/d;@")," – ",TEXT(A196,"m/d;@"))</f>
        <v>1/20 – 1/26</v>
      </c>
      <c r="W196" s="93">
        <f t="shared" si="376"/>
        <v>0.83333333333333337</v>
      </c>
      <c r="X196" s="11" t="str">
        <f>CONCATENATE(TEXT(A192,"m/d;@")," – ",TEXT(A196,"m/d;@"))</f>
        <v>1/22 – 1/26</v>
      </c>
      <c r="Y196" s="99">
        <f t="shared" si="372"/>
        <v>0.54861111111111105</v>
      </c>
    </row>
    <row r="197" spans="1:25" s="6" customFormat="1" ht="20.100000000000001" customHeight="1" x14ac:dyDescent="0.45">
      <c r="A197" s="38">
        <v>43127</v>
      </c>
      <c r="B197" s="17"/>
      <c r="C197" s="17"/>
      <c r="D197" s="17"/>
      <c r="E197" s="17"/>
      <c r="F197" s="5"/>
      <c r="G197" s="5"/>
      <c r="H197" s="88"/>
      <c r="I197" s="88"/>
      <c r="J197" s="4"/>
      <c r="L197" s="94">
        <f t="shared" si="252"/>
        <v>0</v>
      </c>
      <c r="M197" s="94">
        <f t="shared" si="253"/>
        <v>0</v>
      </c>
      <c r="N197" s="94">
        <f t="shared" si="254"/>
        <v>0</v>
      </c>
      <c r="O197" s="94">
        <f t="shared" si="255"/>
        <v>0</v>
      </c>
      <c r="P197" s="94">
        <f t="shared" si="377"/>
        <v>0</v>
      </c>
      <c r="Q197" s="94"/>
      <c r="R197" s="137">
        <f t="shared" ref="R197" si="380">(SUM(P197:P203))*24</f>
        <v>52.5</v>
      </c>
      <c r="S197" s="137">
        <f t="shared" si="374"/>
        <v>10</v>
      </c>
      <c r="T197" s="137">
        <v>10</v>
      </c>
      <c r="U197" s="143" t="str">
        <f t="shared" ref="U197" si="381">CONCATENATE(TEXT(A197,"m/d;@")," – ",TEXT(A203,"m/d;@"))</f>
        <v>1/27 – 2/2</v>
      </c>
      <c r="X197" s="6" t="str">
        <f>CONCATENATE(TEXT(A192,"m/d;@")," – ",TEXT(A196,"m/d;@"))</f>
        <v>1/22 – 1/26</v>
      </c>
      <c r="Y197" s="98" t="str">
        <f t="shared" si="372"/>
        <v/>
      </c>
    </row>
    <row r="198" spans="1:25" s="6" customFormat="1" ht="20.100000000000001" customHeight="1" x14ac:dyDescent="0.45">
      <c r="A198" s="38">
        <v>43128</v>
      </c>
      <c r="B198" s="17"/>
      <c r="C198" s="17"/>
      <c r="D198" s="17"/>
      <c r="E198" s="17"/>
      <c r="F198" s="5"/>
      <c r="G198" s="5"/>
      <c r="H198" s="88"/>
      <c r="I198" s="88"/>
      <c r="J198" s="4"/>
      <c r="L198" s="94">
        <f t="shared" si="252"/>
        <v>0</v>
      </c>
      <c r="M198" s="94">
        <f t="shared" si="253"/>
        <v>0</v>
      </c>
      <c r="N198" s="94">
        <f t="shared" si="254"/>
        <v>0</v>
      </c>
      <c r="O198" s="94">
        <f t="shared" si="255"/>
        <v>0</v>
      </c>
      <c r="P198" s="94">
        <f t="shared" si="377"/>
        <v>0</v>
      </c>
      <c r="Q198" s="94"/>
      <c r="R198" s="137">
        <f t="shared" ref="R198" si="382">(SUM(P197:P203))*24</f>
        <v>52.5</v>
      </c>
      <c r="S198" s="137">
        <f t="shared" si="374"/>
        <v>10</v>
      </c>
      <c r="T198" s="137">
        <v>10</v>
      </c>
      <c r="U198" s="143" t="str">
        <f t="shared" ref="U198" si="383">CONCATENATE(TEXT(A197,"m/d;@")," – ",TEXT(A203,"m/d;@"))</f>
        <v>1/27 – 2/2</v>
      </c>
      <c r="X198" s="6" t="str">
        <f>CONCATENATE(TEXT(A199,"m/d;@")," – ",TEXT(A203,"m/d;@"))</f>
        <v>1/29 – 2/2</v>
      </c>
      <c r="Y198" s="98" t="str">
        <f t="shared" si="372"/>
        <v/>
      </c>
    </row>
    <row r="199" spans="1:25" ht="20.100000000000001" customHeight="1" x14ac:dyDescent="0.45">
      <c r="A199" s="25">
        <v>43129</v>
      </c>
      <c r="B199" s="8">
        <v>0.33333333333333331</v>
      </c>
      <c r="C199" s="8">
        <v>0.54166666666666663</v>
      </c>
      <c r="D199" s="8">
        <v>0.5625</v>
      </c>
      <c r="E199" s="8">
        <v>0.79166666666666663</v>
      </c>
      <c r="H199" s="85">
        <v>0.34613425925925928</v>
      </c>
      <c r="I199" s="85">
        <v>0.76013888888888881</v>
      </c>
      <c r="L199" s="93">
        <f t="shared" si="252"/>
        <v>0.33333333333333331</v>
      </c>
      <c r="M199" s="93">
        <f t="shared" si="253"/>
        <v>0.20833333333333331</v>
      </c>
      <c r="N199" s="93">
        <f t="shared" si="254"/>
        <v>2.083333333333337E-2</v>
      </c>
      <c r="O199" s="93">
        <f t="shared" si="255"/>
        <v>0.22916666666666663</v>
      </c>
      <c r="P199" s="93">
        <f t="shared" si="377"/>
        <v>0.45833333333333331</v>
      </c>
      <c r="Q199" s="93"/>
      <c r="R199" s="138">
        <f t="shared" ref="R199" si="384">(SUM(P197:P203))*24</f>
        <v>52.5</v>
      </c>
      <c r="S199" s="138">
        <f t="shared" si="374"/>
        <v>10</v>
      </c>
      <c r="T199" s="138">
        <v>10</v>
      </c>
      <c r="U199" s="144" t="str">
        <f t="shared" ref="U199" si="385">CONCATENATE(TEXT(A197,"m/d;@")," – ",TEXT(A203,"m/d;@"))</f>
        <v>1/27 – 2/2</v>
      </c>
      <c r="W199" s="93">
        <f t="shared" si="376"/>
        <v>0.83333333333333337</v>
      </c>
      <c r="X199" s="96" t="str">
        <f>CONCATENATE(TEXT(A199,"m/d;@")," – ",TEXT(A203,"m/d;@"))</f>
        <v>1/29 – 2/2</v>
      </c>
      <c r="Y199" s="99" t="str">
        <f t="shared" si="372"/>
        <v/>
      </c>
    </row>
    <row r="200" spans="1:25" s="16" customFormat="1" ht="20.100000000000001" customHeight="1" x14ac:dyDescent="0.45">
      <c r="A200" s="29">
        <v>43130</v>
      </c>
      <c r="B200" s="13">
        <v>0.33333333333333331</v>
      </c>
      <c r="C200" s="13">
        <v>0.54166666666666663</v>
      </c>
      <c r="D200" s="13">
        <v>0.5625</v>
      </c>
      <c r="E200" s="13">
        <v>0.77083333333333337</v>
      </c>
      <c r="F200" s="14"/>
      <c r="G200" s="14"/>
      <c r="H200" s="86">
        <v>0.35069444444444442</v>
      </c>
      <c r="I200" s="86">
        <v>0.75063657407407414</v>
      </c>
      <c r="J200" s="19"/>
      <c r="L200" s="95">
        <f t="shared" si="252"/>
        <v>0.33333333333333331</v>
      </c>
      <c r="M200" s="95">
        <f t="shared" si="253"/>
        <v>0.20833333333333331</v>
      </c>
      <c r="N200" s="95">
        <f t="shared" si="254"/>
        <v>2.083333333333337E-2</v>
      </c>
      <c r="O200" s="95">
        <f t="shared" si="255"/>
        <v>0.20833333333333337</v>
      </c>
      <c r="P200" s="95">
        <f t="shared" si="377"/>
        <v>0.43750000000000006</v>
      </c>
      <c r="Q200" s="95"/>
      <c r="R200" s="139">
        <f t="shared" ref="R200" si="386">(SUM(P197:P203))*24</f>
        <v>52.5</v>
      </c>
      <c r="S200" s="139">
        <f t="shared" si="374"/>
        <v>10</v>
      </c>
      <c r="T200" s="139">
        <v>10</v>
      </c>
      <c r="U200" s="145" t="str">
        <f t="shared" ref="U200" si="387">CONCATENATE(TEXT(A197,"m/d;@")," – ",TEXT(A203,"m/d;@"))</f>
        <v>1/27 – 2/2</v>
      </c>
      <c r="W200" s="95">
        <f t="shared" si="376"/>
        <v>0.83333333333333337</v>
      </c>
      <c r="X200" s="16" t="str">
        <f>CONCATENATE(TEXT(A199,"m/d;@")," – ",TEXT(A203,"m/d;@"))</f>
        <v>1/29 – 2/2</v>
      </c>
      <c r="Y200" s="100" t="str">
        <f t="shared" si="372"/>
        <v/>
      </c>
    </row>
    <row r="201" spans="1:25" ht="20.100000000000001" customHeight="1" x14ac:dyDescent="0.45">
      <c r="A201" s="25">
        <v>43131</v>
      </c>
      <c r="B201" s="8">
        <v>0.33333333333333331</v>
      </c>
      <c r="C201" s="8">
        <v>0.54166666666666663</v>
      </c>
      <c r="D201" s="8">
        <v>0.5625</v>
      </c>
      <c r="E201" s="8">
        <v>0.79166666666666663</v>
      </c>
      <c r="H201" s="85">
        <v>0.33001157407407405</v>
      </c>
      <c r="I201" s="85">
        <v>0.7324652777777777</v>
      </c>
      <c r="L201" s="93">
        <f t="shared" ref="L201:L218" si="388">B201</f>
        <v>0.33333333333333331</v>
      </c>
      <c r="M201" s="93">
        <f t="shared" ref="M201:M218" si="389">C201-B201</f>
        <v>0.20833333333333331</v>
      </c>
      <c r="N201" s="93">
        <f t="shared" ref="N201:N218" si="390">D201-C201</f>
        <v>2.083333333333337E-2</v>
      </c>
      <c r="O201" s="93">
        <f t="shared" ref="O201:O218" si="391">E201-D201</f>
        <v>0.22916666666666663</v>
      </c>
      <c r="P201" s="93">
        <f t="shared" si="377"/>
        <v>0.45833333333333331</v>
      </c>
      <c r="Q201" s="93"/>
      <c r="R201" s="138">
        <f t="shared" ref="R201" si="392">(SUM(P197:P203))*24</f>
        <v>52.5</v>
      </c>
      <c r="S201" s="138">
        <f t="shared" si="374"/>
        <v>10</v>
      </c>
      <c r="T201" s="138">
        <v>10</v>
      </c>
      <c r="U201" s="144" t="str">
        <f t="shared" ref="U201" si="393">CONCATENATE(TEXT(A197,"m/d;@")," – ",TEXT(A203,"m/d;@"))</f>
        <v>1/27 – 2/2</v>
      </c>
      <c r="W201" s="93">
        <f t="shared" si="376"/>
        <v>0.83333333333333337</v>
      </c>
      <c r="X201" s="11" t="str">
        <f>CONCATENATE(TEXT(A199,"m/d;@")," – ",TEXT(A203,"m/d;@"))</f>
        <v>1/29 – 2/2</v>
      </c>
      <c r="Y201" s="99" t="str">
        <f t="shared" si="372"/>
        <v/>
      </c>
    </row>
    <row r="202" spans="1:25" s="16" customFormat="1" ht="20.100000000000001" customHeight="1" x14ac:dyDescent="0.45">
      <c r="A202" s="29">
        <v>43132</v>
      </c>
      <c r="B202" s="13">
        <v>0.33333333333333331</v>
      </c>
      <c r="C202" s="13">
        <v>0.54166666666666663</v>
      </c>
      <c r="D202" s="13">
        <v>0.5625</v>
      </c>
      <c r="E202" s="13">
        <v>0.75</v>
      </c>
      <c r="F202" s="14"/>
      <c r="G202" s="14"/>
      <c r="H202" s="86">
        <v>0.36068287037037039</v>
      </c>
      <c r="I202" s="86">
        <v>0.56575231481481481</v>
      </c>
      <c r="J202" s="19"/>
      <c r="L202" s="95">
        <f t="shared" si="388"/>
        <v>0.33333333333333331</v>
      </c>
      <c r="M202" s="95">
        <f t="shared" si="389"/>
        <v>0.20833333333333331</v>
      </c>
      <c r="N202" s="95">
        <f t="shared" si="390"/>
        <v>2.083333333333337E-2</v>
      </c>
      <c r="O202" s="95">
        <f t="shared" si="391"/>
        <v>0.1875</v>
      </c>
      <c r="P202" s="95">
        <f t="shared" si="377"/>
        <v>0.41666666666666669</v>
      </c>
      <c r="Q202" s="95"/>
      <c r="R202" s="139">
        <f t="shared" ref="R202" si="394">(SUM(P197:P203))*24</f>
        <v>52.5</v>
      </c>
      <c r="S202" s="139">
        <f t="shared" si="374"/>
        <v>10</v>
      </c>
      <c r="T202" s="139">
        <v>10</v>
      </c>
      <c r="U202" s="145" t="str">
        <f t="shared" ref="U202" si="395">CONCATENATE(TEXT(A197,"m/d;@")," – ",TEXT(A203,"m/d;@"))</f>
        <v>1/27 – 2/2</v>
      </c>
      <c r="W202" s="95">
        <f t="shared" si="376"/>
        <v>0.83333333333333337</v>
      </c>
      <c r="X202" s="16" t="str">
        <f>CONCATENATE(TEXT(A199,"m/d;@")," – ",TEXT(A203,"m/d;@"))</f>
        <v>1/29 – 2/2</v>
      </c>
      <c r="Y202" s="100" t="str">
        <f t="shared" si="372"/>
        <v/>
      </c>
    </row>
    <row r="203" spans="1:25" ht="20.100000000000001" customHeight="1" x14ac:dyDescent="0.45">
      <c r="A203" s="25">
        <v>43133</v>
      </c>
      <c r="B203" s="8">
        <v>0.33333333333333331</v>
      </c>
      <c r="C203" s="8">
        <v>0.54166666666666663</v>
      </c>
      <c r="D203" s="8">
        <v>0.5625</v>
      </c>
      <c r="E203" s="8">
        <v>0.75</v>
      </c>
      <c r="G203" s="9" t="s">
        <v>12</v>
      </c>
      <c r="H203" s="85"/>
      <c r="I203" s="85"/>
      <c r="L203" s="93">
        <f t="shared" si="388"/>
        <v>0.33333333333333331</v>
      </c>
      <c r="M203" s="93">
        <f t="shared" si="389"/>
        <v>0.20833333333333331</v>
      </c>
      <c r="N203" s="93">
        <f t="shared" si="390"/>
        <v>2.083333333333337E-2</v>
      </c>
      <c r="O203" s="93">
        <f t="shared" si="391"/>
        <v>0.1875</v>
      </c>
      <c r="P203" s="93">
        <f t="shared" si="377"/>
        <v>0.41666666666666669</v>
      </c>
      <c r="Q203" s="93"/>
      <c r="R203" s="138">
        <f t="shared" ref="R203" si="396">(SUM(P197:P203))*24</f>
        <v>52.5</v>
      </c>
      <c r="S203" s="138">
        <f t="shared" si="374"/>
        <v>10</v>
      </c>
      <c r="T203" s="138">
        <v>10</v>
      </c>
      <c r="U203" s="144" t="str">
        <f t="shared" ref="U203" si="397">CONCATENATE(TEXT(A197,"m/d;@")," – ",TEXT(A203,"m/d;@"))</f>
        <v>1/27 – 2/2</v>
      </c>
      <c r="W203" s="93">
        <f t="shared" si="376"/>
        <v>0.83333333333333337</v>
      </c>
      <c r="X203" s="11" t="str">
        <f>CONCATENATE(TEXT(A199,"m/d;@")," – ",TEXT(A203,"m/d;@"))</f>
        <v>1/29 – 2/2</v>
      </c>
      <c r="Y203" s="99">
        <f t="shared" si="372"/>
        <v>0.54861111111111105</v>
      </c>
    </row>
    <row r="204" spans="1:25" s="6" customFormat="1" ht="20.100000000000001" customHeight="1" x14ac:dyDescent="0.45">
      <c r="A204" s="38">
        <v>43134</v>
      </c>
      <c r="B204" s="17"/>
      <c r="C204" s="17"/>
      <c r="D204" s="17"/>
      <c r="E204" s="17"/>
      <c r="F204" s="5"/>
      <c r="G204" s="5"/>
      <c r="H204" s="88"/>
      <c r="I204" s="88"/>
      <c r="J204" s="4"/>
      <c r="L204" s="94">
        <f t="shared" si="388"/>
        <v>0</v>
      </c>
      <c r="M204" s="94">
        <f t="shared" si="389"/>
        <v>0</v>
      </c>
      <c r="N204" s="94">
        <f t="shared" si="390"/>
        <v>0</v>
      </c>
      <c r="O204" s="94">
        <f t="shared" si="391"/>
        <v>0</v>
      </c>
      <c r="P204" s="94">
        <f t="shared" si="377"/>
        <v>0</v>
      </c>
      <c r="Q204" s="94"/>
      <c r="R204" s="137">
        <f t="shared" ref="R204" si="398">(SUM(P204:P210))*24</f>
        <v>50</v>
      </c>
      <c r="S204" s="137">
        <f t="shared" si="374"/>
        <v>7.5</v>
      </c>
      <c r="T204" s="137">
        <v>7.5</v>
      </c>
      <c r="U204" s="143" t="str">
        <f t="shared" ref="U204" si="399">CONCATENATE(TEXT(A204,"m/d;@")," – ",TEXT(A210,"m/d;@"))</f>
        <v>2/3 – 2/9</v>
      </c>
      <c r="X204" s="6" t="str">
        <f>CONCATENATE(TEXT(A199,"m/d;@")," – ",TEXT(A203,"m/d;@"))</f>
        <v>1/29 – 2/2</v>
      </c>
      <c r="Y204" s="98" t="str">
        <f t="shared" si="372"/>
        <v/>
      </c>
    </row>
    <row r="205" spans="1:25" s="6" customFormat="1" ht="20.100000000000001" customHeight="1" x14ac:dyDescent="0.45">
      <c r="A205" s="38">
        <v>43135</v>
      </c>
      <c r="B205" s="17"/>
      <c r="C205" s="17"/>
      <c r="D205" s="17"/>
      <c r="E205" s="17"/>
      <c r="F205" s="5"/>
      <c r="G205" s="5"/>
      <c r="H205" s="88"/>
      <c r="I205" s="88"/>
      <c r="J205" s="4"/>
      <c r="L205" s="94">
        <f t="shared" si="388"/>
        <v>0</v>
      </c>
      <c r="M205" s="94">
        <f t="shared" si="389"/>
        <v>0</v>
      </c>
      <c r="N205" s="94">
        <f t="shared" si="390"/>
        <v>0</v>
      </c>
      <c r="O205" s="94">
        <f t="shared" si="391"/>
        <v>0</v>
      </c>
      <c r="P205" s="94">
        <f t="shared" si="377"/>
        <v>0</v>
      </c>
      <c r="Q205" s="94"/>
      <c r="R205" s="137">
        <f t="shared" ref="R205" si="400">(SUM(P204:P210))*24</f>
        <v>50</v>
      </c>
      <c r="S205" s="137">
        <f t="shared" si="374"/>
        <v>7.5</v>
      </c>
      <c r="T205" s="137">
        <v>7.5</v>
      </c>
      <c r="U205" s="143" t="str">
        <f t="shared" ref="U205" si="401">CONCATENATE(TEXT(A204,"m/d;@")," – ",TEXT(A210,"m/d;@"))</f>
        <v>2/3 – 2/9</v>
      </c>
      <c r="X205" s="6" t="str">
        <f>CONCATENATE(TEXT(A206,"m/d;@")," – ",TEXT(A210,"m/d;@"))</f>
        <v>2/5 – 2/9</v>
      </c>
      <c r="Y205" s="98" t="str">
        <f t="shared" si="372"/>
        <v/>
      </c>
    </row>
    <row r="206" spans="1:25" ht="20.100000000000001" customHeight="1" x14ac:dyDescent="0.45">
      <c r="A206" s="25">
        <v>43136</v>
      </c>
      <c r="B206" s="8">
        <v>0.33333333333333331</v>
      </c>
      <c r="C206" s="8">
        <v>0.54166666666666663</v>
      </c>
      <c r="D206" s="8">
        <v>0.5625</v>
      </c>
      <c r="E206" s="8">
        <v>0.75</v>
      </c>
      <c r="H206" s="85">
        <v>0.32839120370370373</v>
      </c>
      <c r="I206" s="85">
        <v>0.70475694444444448</v>
      </c>
      <c r="L206" s="93">
        <f t="shared" si="388"/>
        <v>0.33333333333333331</v>
      </c>
      <c r="M206" s="93">
        <f t="shared" si="389"/>
        <v>0.20833333333333331</v>
      </c>
      <c r="N206" s="93">
        <f t="shared" si="390"/>
        <v>2.083333333333337E-2</v>
      </c>
      <c r="O206" s="93">
        <f t="shared" si="391"/>
        <v>0.1875</v>
      </c>
      <c r="P206" s="93">
        <f t="shared" si="377"/>
        <v>0.41666666666666669</v>
      </c>
      <c r="Q206" s="93"/>
      <c r="R206" s="138">
        <f t="shared" ref="R206" si="402">(SUM(P204:P210))*24</f>
        <v>50</v>
      </c>
      <c r="S206" s="138">
        <f t="shared" si="374"/>
        <v>7.5</v>
      </c>
      <c r="T206" s="138">
        <v>7.5</v>
      </c>
      <c r="U206" s="144" t="str">
        <f t="shared" ref="U206" si="403">CONCATENATE(TEXT(A204,"m/d;@")," – ",TEXT(A210,"m/d;@"))</f>
        <v>2/3 – 2/9</v>
      </c>
      <c r="W206" s="93">
        <f t="shared" si="376"/>
        <v>0.83333333333333337</v>
      </c>
      <c r="X206" s="11" t="str">
        <f>CONCATENATE(TEXT(A206,"m/d;@")," – ",TEXT(A210,"m/d;@"))</f>
        <v>2/5 – 2/9</v>
      </c>
      <c r="Y206" s="99" t="str">
        <f t="shared" si="372"/>
        <v/>
      </c>
    </row>
    <row r="207" spans="1:25" s="16" customFormat="1" ht="20.100000000000001" customHeight="1" x14ac:dyDescent="0.45">
      <c r="A207" s="29">
        <v>43137</v>
      </c>
      <c r="B207" s="13">
        <v>0.33333333333333331</v>
      </c>
      <c r="C207" s="13">
        <v>0.54166666666666663</v>
      </c>
      <c r="D207" s="13">
        <v>0.5625</v>
      </c>
      <c r="E207" s="13">
        <v>0.75</v>
      </c>
      <c r="F207" s="14"/>
      <c r="G207" s="14" t="s">
        <v>12</v>
      </c>
      <c r="H207" s="86"/>
      <c r="I207" s="86"/>
      <c r="J207" s="19"/>
      <c r="L207" s="95">
        <f t="shared" si="388"/>
        <v>0.33333333333333331</v>
      </c>
      <c r="M207" s="95">
        <f t="shared" si="389"/>
        <v>0.20833333333333331</v>
      </c>
      <c r="N207" s="95">
        <f t="shared" si="390"/>
        <v>2.083333333333337E-2</v>
      </c>
      <c r="O207" s="95">
        <f t="shared" si="391"/>
        <v>0.1875</v>
      </c>
      <c r="P207" s="95">
        <f t="shared" si="377"/>
        <v>0.41666666666666669</v>
      </c>
      <c r="Q207" s="95"/>
      <c r="R207" s="139">
        <f t="shared" ref="R207" si="404">(SUM(P204:P210))*24</f>
        <v>50</v>
      </c>
      <c r="S207" s="139">
        <f t="shared" si="374"/>
        <v>7.5</v>
      </c>
      <c r="T207" s="139">
        <v>7.5</v>
      </c>
      <c r="U207" s="145" t="str">
        <f t="shared" ref="U207" si="405">CONCATENATE(TEXT(A204,"m/d;@")," – ",TEXT(A210,"m/d;@"))</f>
        <v>2/3 – 2/9</v>
      </c>
      <c r="W207" s="95">
        <f t="shared" si="376"/>
        <v>0.83333333333333337</v>
      </c>
      <c r="X207" s="16" t="str">
        <f>CONCATENATE(TEXT(A206,"m/d;@")," – ",TEXT(A210,"m/d;@"))</f>
        <v>2/5 – 2/9</v>
      </c>
      <c r="Y207" s="100">
        <f t="shared" si="372"/>
        <v>0.54861111111111105</v>
      </c>
    </row>
    <row r="208" spans="1:25" ht="20.100000000000001" customHeight="1" x14ac:dyDescent="0.45">
      <c r="A208" s="25">
        <v>43138</v>
      </c>
      <c r="B208" s="8">
        <v>0.33333333333333331</v>
      </c>
      <c r="C208" s="8">
        <v>0.54166666666666663</v>
      </c>
      <c r="D208" s="8">
        <v>0.5625</v>
      </c>
      <c r="E208" s="8">
        <v>0.75</v>
      </c>
      <c r="H208" s="85">
        <v>0.37534722222222222</v>
      </c>
      <c r="I208" s="85">
        <v>0.57028935185185181</v>
      </c>
      <c r="L208" s="93">
        <f t="shared" si="388"/>
        <v>0.33333333333333331</v>
      </c>
      <c r="M208" s="93">
        <f t="shared" si="389"/>
        <v>0.20833333333333331</v>
      </c>
      <c r="N208" s="93">
        <f t="shared" si="390"/>
        <v>2.083333333333337E-2</v>
      </c>
      <c r="O208" s="93">
        <f t="shared" si="391"/>
        <v>0.1875</v>
      </c>
      <c r="P208" s="93">
        <f t="shared" si="377"/>
        <v>0.41666666666666669</v>
      </c>
      <c r="Q208" s="93"/>
      <c r="R208" s="138">
        <f t="shared" ref="R208" si="406">(SUM(P204:P210))*24</f>
        <v>50</v>
      </c>
      <c r="S208" s="138">
        <f t="shared" si="374"/>
        <v>7.5</v>
      </c>
      <c r="T208" s="138">
        <v>7.5</v>
      </c>
      <c r="U208" s="144" t="str">
        <f t="shared" ref="U208" si="407">CONCATENATE(TEXT(A204,"m/d;@")," – ",TEXT(A210,"m/d;@"))</f>
        <v>2/3 – 2/9</v>
      </c>
      <c r="W208" s="93">
        <f t="shared" si="376"/>
        <v>0.83333333333333337</v>
      </c>
      <c r="X208" s="11" t="str">
        <f>CONCATENATE(TEXT(A206,"m/d;@")," – ",TEXT(A210,"m/d;@"))</f>
        <v>2/5 – 2/9</v>
      </c>
      <c r="Y208" s="99" t="str">
        <f t="shared" si="372"/>
        <v/>
      </c>
    </row>
    <row r="209" spans="1:27" s="16" customFormat="1" ht="20.100000000000001" customHeight="1" x14ac:dyDescent="0.45">
      <c r="A209" s="29">
        <v>43139</v>
      </c>
      <c r="B209" s="13">
        <v>0.33333333333333331</v>
      </c>
      <c r="C209" s="13">
        <v>0.54166666666666663</v>
      </c>
      <c r="D209" s="13">
        <v>0.5625</v>
      </c>
      <c r="E209" s="13">
        <v>0.75</v>
      </c>
      <c r="F209" s="14"/>
      <c r="G209" s="14"/>
      <c r="H209" s="86">
        <v>0.34005787037037033</v>
      </c>
      <c r="I209" s="86">
        <v>0.5805555555555556</v>
      </c>
      <c r="J209" s="19"/>
      <c r="L209" s="95">
        <f t="shared" si="388"/>
        <v>0.33333333333333331</v>
      </c>
      <c r="M209" s="95">
        <f t="shared" si="389"/>
        <v>0.20833333333333331</v>
      </c>
      <c r="N209" s="95">
        <f t="shared" si="390"/>
        <v>2.083333333333337E-2</v>
      </c>
      <c r="O209" s="95">
        <f t="shared" si="391"/>
        <v>0.1875</v>
      </c>
      <c r="P209" s="95">
        <f t="shared" si="377"/>
        <v>0.41666666666666669</v>
      </c>
      <c r="Q209" s="95"/>
      <c r="R209" s="139">
        <f t="shared" ref="R209" si="408">(SUM(P204:P210))*24</f>
        <v>50</v>
      </c>
      <c r="S209" s="139">
        <f t="shared" si="374"/>
        <v>7.5</v>
      </c>
      <c r="T209" s="139">
        <v>7.5</v>
      </c>
      <c r="U209" s="145" t="str">
        <f t="shared" ref="U209" si="409">CONCATENATE(TEXT(A204,"m/d;@")," – ",TEXT(A210,"m/d;@"))</f>
        <v>2/3 – 2/9</v>
      </c>
      <c r="W209" s="95">
        <f t="shared" si="376"/>
        <v>0.83333333333333337</v>
      </c>
      <c r="X209" s="16" t="str">
        <f>CONCATENATE(TEXT(A206,"m/d;@")," – ",TEXT(A210,"m/d;@"))</f>
        <v>2/5 – 2/9</v>
      </c>
      <c r="Y209" s="100" t="str">
        <f t="shared" si="372"/>
        <v/>
      </c>
    </row>
    <row r="210" spans="1:27" ht="20.100000000000001" customHeight="1" x14ac:dyDescent="0.45">
      <c r="A210" s="25">
        <v>43140</v>
      </c>
      <c r="B210" s="8">
        <v>0.33333333333333331</v>
      </c>
      <c r="C210" s="8">
        <v>0.54166666666666663</v>
      </c>
      <c r="D210" s="8">
        <v>0.5625</v>
      </c>
      <c r="E210" s="8">
        <v>0.75</v>
      </c>
      <c r="H210" s="85">
        <v>0.34619212962962959</v>
      </c>
      <c r="I210" s="85">
        <v>0.60916666666666663</v>
      </c>
      <c r="L210" s="93">
        <f t="shared" si="388"/>
        <v>0.33333333333333331</v>
      </c>
      <c r="M210" s="93">
        <f t="shared" si="389"/>
        <v>0.20833333333333331</v>
      </c>
      <c r="N210" s="93">
        <f t="shared" si="390"/>
        <v>2.083333333333337E-2</v>
      </c>
      <c r="O210" s="93">
        <f t="shared" si="391"/>
        <v>0.1875</v>
      </c>
      <c r="P210" s="93">
        <f t="shared" si="377"/>
        <v>0.41666666666666669</v>
      </c>
      <c r="Q210" s="93"/>
      <c r="R210" s="138">
        <f t="shared" ref="R210" si="410">(SUM(P204:P210))*24</f>
        <v>50</v>
      </c>
      <c r="S210" s="138">
        <f t="shared" si="374"/>
        <v>7.5</v>
      </c>
      <c r="T210" s="138">
        <v>7.5</v>
      </c>
      <c r="U210" s="144" t="str">
        <f t="shared" ref="U210" si="411">CONCATENATE(TEXT(A204,"m/d;@")," – ",TEXT(A210,"m/d;@"))</f>
        <v>2/3 – 2/9</v>
      </c>
      <c r="W210" s="93">
        <f t="shared" si="376"/>
        <v>0.83333333333333337</v>
      </c>
      <c r="X210" s="11" t="str">
        <f>CONCATENATE(TEXT(A206,"m/d;@")," – ",TEXT(A210,"m/d;@"))</f>
        <v>2/5 – 2/9</v>
      </c>
      <c r="Y210" s="99" t="str">
        <f t="shared" si="372"/>
        <v/>
      </c>
    </row>
    <row r="211" spans="1:27" s="6" customFormat="1" ht="20.100000000000001" customHeight="1" x14ac:dyDescent="0.45">
      <c r="A211" s="38">
        <v>43141</v>
      </c>
      <c r="B211" s="17"/>
      <c r="C211" s="17"/>
      <c r="D211" s="17"/>
      <c r="E211" s="17"/>
      <c r="F211" s="5"/>
      <c r="G211" s="5"/>
      <c r="H211" s="88"/>
      <c r="I211" s="88"/>
      <c r="J211" s="4"/>
      <c r="L211" s="94">
        <f t="shared" si="388"/>
        <v>0</v>
      </c>
      <c r="M211" s="94">
        <f t="shared" si="389"/>
        <v>0</v>
      </c>
      <c r="N211" s="94">
        <f t="shared" si="390"/>
        <v>0</v>
      </c>
      <c r="O211" s="94">
        <f t="shared" si="391"/>
        <v>0</v>
      </c>
      <c r="P211" s="94">
        <f t="shared" si="377"/>
        <v>0</v>
      </c>
      <c r="Q211" s="94"/>
      <c r="R211" s="137">
        <f t="shared" ref="R211" si="412">(SUM(P211:P217))*24</f>
        <v>50</v>
      </c>
      <c r="S211" s="137">
        <f t="shared" si="374"/>
        <v>7.5</v>
      </c>
      <c r="T211" s="137">
        <v>7.5</v>
      </c>
      <c r="U211" s="143" t="str">
        <f t="shared" ref="U211" si="413">CONCATENATE(TEXT(A211,"m/d;@")," – ",TEXT(A217,"m/d;@"))</f>
        <v>2/10 – 2/16</v>
      </c>
      <c r="X211" s="6" t="str">
        <f>CONCATENATE(TEXT(A206,"m/d;@")," – ",TEXT(A210,"m/d;@"))</f>
        <v>2/5 – 2/9</v>
      </c>
      <c r="Y211" s="98" t="str">
        <f t="shared" si="372"/>
        <v/>
      </c>
    </row>
    <row r="212" spans="1:27" s="6" customFormat="1" ht="20.100000000000001" customHeight="1" x14ac:dyDescent="0.45">
      <c r="A212" s="38">
        <v>43142</v>
      </c>
      <c r="B212" s="17"/>
      <c r="C212" s="17"/>
      <c r="D212" s="17"/>
      <c r="E212" s="17"/>
      <c r="F212" s="5"/>
      <c r="G212" s="5"/>
      <c r="H212" s="88"/>
      <c r="I212" s="88"/>
      <c r="J212" s="4"/>
      <c r="L212" s="94">
        <f t="shared" si="388"/>
        <v>0</v>
      </c>
      <c r="M212" s="94">
        <f t="shared" si="389"/>
        <v>0</v>
      </c>
      <c r="N212" s="94">
        <f t="shared" si="390"/>
        <v>0</v>
      </c>
      <c r="O212" s="94">
        <f t="shared" si="391"/>
        <v>0</v>
      </c>
      <c r="P212" s="94">
        <f t="shared" si="377"/>
        <v>0</v>
      </c>
      <c r="Q212" s="94"/>
      <c r="R212" s="137">
        <f t="shared" ref="R212" si="414">(SUM(P211:P217))*24</f>
        <v>50</v>
      </c>
      <c r="S212" s="137">
        <f t="shared" si="374"/>
        <v>7.5</v>
      </c>
      <c r="T212" s="137">
        <v>7.5</v>
      </c>
      <c r="U212" s="143" t="str">
        <f t="shared" ref="U212" si="415">CONCATENATE(TEXT(A211,"m/d;@")," – ",TEXT(A217,"m/d;@"))</f>
        <v>2/10 – 2/16</v>
      </c>
      <c r="X212" s="6" t="str">
        <f>CONCATENATE(TEXT(A213,"m/d;@")," – ",TEXT(A217,"m/d;@"))</f>
        <v>2/12 – 2/16</v>
      </c>
      <c r="Y212" s="98" t="str">
        <f t="shared" si="372"/>
        <v/>
      </c>
    </row>
    <row r="213" spans="1:27" ht="20.100000000000001" customHeight="1" x14ac:dyDescent="0.45">
      <c r="A213" s="25">
        <v>43143</v>
      </c>
      <c r="B213" s="8">
        <v>0.33333333333333331</v>
      </c>
      <c r="C213" s="8">
        <v>0.54166666666666663</v>
      </c>
      <c r="D213" s="8">
        <v>0.5625</v>
      </c>
      <c r="E213" s="8">
        <v>0.75</v>
      </c>
      <c r="G213" s="9" t="s">
        <v>12</v>
      </c>
      <c r="H213" s="85"/>
      <c r="I213" s="85"/>
      <c r="L213" s="93">
        <f t="shared" si="388"/>
        <v>0.33333333333333331</v>
      </c>
      <c r="M213" s="93">
        <f t="shared" si="389"/>
        <v>0.20833333333333331</v>
      </c>
      <c r="N213" s="93">
        <f t="shared" si="390"/>
        <v>2.083333333333337E-2</v>
      </c>
      <c r="O213" s="93">
        <f t="shared" si="391"/>
        <v>0.1875</v>
      </c>
      <c r="P213" s="93">
        <f t="shared" si="377"/>
        <v>0.41666666666666669</v>
      </c>
      <c r="Q213" s="93"/>
      <c r="R213" s="138">
        <f t="shared" ref="R213" si="416">(SUM(P211:P217))*24</f>
        <v>50</v>
      </c>
      <c r="S213" s="138">
        <f t="shared" si="374"/>
        <v>7.5</v>
      </c>
      <c r="T213" s="138">
        <v>7.5</v>
      </c>
      <c r="U213" s="144" t="str">
        <f t="shared" ref="U213" si="417">CONCATENATE(TEXT(A211,"m/d;@")," – ",TEXT(A217,"m/d;@"))</f>
        <v>2/10 – 2/16</v>
      </c>
      <c r="W213" s="93">
        <f t="shared" si="376"/>
        <v>0.83333333333333337</v>
      </c>
      <c r="X213" s="96" t="str">
        <f>CONCATENATE(TEXT(A213,"m/d;@")," – ",TEXT(A217,"m/d;@"))</f>
        <v>2/12 – 2/16</v>
      </c>
      <c r="Y213" s="99">
        <f t="shared" si="372"/>
        <v>0.54861111111111105</v>
      </c>
    </row>
    <row r="214" spans="1:27" s="16" customFormat="1" ht="20.100000000000001" customHeight="1" x14ac:dyDescent="0.45">
      <c r="A214" s="29">
        <v>43144</v>
      </c>
      <c r="B214" s="13">
        <v>0.33333333333333331</v>
      </c>
      <c r="C214" s="13">
        <v>0.54166666666666663</v>
      </c>
      <c r="D214" s="13">
        <v>0.5625</v>
      </c>
      <c r="E214" s="13">
        <v>0.75</v>
      </c>
      <c r="F214" s="14"/>
      <c r="G214" s="14" t="s">
        <v>12</v>
      </c>
      <c r="H214" s="86"/>
      <c r="I214" s="86"/>
      <c r="J214" s="19"/>
      <c r="L214" s="95">
        <f t="shared" si="388"/>
        <v>0.33333333333333331</v>
      </c>
      <c r="M214" s="95">
        <f t="shared" si="389"/>
        <v>0.20833333333333331</v>
      </c>
      <c r="N214" s="95">
        <f t="shared" si="390"/>
        <v>2.083333333333337E-2</v>
      </c>
      <c r="O214" s="95">
        <f t="shared" si="391"/>
        <v>0.1875</v>
      </c>
      <c r="P214" s="95">
        <f t="shared" si="377"/>
        <v>0.41666666666666669</v>
      </c>
      <c r="Q214" s="95"/>
      <c r="R214" s="139">
        <f t="shared" ref="R214" si="418">(SUM(P211:P217))*24</f>
        <v>50</v>
      </c>
      <c r="S214" s="139">
        <f t="shared" si="374"/>
        <v>7.5</v>
      </c>
      <c r="T214" s="139">
        <v>7.5</v>
      </c>
      <c r="U214" s="145" t="str">
        <f t="shared" ref="U214" si="419">CONCATENATE(TEXT(A211,"m/d;@")," – ",TEXT(A217,"m/d;@"))</f>
        <v>2/10 – 2/16</v>
      </c>
      <c r="W214" s="95">
        <f t="shared" si="376"/>
        <v>0.83333333333333337</v>
      </c>
      <c r="X214" s="16" t="str">
        <f>CONCATENATE(TEXT(A213,"m/d;@")," – ",TEXT(A217,"m/d;@"))</f>
        <v>2/12 – 2/16</v>
      </c>
      <c r="Y214" s="100">
        <f t="shared" si="372"/>
        <v>0.54861111111111105</v>
      </c>
    </row>
    <row r="215" spans="1:27" ht="20.100000000000001" customHeight="1" x14ac:dyDescent="0.45">
      <c r="A215" s="25">
        <v>43145</v>
      </c>
      <c r="B215" s="8">
        <v>0.33333333333333331</v>
      </c>
      <c r="C215" s="8">
        <v>0.54166666666666663</v>
      </c>
      <c r="D215" s="8">
        <v>0.5625</v>
      </c>
      <c r="E215" s="8">
        <v>0.75</v>
      </c>
      <c r="G215" s="9" t="s">
        <v>12</v>
      </c>
      <c r="H215" s="85"/>
      <c r="I215" s="85"/>
      <c r="L215" s="93">
        <f t="shared" si="388"/>
        <v>0.33333333333333331</v>
      </c>
      <c r="M215" s="93">
        <f t="shared" si="389"/>
        <v>0.20833333333333331</v>
      </c>
      <c r="N215" s="93">
        <f t="shared" si="390"/>
        <v>2.083333333333337E-2</v>
      </c>
      <c r="O215" s="93">
        <f t="shared" si="391"/>
        <v>0.1875</v>
      </c>
      <c r="P215" s="93">
        <f t="shared" si="377"/>
        <v>0.41666666666666669</v>
      </c>
      <c r="Q215" s="93"/>
      <c r="R215" s="138">
        <f t="shared" ref="R215" si="420">(SUM(P211:P217))*24</f>
        <v>50</v>
      </c>
      <c r="S215" s="138">
        <f t="shared" si="374"/>
        <v>7.5</v>
      </c>
      <c r="T215" s="138">
        <v>7.5</v>
      </c>
      <c r="U215" s="144" t="str">
        <f t="shared" ref="U215" si="421">CONCATENATE(TEXT(A211,"m/d;@")," – ",TEXT(A217,"m/d;@"))</f>
        <v>2/10 – 2/16</v>
      </c>
      <c r="W215" s="93">
        <f t="shared" si="376"/>
        <v>0.83333333333333337</v>
      </c>
      <c r="X215" s="11" t="str">
        <f>CONCATENATE(TEXT(A213,"m/d;@")," – ",TEXT(A217,"m/d;@"))</f>
        <v>2/12 – 2/16</v>
      </c>
      <c r="Y215" s="99">
        <f t="shared" si="372"/>
        <v>0.54861111111111105</v>
      </c>
    </row>
    <row r="216" spans="1:27" s="16" customFormat="1" ht="20.100000000000001" customHeight="1" x14ac:dyDescent="0.45">
      <c r="A216" s="29">
        <v>43146</v>
      </c>
      <c r="B216" s="13">
        <v>0.33333333333333331</v>
      </c>
      <c r="C216" s="13">
        <v>0.54166666666666663</v>
      </c>
      <c r="D216" s="13">
        <v>0.5625</v>
      </c>
      <c r="E216" s="13">
        <v>0.75</v>
      </c>
      <c r="F216" s="14"/>
      <c r="G216" s="14"/>
      <c r="H216" s="86">
        <v>0.40145833333333331</v>
      </c>
      <c r="I216" s="86">
        <v>0.70120370370370377</v>
      </c>
      <c r="J216" s="19" t="s">
        <v>64</v>
      </c>
      <c r="L216" s="95">
        <f t="shared" si="388"/>
        <v>0.33333333333333331</v>
      </c>
      <c r="M216" s="95">
        <f t="shared" si="389"/>
        <v>0.20833333333333331</v>
      </c>
      <c r="N216" s="95">
        <f t="shared" si="390"/>
        <v>2.083333333333337E-2</v>
      </c>
      <c r="O216" s="95">
        <f t="shared" si="391"/>
        <v>0.1875</v>
      </c>
      <c r="P216" s="95">
        <f t="shared" si="377"/>
        <v>0.41666666666666669</v>
      </c>
      <c r="Q216" s="95"/>
      <c r="R216" s="139">
        <f t="shared" ref="R216" si="422">(SUM(P211:P217))*24</f>
        <v>50</v>
      </c>
      <c r="S216" s="139">
        <f t="shared" si="374"/>
        <v>7.5</v>
      </c>
      <c r="T216" s="139">
        <v>7.5</v>
      </c>
      <c r="U216" s="145" t="str">
        <f t="shared" ref="U216" si="423">CONCATENATE(TEXT(A211,"m/d;@")," – ",TEXT(A217,"m/d;@"))</f>
        <v>2/10 – 2/16</v>
      </c>
      <c r="W216" s="95">
        <f t="shared" si="376"/>
        <v>0.83333333333333337</v>
      </c>
      <c r="X216" s="16" t="str">
        <f>CONCATENATE(TEXT(A213,"m/d;@")," – ",TEXT(A217,"m/d;@"))</f>
        <v>2/12 – 2/16</v>
      </c>
      <c r="Y216" s="100" t="str">
        <f t="shared" si="372"/>
        <v/>
      </c>
    </row>
    <row r="217" spans="1:27" ht="20.100000000000001" customHeight="1" x14ac:dyDescent="0.45">
      <c r="A217" s="25">
        <v>43147</v>
      </c>
      <c r="B217" s="8">
        <v>0.33333333333333331</v>
      </c>
      <c r="C217" s="8">
        <v>0.54166666666666663</v>
      </c>
      <c r="D217" s="8">
        <v>0.5625</v>
      </c>
      <c r="E217" s="8">
        <v>0.75</v>
      </c>
      <c r="G217" s="9" t="s">
        <v>12</v>
      </c>
      <c r="H217" s="92"/>
      <c r="I217" s="92"/>
      <c r="J217" s="20" t="s">
        <v>65</v>
      </c>
      <c r="L217" s="93">
        <f t="shared" si="388"/>
        <v>0.33333333333333331</v>
      </c>
      <c r="M217" s="93">
        <f t="shared" si="389"/>
        <v>0.20833333333333331</v>
      </c>
      <c r="N217" s="93">
        <f t="shared" si="390"/>
        <v>2.083333333333337E-2</v>
      </c>
      <c r="O217" s="93">
        <f t="shared" si="391"/>
        <v>0.1875</v>
      </c>
      <c r="P217" s="93">
        <f t="shared" si="377"/>
        <v>0.41666666666666669</v>
      </c>
      <c r="Q217" s="93"/>
      <c r="R217" s="138">
        <f t="shared" ref="R217" si="424">(SUM(P211:P217))*24</f>
        <v>50</v>
      </c>
      <c r="S217" s="138">
        <f t="shared" si="374"/>
        <v>7.5</v>
      </c>
      <c r="T217" s="138">
        <v>7.5</v>
      </c>
      <c r="U217" s="144" t="str">
        <f t="shared" ref="U217" si="425">CONCATENATE(TEXT(A211,"m/d;@")," – ",TEXT(A217,"m/d;@"))</f>
        <v>2/10 – 2/16</v>
      </c>
      <c r="W217" s="93">
        <f>$W$223</f>
        <v>0.83333333333333337</v>
      </c>
      <c r="X217" s="11" t="str">
        <f>CONCATENATE(TEXT(A213,"m/d;@")," – ",TEXT(A217,"m/d;@"))</f>
        <v>2/12 – 2/16</v>
      </c>
      <c r="Y217" s="99">
        <f t="shared" si="372"/>
        <v>0.54861111111111105</v>
      </c>
      <c r="Z217" s="97"/>
    </row>
    <row r="218" spans="1:27" s="6" customFormat="1" ht="20.100000000000001" customHeight="1" x14ac:dyDescent="0.45">
      <c r="A218" s="38">
        <v>43148</v>
      </c>
      <c r="B218" s="4"/>
      <c r="C218" s="4"/>
      <c r="D218" s="4"/>
      <c r="E218" s="4"/>
      <c r="F218" s="5"/>
      <c r="G218" s="5"/>
      <c r="H218" s="84"/>
      <c r="I218" s="84"/>
      <c r="J218" s="4"/>
      <c r="L218" s="94">
        <f t="shared" si="388"/>
        <v>0</v>
      </c>
      <c r="M218" s="94">
        <f t="shared" si="389"/>
        <v>0</v>
      </c>
      <c r="N218" s="94">
        <f t="shared" si="390"/>
        <v>0</v>
      </c>
      <c r="O218" s="94">
        <f t="shared" si="391"/>
        <v>0</v>
      </c>
      <c r="P218" s="94">
        <f t="shared" si="377"/>
        <v>0</v>
      </c>
      <c r="Q218" s="94"/>
      <c r="R218" s="137"/>
      <c r="S218" s="137"/>
      <c r="T218" s="137"/>
      <c r="U218" s="143"/>
      <c r="X218" s="6" t="str">
        <f>CONCATENATE(TEXT(A213,"m/d;@")," – ",TEXT(A217,"m/d;@"))</f>
        <v>2/12 – 2/16</v>
      </c>
      <c r="Y218" s="98" t="str">
        <f t="shared" si="372"/>
        <v/>
      </c>
    </row>
    <row r="221" spans="1:27" x14ac:dyDescent="0.45">
      <c r="W221" s="93"/>
    </row>
    <row r="222" spans="1:27" s="117" customFormat="1" ht="35.25" customHeight="1" x14ac:dyDescent="0.45">
      <c r="A222" s="118" t="s">
        <v>76</v>
      </c>
      <c r="B222" s="115"/>
      <c r="C222" s="115"/>
      <c r="D222" s="115"/>
      <c r="E222" s="102" t="s">
        <v>77</v>
      </c>
      <c r="F222" s="113" t="s">
        <v>78</v>
      </c>
      <c r="G222" s="113" t="s">
        <v>75</v>
      </c>
      <c r="H222" s="113" t="s">
        <v>69</v>
      </c>
      <c r="I222" s="116"/>
      <c r="J222" s="115"/>
      <c r="K222" s="115"/>
      <c r="L222" s="115"/>
      <c r="M222" s="115"/>
      <c r="N222" s="115"/>
      <c r="O222" s="115"/>
      <c r="P222" s="102" t="s">
        <v>157</v>
      </c>
      <c r="Q222" s="115"/>
      <c r="R222" s="140"/>
      <c r="S222" s="160" t="s">
        <v>159</v>
      </c>
      <c r="T222" s="160" t="s">
        <v>158</v>
      </c>
      <c r="U222" s="146"/>
      <c r="V222" s="115"/>
      <c r="W222" s="102" t="s">
        <v>160</v>
      </c>
      <c r="X222" s="115"/>
      <c r="Y222" s="105" t="s">
        <v>70</v>
      </c>
      <c r="Z222" s="115"/>
      <c r="AA222" s="115"/>
    </row>
    <row r="223" spans="1:27" s="104" customFormat="1" x14ac:dyDescent="0.45">
      <c r="A223" s="108">
        <f>COUNTA($A$2:$A$218)</f>
        <v>217</v>
      </c>
      <c r="B223" s="109"/>
      <c r="C223" s="109"/>
      <c r="D223" s="109"/>
      <c r="E223" s="103">
        <f>COUNTA($E$2:$E$218)</f>
        <v>149</v>
      </c>
      <c r="F223" s="108">
        <f>COUNTIF($F$2:$F$218,"X")</f>
        <v>6</v>
      </c>
      <c r="G223" s="108">
        <f>COUNTIF($G$2:$G$218,"X")</f>
        <v>61</v>
      </c>
      <c r="H223" s="108">
        <f>COUNTA($H$2:$H$218)</f>
        <v>88</v>
      </c>
      <c r="I223" s="106"/>
      <c r="J223" s="103"/>
      <c r="K223" s="109"/>
      <c r="L223" s="109"/>
      <c r="M223" s="109"/>
      <c r="N223" s="109"/>
      <c r="O223" s="109"/>
      <c r="P223" s="103">
        <f>(SUM(P22:P217))*24</f>
        <v>1383.4999999999986</v>
      </c>
      <c r="Q223" s="109"/>
      <c r="R223" s="161"/>
      <c r="S223" s="141">
        <f>AVERAGE(--(MOD(ROW(T2:T218)-ROW(T1)+1,7)=0),T2:T218)</f>
        <v>8.2653061224489797</v>
      </c>
      <c r="T223" s="141">
        <f>SUMPRODUCT(--(MOD(ROW(T2:T218)-ROW(T1)+1,7)=0),T2:T218)</f>
        <v>232</v>
      </c>
      <c r="U223" s="147"/>
      <c r="V223" s="109"/>
      <c r="W223" s="162">
        <v>0.83333333333333337</v>
      </c>
      <c r="X223" s="109"/>
      <c r="Y223" s="110">
        <v>0.54861111111111105</v>
      </c>
      <c r="Z223" s="109"/>
      <c r="AA223" s="109"/>
    </row>
    <row r="224" spans="1:27" s="122" customFormat="1" x14ac:dyDescent="0.45">
      <c r="A224" s="120"/>
      <c r="B224" s="103"/>
      <c r="C224" s="103"/>
      <c r="D224" s="103"/>
      <c r="E224" s="103"/>
      <c r="F224" s="108"/>
      <c r="G224" s="119">
        <f xml:space="preserve"> $G$223/$E$223</f>
        <v>0.40939597315436244</v>
      </c>
      <c r="H224" s="108"/>
      <c r="I224" s="121"/>
      <c r="J224" s="103"/>
      <c r="K224" s="103"/>
      <c r="L224" s="103"/>
      <c r="M224" s="103"/>
      <c r="N224" s="103"/>
      <c r="O224" s="103"/>
      <c r="P224" s="103"/>
      <c r="Q224" s="103"/>
      <c r="R224" s="141"/>
      <c r="S224" s="141"/>
      <c r="T224" s="141"/>
      <c r="U224" s="108"/>
      <c r="V224" s="103"/>
      <c r="W224" s="103"/>
      <c r="X224" s="103"/>
      <c r="Y224" s="110"/>
      <c r="Z224" s="103"/>
      <c r="AA224" s="103"/>
    </row>
    <row r="225" spans="1:27" x14ac:dyDescent="0.45">
      <c r="A225" s="111"/>
      <c r="B225" s="9"/>
      <c r="C225" s="9"/>
      <c r="D225" s="9"/>
      <c r="E225" s="9"/>
      <c r="F225" s="114"/>
      <c r="G225" s="114"/>
      <c r="J225" s="9"/>
      <c r="K225" s="9"/>
      <c r="L225" s="9"/>
      <c r="M225" s="9"/>
      <c r="N225" s="9"/>
      <c r="O225" s="9"/>
      <c r="P225" s="9"/>
      <c r="Q225" s="9"/>
      <c r="R225" s="142"/>
      <c r="S225" s="142"/>
      <c r="T225" s="142"/>
      <c r="U225" s="114"/>
      <c r="V225" s="9"/>
      <c r="W225" s="9"/>
      <c r="X225" s="9"/>
      <c r="Y225" s="112"/>
      <c r="Z225" s="9"/>
      <c r="AA225" s="9"/>
    </row>
    <row r="226" spans="1:27" x14ac:dyDescent="0.45">
      <c r="A226" s="111"/>
      <c r="B226" s="9"/>
      <c r="C226" s="9"/>
      <c r="D226" s="9"/>
      <c r="E226" s="9"/>
      <c r="F226" s="114"/>
      <c r="G226" s="114"/>
      <c r="J226" s="9"/>
      <c r="K226" s="9"/>
      <c r="L226" s="9"/>
      <c r="M226" s="9"/>
      <c r="N226" s="9"/>
      <c r="O226" s="9"/>
      <c r="P226" s="9"/>
      <c r="Q226" s="9"/>
      <c r="R226" s="142"/>
      <c r="S226" s="142"/>
      <c r="T226" s="142"/>
      <c r="U226" s="114"/>
      <c r="V226" s="9"/>
      <c r="W226" s="9"/>
      <c r="X226" s="9"/>
      <c r="Y226" s="112"/>
      <c r="Z226" s="9"/>
      <c r="AA226" s="9"/>
    </row>
    <row r="227" spans="1:27" ht="25.5" x14ac:dyDescent="0.45">
      <c r="A227" s="111"/>
      <c r="B227" s="9"/>
      <c r="C227" s="9"/>
      <c r="D227" s="9"/>
      <c r="E227" s="9"/>
      <c r="F227" s="114"/>
      <c r="G227" s="114"/>
      <c r="H227" s="113" t="s">
        <v>71</v>
      </c>
      <c r="I227" s="113" t="s">
        <v>82</v>
      </c>
      <c r="J227" s="9"/>
      <c r="K227" s="9"/>
      <c r="L227" s="9"/>
      <c r="M227" s="9"/>
      <c r="N227" s="9"/>
      <c r="O227" s="9"/>
      <c r="P227" s="9"/>
      <c r="Q227" s="9"/>
      <c r="R227" s="142"/>
      <c r="S227" s="142"/>
      <c r="T227" s="142"/>
      <c r="U227" s="114"/>
      <c r="V227" s="9"/>
      <c r="W227" s="9"/>
      <c r="X227" s="9"/>
      <c r="Y227" s="112"/>
      <c r="Z227" s="9"/>
      <c r="AA227" s="9"/>
    </row>
    <row r="228" spans="1:27" x14ac:dyDescent="0.45">
      <c r="A228" s="111"/>
      <c r="B228" s="9"/>
      <c r="C228" s="9"/>
      <c r="D228" s="9"/>
      <c r="E228" s="9"/>
      <c r="F228" s="114"/>
      <c r="G228" s="114"/>
      <c r="H228" s="108">
        <f>COUNTIFS($H$2:$H$218,"&lt;=7:59:59 AM")</f>
        <v>11</v>
      </c>
      <c r="I228" s="108">
        <f>COUNTIFS($I$2:$I$218,"&lt;=4:00:00 PM")</f>
        <v>58</v>
      </c>
      <c r="J228" s="9"/>
      <c r="K228" s="9"/>
      <c r="L228" s="9"/>
      <c r="M228" s="9"/>
      <c r="N228" s="9"/>
      <c r="O228" s="9"/>
      <c r="P228" s="9"/>
      <c r="Q228" s="9"/>
      <c r="R228" s="142"/>
      <c r="S228" s="142"/>
      <c r="T228" s="142"/>
      <c r="U228" s="114"/>
      <c r="V228" s="9"/>
      <c r="W228" s="9"/>
      <c r="X228" s="9"/>
      <c r="Y228" s="112"/>
      <c r="Z228" s="9"/>
      <c r="AA228" s="9"/>
    </row>
    <row r="229" spans="1:27" x14ac:dyDescent="0.45">
      <c r="A229" s="111"/>
      <c r="B229" s="9"/>
      <c r="C229" s="9"/>
      <c r="D229" s="9"/>
      <c r="E229" s="9"/>
      <c r="F229" s="114"/>
      <c r="G229" s="114"/>
      <c r="H229" s="119">
        <f xml:space="preserve"> $H$228/$H$223</f>
        <v>0.125</v>
      </c>
      <c r="I229" s="119">
        <f xml:space="preserve"> $I$228/$H$223</f>
        <v>0.65909090909090906</v>
      </c>
      <c r="J229" s="9"/>
      <c r="K229" s="9"/>
      <c r="L229" s="9"/>
      <c r="M229" s="9"/>
      <c r="N229" s="9"/>
      <c r="O229" s="9"/>
      <c r="P229" s="9"/>
      <c r="Q229" s="9"/>
      <c r="R229" s="142"/>
      <c r="S229" s="142"/>
      <c r="T229" s="142"/>
      <c r="U229" s="114"/>
      <c r="V229" s="9"/>
      <c r="W229" s="9"/>
      <c r="X229" s="9"/>
      <c r="Y229" s="112"/>
      <c r="Z229" s="9"/>
      <c r="AA229" s="9"/>
    </row>
    <row r="230" spans="1:27" x14ac:dyDescent="0.45">
      <c r="A230" s="111"/>
      <c r="B230" s="9"/>
      <c r="C230" s="9"/>
      <c r="D230" s="9"/>
      <c r="E230" s="9"/>
      <c r="F230" s="114"/>
      <c r="G230" s="114"/>
      <c r="H230" s="114"/>
      <c r="J230" s="9"/>
      <c r="K230" s="9"/>
      <c r="L230" s="9"/>
      <c r="M230" s="9"/>
      <c r="N230" s="9"/>
      <c r="O230" s="9"/>
      <c r="P230" s="9"/>
      <c r="Q230" s="9"/>
      <c r="R230" s="142"/>
      <c r="S230" s="142"/>
      <c r="T230" s="142"/>
      <c r="U230" s="114"/>
      <c r="V230" s="9"/>
      <c r="W230" s="9"/>
      <c r="X230" s="9"/>
      <c r="Y230" s="112"/>
      <c r="Z230" s="9"/>
      <c r="AA230" s="9"/>
    </row>
    <row r="231" spans="1:27" ht="38.25" x14ac:dyDescent="0.45">
      <c r="A231" s="111"/>
      <c r="B231" s="9"/>
      <c r="C231" s="9"/>
      <c r="D231" s="9"/>
      <c r="E231" s="9"/>
      <c r="F231" s="114"/>
      <c r="G231" s="114"/>
      <c r="H231" s="113" t="s">
        <v>74</v>
      </c>
      <c r="I231" s="113" t="s">
        <v>79</v>
      </c>
      <c r="J231" s="9"/>
      <c r="K231" s="9"/>
      <c r="L231" s="9"/>
      <c r="M231" s="9"/>
      <c r="N231" s="9"/>
      <c r="O231" s="9"/>
      <c r="P231" s="9"/>
      <c r="Q231" s="9"/>
      <c r="R231" s="142"/>
      <c r="S231" s="142"/>
      <c r="T231" s="142"/>
      <c r="U231" s="114"/>
      <c r="V231" s="9"/>
      <c r="W231" s="9"/>
      <c r="X231" s="9"/>
      <c r="Y231" s="112"/>
      <c r="Z231" s="9"/>
      <c r="AA231" s="9"/>
    </row>
    <row r="232" spans="1:27" x14ac:dyDescent="0.45">
      <c r="A232" s="111"/>
      <c r="B232" s="9"/>
      <c r="C232" s="9"/>
      <c r="D232" s="9"/>
      <c r="E232" s="9"/>
      <c r="F232" s="114"/>
      <c r="G232" s="114"/>
      <c r="H232" s="108">
        <f>COUNTIFS($H$2:$H$218,"&gt;=8:00:00 AM",$H$2:$H$218,"&lt;=8:29:59 AM")</f>
        <v>39</v>
      </c>
      <c r="I232" s="108">
        <f>COUNTIFS($I$2:$I$218,"&lt;=5:00:00 PM")</f>
        <v>73</v>
      </c>
      <c r="J232" s="9"/>
      <c r="K232" s="9"/>
      <c r="L232" s="9"/>
      <c r="M232" s="9"/>
      <c r="N232" s="9"/>
      <c r="O232" s="9"/>
      <c r="P232" s="9"/>
      <c r="Q232" s="9"/>
      <c r="R232" s="142"/>
      <c r="S232" s="142"/>
      <c r="T232" s="142"/>
      <c r="U232" s="114"/>
      <c r="V232" s="9"/>
      <c r="W232" s="9"/>
      <c r="X232" s="9"/>
      <c r="Y232" s="112"/>
      <c r="Z232" s="9"/>
      <c r="AA232" s="9"/>
    </row>
    <row r="233" spans="1:27" x14ac:dyDescent="0.45">
      <c r="A233" s="111"/>
      <c r="B233" s="9"/>
      <c r="C233" s="9"/>
      <c r="D233" s="9"/>
      <c r="E233" s="9"/>
      <c r="F233" s="114"/>
      <c r="G233" s="114"/>
      <c r="H233" s="119">
        <f xml:space="preserve"> $H$232/$H$223</f>
        <v>0.44318181818181818</v>
      </c>
      <c r="I233" s="119">
        <f xml:space="preserve"> $I$232/$H$223</f>
        <v>0.82954545454545459</v>
      </c>
      <c r="J233" s="9"/>
      <c r="K233" s="9"/>
      <c r="L233" s="9"/>
      <c r="M233" s="9"/>
      <c r="N233" s="9"/>
      <c r="O233" s="9"/>
      <c r="P233" s="9"/>
      <c r="Q233" s="9"/>
      <c r="R233" s="142"/>
      <c r="S233" s="142"/>
      <c r="T233" s="142"/>
      <c r="U233" s="114"/>
      <c r="V233" s="9"/>
      <c r="W233" s="9"/>
      <c r="X233" s="9"/>
      <c r="Y233" s="112"/>
      <c r="Z233" s="9"/>
      <c r="AA233" s="9"/>
    </row>
    <row r="234" spans="1:27" x14ac:dyDescent="0.45">
      <c r="A234" s="111"/>
      <c r="B234" s="9"/>
      <c r="C234" s="9"/>
      <c r="D234" s="9"/>
      <c r="E234" s="9"/>
      <c r="F234" s="114"/>
      <c r="G234" s="114"/>
      <c r="H234" s="114"/>
      <c r="I234" s="107"/>
      <c r="J234" s="9"/>
      <c r="K234" s="9"/>
      <c r="L234" s="9"/>
      <c r="M234" s="9"/>
      <c r="N234" s="9"/>
      <c r="O234" s="9"/>
      <c r="P234" s="9"/>
      <c r="Q234" s="9"/>
      <c r="R234" s="142"/>
      <c r="S234" s="142"/>
      <c r="T234" s="142"/>
      <c r="U234" s="114"/>
      <c r="V234" s="9"/>
      <c r="W234" s="9"/>
      <c r="X234" s="9"/>
      <c r="Y234" s="112"/>
      <c r="Z234" s="9"/>
      <c r="AA234" s="9"/>
    </row>
    <row r="235" spans="1:27" ht="38.25" x14ac:dyDescent="0.45">
      <c r="A235" s="111"/>
      <c r="B235" s="9"/>
      <c r="C235" s="9"/>
      <c r="D235" s="9"/>
      <c r="E235" s="9"/>
      <c r="F235" s="114"/>
      <c r="G235" s="114"/>
      <c r="H235" s="113" t="s">
        <v>73</v>
      </c>
      <c r="I235" s="113" t="s">
        <v>81</v>
      </c>
      <c r="J235" s="9"/>
      <c r="K235" s="9"/>
      <c r="L235" s="9"/>
      <c r="M235" s="9"/>
      <c r="N235" s="9"/>
      <c r="O235" s="9"/>
      <c r="P235" s="9"/>
      <c r="Q235" s="9"/>
      <c r="R235" s="142"/>
      <c r="S235" s="142"/>
      <c r="T235" s="142"/>
      <c r="U235" s="114"/>
      <c r="V235" s="9"/>
      <c r="W235" s="9"/>
      <c r="X235" s="9"/>
      <c r="Y235" s="112"/>
      <c r="Z235" s="9"/>
      <c r="AA235" s="9"/>
    </row>
    <row r="236" spans="1:27" x14ac:dyDescent="0.45">
      <c r="A236" s="111"/>
      <c r="B236" s="9"/>
      <c r="C236" s="9"/>
      <c r="D236" s="9"/>
      <c r="E236" s="9"/>
      <c r="F236" s="114"/>
      <c r="G236" s="114"/>
      <c r="H236" s="108">
        <f>COUNTIFS($H$2:$H$218,"&gt;=8:30:00 AM",$H$2:$H$218,"&lt;=9:00:00 AM")</f>
        <v>23</v>
      </c>
      <c r="I236" s="108">
        <f>COUNTIFS($I$2:$I$218,"&lt;=5:59:59 PM")</f>
        <v>82</v>
      </c>
      <c r="J236" s="9"/>
      <c r="K236" s="9"/>
      <c r="L236" s="9"/>
      <c r="M236" s="9"/>
      <c r="N236" s="9"/>
      <c r="O236" s="9"/>
      <c r="P236" s="9"/>
      <c r="Q236" s="9"/>
      <c r="R236" s="142"/>
      <c r="S236" s="142"/>
      <c r="T236" s="142"/>
      <c r="U236" s="114"/>
      <c r="V236" s="9"/>
      <c r="W236" s="9"/>
      <c r="X236" s="9"/>
      <c r="Y236" s="112"/>
      <c r="Z236" s="9"/>
      <c r="AA236" s="9"/>
    </row>
    <row r="237" spans="1:27" x14ac:dyDescent="0.45">
      <c r="A237" s="111"/>
      <c r="B237" s="9"/>
      <c r="C237" s="9"/>
      <c r="D237" s="9"/>
      <c r="E237" s="9"/>
      <c r="F237" s="114"/>
      <c r="G237" s="114"/>
      <c r="H237" s="119">
        <f xml:space="preserve"> $H$236/$H$223</f>
        <v>0.26136363636363635</v>
      </c>
      <c r="I237" s="119">
        <f xml:space="preserve"> $I$236/$H$223</f>
        <v>0.93181818181818177</v>
      </c>
      <c r="K237" s="9"/>
      <c r="L237" s="9"/>
      <c r="M237" s="9"/>
      <c r="N237" s="9"/>
      <c r="O237" s="9"/>
      <c r="P237" s="9"/>
      <c r="Q237" s="9"/>
      <c r="R237" s="142"/>
      <c r="S237" s="142"/>
      <c r="T237" s="142"/>
      <c r="U237" s="114"/>
      <c r="V237" s="9"/>
      <c r="W237" s="9"/>
      <c r="X237" s="9"/>
      <c r="Y237" s="112"/>
      <c r="Z237" s="9"/>
      <c r="AA237" s="9"/>
    </row>
    <row r="238" spans="1:27" x14ac:dyDescent="0.45">
      <c r="A238" s="111"/>
      <c r="B238" s="9"/>
      <c r="C238" s="9"/>
      <c r="D238" s="9"/>
      <c r="E238" s="9"/>
      <c r="F238" s="114"/>
      <c r="G238" s="114"/>
      <c r="H238" s="114"/>
      <c r="I238" s="107"/>
      <c r="K238" s="9"/>
      <c r="L238" s="9"/>
      <c r="M238" s="9"/>
      <c r="N238" s="9"/>
      <c r="O238" s="9"/>
      <c r="P238" s="9"/>
      <c r="Q238" s="9"/>
      <c r="R238" s="142"/>
      <c r="S238" s="142"/>
      <c r="T238" s="142"/>
      <c r="U238" s="114"/>
      <c r="V238" s="9"/>
      <c r="W238" s="9"/>
      <c r="X238" s="9"/>
      <c r="Y238" s="112"/>
      <c r="Z238" s="9"/>
      <c r="AA238" s="9"/>
    </row>
    <row r="239" spans="1:27" ht="25.5" x14ac:dyDescent="0.45">
      <c r="H239" s="113" t="s">
        <v>72</v>
      </c>
      <c r="I239" s="113" t="s">
        <v>80</v>
      </c>
    </row>
    <row r="240" spans="1:27" x14ac:dyDescent="0.45">
      <c r="H240" s="108">
        <f>COUNTIFS($H$2:$H$218,"&gt;=9:00:01 AM")</f>
        <v>15</v>
      </c>
      <c r="I240" s="108">
        <f>COUNTIFS($I$2:$I$218,"&gt;=6:00:00 PM")</f>
        <v>6</v>
      </c>
    </row>
    <row r="241" spans="8:9" x14ac:dyDescent="0.45">
      <c r="H241" s="119">
        <f xml:space="preserve"> $H$240/$H$223</f>
        <v>0.17045454545454544</v>
      </c>
      <c r="I241" s="119">
        <f xml:space="preserve"> $I$240/$H$223</f>
        <v>6.8181818181818177E-2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KeyCard All</vt:lpstr>
      <vt:lpstr>KeyCard InOut</vt:lpstr>
      <vt:lpstr>Timesheet All</vt:lpstr>
      <vt:lpstr>Timesheet InOut</vt:lpstr>
      <vt:lpstr>OT All</vt:lpstr>
      <vt:lpstr>OT NEAT</vt:lpstr>
      <vt:lpstr>Merged</vt:lpstr>
      <vt:lpstr>Chart 1</vt:lpstr>
      <vt:lpstr>'KeyCard All'!Print_Area</vt:lpstr>
      <vt:lpstr>'KeyCard InOut'!Print_Area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O'Donnchadha, Domhnall</dc:creator>
  <cp:lastModifiedBy>DSC</cp:lastModifiedBy>
  <dcterms:created xsi:type="dcterms:W3CDTF">2018-02-27T18:07:00Z</dcterms:created>
  <dcterms:modified xsi:type="dcterms:W3CDTF">2019-07-22T04:59:58Z</dcterms:modified>
</cp:coreProperties>
</file>