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\Dropbox (JPAL LAC)\datathon_gasto_fiscal\05_output\"/>
    </mc:Choice>
  </mc:AlternateContent>
  <xr:revisionPtr revIDLastSave="0" documentId="13_ncr:40009_{5A1FE437-79F3-4057-9FB2-50FB34A71AA9}" xr6:coauthVersionLast="33" xr6:coauthVersionMax="33" xr10:uidLastSave="{00000000-0000-0000-0000-000000000000}"/>
  <bookViews>
    <workbookView xWindow="0" yWindow="0" windowWidth="23040" windowHeight="10416" activeTab="4"/>
    <workbookView xWindow="0" yWindow="0" windowWidth="23040" windowHeight="10416" activeTab="2"/>
  </bookViews>
  <sheets>
    <sheet name="gasos_por_sector" sheetId="1" r:id="rId1"/>
    <sheet name="PIB" sheetId="2" r:id="rId2"/>
    <sheet name="new_data_as_pib" sheetId="5" r:id="rId3"/>
    <sheet name="Hoja3" sheetId="4" r:id="rId4"/>
    <sheet name="Ingresos" sheetId="3" r:id="rId5"/>
  </sheets>
  <calcPr calcId="0"/>
  <pivotCaches>
    <pivotCache cacheId="5" r:id="rId6"/>
    <pivotCache cacheId="9" r:id="rId7"/>
  </pivotCaches>
</workbook>
</file>

<file path=xl/calcChain.xml><?xml version="1.0" encoding="utf-8"?>
<calcChain xmlns="http://schemas.openxmlformats.org/spreadsheetml/2006/main">
  <c r="E17" i="5" l="1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G21" i="4"/>
  <c r="B5" i="2"/>
  <c r="B17" i="4"/>
  <c r="J17" i="4"/>
  <c r="B16" i="4"/>
  <c r="N24" i="1" l="1"/>
  <c r="F24" i="1"/>
</calcChain>
</file>

<file path=xl/sharedStrings.xml><?xml version="1.0" encoding="utf-8"?>
<sst xmlns="http://schemas.openxmlformats.org/spreadsheetml/2006/main" count="1414" uniqueCount="67">
  <si>
    <t>Sector</t>
  </si>
  <si>
    <t>Periodo</t>
  </si>
  <si>
    <t>Monto</t>
  </si>
  <si>
    <t>Ciudadania</t>
  </si>
  <si>
    <t>Deuda</t>
  </si>
  <si>
    <t>Educación</t>
  </si>
  <si>
    <t>Industria y Hacienda</t>
  </si>
  <si>
    <t>Infraestructura</t>
  </si>
  <si>
    <t>Interior y Gobierno</t>
  </si>
  <si>
    <t>Inversion</t>
  </si>
  <si>
    <t>Organismo Autonomo</t>
  </si>
  <si>
    <t>Otros</t>
  </si>
  <si>
    <t>Salud</t>
  </si>
  <si>
    <t>Seguridad Social</t>
  </si>
  <si>
    <t>Medio Ambiente</t>
  </si>
  <si>
    <t>Organismos Internacionales</t>
  </si>
  <si>
    <t>Etiquetas de fila</t>
  </si>
  <si>
    <t>Suma de Monto</t>
  </si>
  <si>
    <t>Total general</t>
  </si>
  <si>
    <t>Etiquetas de columna</t>
  </si>
  <si>
    <t>Item</t>
  </si>
  <si>
    <t>Ingreso</t>
  </si>
  <si>
    <t>Clasif</t>
  </si>
  <si>
    <t xml:space="preserve">De Fomento                                                                      </t>
  </si>
  <si>
    <t xml:space="preserve">De Gobiernos Extranjeros                                                        </t>
  </si>
  <si>
    <t xml:space="preserve">De Organismos Internacionales                                                   </t>
  </si>
  <si>
    <t xml:space="preserve">De Otras Entidades P&lt;cf&gt;blicas                                                     </t>
  </si>
  <si>
    <t xml:space="preserve">Del Gobierno Central                                                            </t>
  </si>
  <si>
    <t xml:space="preserve">Del Sector Privado                                                              </t>
  </si>
  <si>
    <t xml:space="preserve">Dividendos                                                                      </t>
  </si>
  <si>
    <t xml:space="preserve">ENDEUDAMIENTO                                                                   </t>
  </si>
  <si>
    <t>Endeudamiento</t>
  </si>
  <si>
    <t xml:space="preserve">Endeudamiento Externo                                                           </t>
  </si>
  <si>
    <t xml:space="preserve">Endeudamiento Interno                                                           </t>
  </si>
  <si>
    <t xml:space="preserve">Impuesto al Valor Agregado                                                      </t>
  </si>
  <si>
    <t>IVA</t>
  </si>
  <si>
    <t xml:space="preserve">Impuestos a la Renta                                                            </t>
  </si>
  <si>
    <t>Impuesta a la Renta</t>
  </si>
  <si>
    <t xml:space="preserve">Impuestos a los Actos Jur&lt;d5&gt;dicos                                                 </t>
  </si>
  <si>
    <t xml:space="preserve">Impuestos a Productos Espec&lt;d5&gt;ficos                                               </t>
  </si>
  <si>
    <t>Impuestos Productos Especificos</t>
  </si>
  <si>
    <t xml:space="preserve">Impuestos al Comercio Exterior                                                  </t>
  </si>
  <si>
    <t>Otros Impuestos</t>
  </si>
  <si>
    <t xml:space="preserve">Impuestos Varios                                                                </t>
  </si>
  <si>
    <t xml:space="preserve">Intereses                                                                       </t>
  </si>
  <si>
    <t xml:space="preserve">Multas y Sanciones Pecuniarias                                                  </t>
  </si>
  <si>
    <t xml:space="preserve">Operaciones de Cambio                                                           </t>
  </si>
  <si>
    <t xml:space="preserve">Otras Rentas de la Propiedad                                                    </t>
  </si>
  <si>
    <t xml:space="preserve">Otros                                                                           </t>
  </si>
  <si>
    <t xml:space="preserve">Otros Activos Financieros                                                       </t>
  </si>
  <si>
    <t xml:space="preserve">Otros Ingresos Tributarios                                                      </t>
  </si>
  <si>
    <t xml:space="preserve">Participaci&lt;d1&gt;n de Utilidades                                                     </t>
  </si>
  <si>
    <t xml:space="preserve">RENTAS DE LA PROPIEDAD                                                          </t>
  </si>
  <si>
    <t xml:space="preserve">Sistemas de Pago de Impuestos                                                   </t>
  </si>
  <si>
    <t>Devolucion y Credito de Impuestos</t>
  </si>
  <si>
    <t xml:space="preserve">TRANSFERENCIAS PARA GASTOS DE CAPITAL                                           </t>
  </si>
  <si>
    <t xml:space="preserve">VENTA DE ACTIVOS NO FINANCIEROS                                                 </t>
  </si>
  <si>
    <t xml:space="preserve">Venta de Bienes                                                                 </t>
  </si>
  <si>
    <t xml:space="preserve">Venta de Servicios                                                              </t>
  </si>
  <si>
    <t xml:space="preserve">Venta o Rescate de T&lt;d5&gt;tulos y Valores                                            </t>
  </si>
  <si>
    <t>Venta o Rescate de Titulos y Valores</t>
  </si>
  <si>
    <t>(en blanco)</t>
  </si>
  <si>
    <t>Suma de Ingreso</t>
  </si>
  <si>
    <t>Grupo</t>
  </si>
  <si>
    <t>Gastos</t>
  </si>
  <si>
    <t>Monto_PIB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</si>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</sst>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71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18" fillId="0" borderId="0" xfId="0" applyFont="1"/>
    <xf numFmtId="171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zalo" refreshedDate="43253.660894328706" createdVersion="6" refreshedVersion="6" minRefreshableVersion="3" recordCount="114">
  <cacheSource type="worksheet">
    <worksheetSource ref="B1:D115" sheet="gasos_por_sector"/>
  </cacheSource>
  <cacheFields count="3">
    <cacheField name="Sector" numFmtId="0">
      <sharedItems count="13">
        <s v="Ciudadania"/>
        <s v="Deuda"/>
        <s v="Educación"/>
        <s v="Industria y Hacienda"/>
        <s v="Infraestructura"/>
        <s v="Interior y Gobierno"/>
        <s v="Inversion"/>
        <s v="Organismo Autonomo"/>
        <s v="Otros"/>
        <s v="Salud"/>
        <s v="Seguridad Social"/>
        <s v="Medio Ambiente"/>
        <s v="Organismos Internacionales"/>
      </sharedItems>
    </cacheField>
    <cacheField name="Periodo" numFmtId="0">
      <sharedItems containsSemiMixedTypes="0" containsString="0" containsNumber="1" containsInteger="1" minValue="2009" maxValue="2017" count="9">
        <n v="2009"/>
        <n v="2010"/>
        <n v="2011"/>
        <n v="2012"/>
        <n v="2013"/>
        <n v="2014"/>
        <n v="2015"/>
        <n v="2016"/>
        <n v="2017"/>
      </sharedItems>
    </cacheField>
    <cacheField name="Monto" numFmtId="0">
      <sharedItems containsSemiMixedTypes="0" containsString="0" containsNumber="1" minValue="0" maxValue="9.473601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nzalo" refreshedDate="43253.697350462964" createdVersion="6" refreshedVersion="6" minRefreshableVersion="3" recordCount="260">
  <cacheSource type="worksheet">
    <worksheetSource ref="A1:D1048576" sheet="Ingresos"/>
  </cacheSource>
  <cacheFields count="4">
    <cacheField name="Item" numFmtId="0">
      <sharedItems containsBlank="1"/>
    </cacheField>
    <cacheField name="Periodo" numFmtId="0">
      <sharedItems containsString="0" containsBlank="1" containsNumber="1" containsInteger="1" minValue="2009" maxValue="2017" count="10">
        <n v="2009"/>
        <n v="2016"/>
        <n v="2013"/>
        <n v="2010"/>
        <n v="2017"/>
        <n v="2011"/>
        <n v="2012"/>
        <n v="2014"/>
        <n v="2015"/>
        <m/>
      </sharedItems>
    </cacheField>
    <cacheField name="Ingreso" numFmtId="0">
      <sharedItems containsString="0" containsBlank="1" containsNumber="1" minValue="-3.3381219999999998" maxValue="15.498034000000001"/>
    </cacheField>
    <cacheField name="Clasif" numFmtId="0">
      <sharedItems containsBlank="1" count="9">
        <s v="Otros"/>
        <s v="Endeudamiento"/>
        <s v="IVA"/>
        <s v="Impuesta a la Renta"/>
        <s v="Impuestos Productos Especificos"/>
        <s v="Otros Impuestos"/>
        <s v="Devolucion y Credito de Impuestos"/>
        <s v="Venta o Rescate de Titulos y Valo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n v="0.64588199999999996"/>
  </r>
  <r>
    <x v="1"/>
    <x v="0"/>
    <n v="0.262901"/>
  </r>
  <r>
    <x v="2"/>
    <x v="0"/>
    <n v="5.1330150000000003"/>
  </r>
  <r>
    <x v="3"/>
    <x v="0"/>
    <n v="1.483077"/>
  </r>
  <r>
    <x v="4"/>
    <x v="0"/>
    <n v="2.0772719999999998"/>
  </r>
  <r>
    <x v="5"/>
    <x v="0"/>
    <n v="2.9801329999999999"/>
  </r>
  <r>
    <x v="6"/>
    <x v="0"/>
    <n v="1.4E-5"/>
  </r>
  <r>
    <x v="7"/>
    <x v="0"/>
    <n v="0.62210299999999996"/>
  </r>
  <r>
    <x v="8"/>
    <x v="0"/>
    <n v="0.93779000000000001"/>
  </r>
  <r>
    <x v="9"/>
    <x v="0"/>
    <n v="1.971006"/>
  </r>
  <r>
    <x v="10"/>
    <x v="0"/>
    <n v="7.3436979999999998"/>
  </r>
  <r>
    <x v="0"/>
    <x v="1"/>
    <n v="0.69386899999999996"/>
  </r>
  <r>
    <x v="1"/>
    <x v="1"/>
    <n v="0.343526"/>
  </r>
  <r>
    <x v="2"/>
    <x v="1"/>
    <n v="5.7961970000000003"/>
  </r>
  <r>
    <x v="3"/>
    <x v="1"/>
    <n v="1.53867"/>
  </r>
  <r>
    <x v="4"/>
    <x v="1"/>
    <n v="2.472858"/>
  </r>
  <r>
    <x v="5"/>
    <x v="1"/>
    <n v="3.2986520000000001"/>
  </r>
  <r>
    <x v="6"/>
    <x v="1"/>
    <n v="1.2E-5"/>
  </r>
  <r>
    <x v="11"/>
    <x v="1"/>
    <n v="0"/>
  </r>
  <r>
    <x v="7"/>
    <x v="1"/>
    <n v="0.67943200000000004"/>
  </r>
  <r>
    <x v="8"/>
    <x v="1"/>
    <n v="1.0691889999999999"/>
  </r>
  <r>
    <x v="9"/>
    <x v="1"/>
    <n v="2.4046949999999998"/>
  </r>
  <r>
    <x v="10"/>
    <x v="1"/>
    <n v="7.7930029999999997"/>
  </r>
  <r>
    <x v="0"/>
    <x v="2"/>
    <n v="0.76693699999999998"/>
  </r>
  <r>
    <x v="1"/>
    <x v="2"/>
    <n v="0.63692099999999996"/>
  </r>
  <r>
    <x v="2"/>
    <x v="2"/>
    <n v="6.3781559999999997"/>
  </r>
  <r>
    <x v="3"/>
    <x v="2"/>
    <n v="1.1422049999999999"/>
  </r>
  <r>
    <x v="4"/>
    <x v="2"/>
    <n v="2.50732"/>
  </r>
  <r>
    <x v="5"/>
    <x v="2"/>
    <n v="3.7078009999999999"/>
  </r>
  <r>
    <x v="6"/>
    <x v="2"/>
    <n v="1.620104"/>
  </r>
  <r>
    <x v="11"/>
    <x v="2"/>
    <n v="3.5243999999999998E-2"/>
  </r>
  <r>
    <x v="7"/>
    <x v="2"/>
    <n v="0.70562000000000002"/>
  </r>
  <r>
    <x v="12"/>
    <x v="2"/>
    <n v="1.1E-5"/>
  </r>
  <r>
    <x v="8"/>
    <x v="2"/>
    <n v="1.1731050000000001"/>
  </r>
  <r>
    <x v="9"/>
    <x v="2"/>
    <n v="2.893208"/>
  </r>
  <r>
    <x v="10"/>
    <x v="2"/>
    <n v="8.9252310000000001"/>
  </r>
  <r>
    <x v="0"/>
    <x v="3"/>
    <n v="0.80484"/>
  </r>
  <r>
    <x v="1"/>
    <x v="3"/>
    <n v="0.70785200000000004"/>
  </r>
  <r>
    <x v="2"/>
    <x v="3"/>
    <n v="6.8743660000000002"/>
  </r>
  <r>
    <x v="3"/>
    <x v="3"/>
    <n v="1.112695"/>
  </r>
  <r>
    <x v="4"/>
    <x v="3"/>
    <n v="2.3621310000000002"/>
  </r>
  <r>
    <x v="5"/>
    <x v="3"/>
    <n v="3.7348089999999998"/>
  </r>
  <r>
    <x v="6"/>
    <x v="3"/>
    <n v="1.0822E-2"/>
  </r>
  <r>
    <x v="11"/>
    <x v="3"/>
    <n v="3.6493999999999999E-2"/>
  </r>
  <r>
    <x v="7"/>
    <x v="3"/>
    <n v="0.72084099999999995"/>
  </r>
  <r>
    <x v="12"/>
    <x v="3"/>
    <n v="1.111E-3"/>
  </r>
  <r>
    <x v="8"/>
    <x v="3"/>
    <n v="1.356911"/>
  </r>
  <r>
    <x v="9"/>
    <x v="3"/>
    <n v="3.04393"/>
  </r>
  <r>
    <x v="10"/>
    <x v="3"/>
    <n v="9.1258739999999996"/>
  </r>
  <r>
    <x v="0"/>
    <x v="4"/>
    <n v="0.83978399999999997"/>
  </r>
  <r>
    <x v="1"/>
    <x v="4"/>
    <n v="0.75043899999999997"/>
  </r>
  <r>
    <x v="2"/>
    <x v="4"/>
    <n v="7.6402330000000003"/>
  </r>
  <r>
    <x v="3"/>
    <x v="4"/>
    <n v="1.140957"/>
  </r>
  <r>
    <x v="4"/>
    <x v="4"/>
    <n v="2.578579"/>
  </r>
  <r>
    <x v="5"/>
    <x v="4"/>
    <n v="3.930275"/>
  </r>
  <r>
    <x v="6"/>
    <x v="4"/>
    <n v="9.0690000000000007E-3"/>
  </r>
  <r>
    <x v="11"/>
    <x v="4"/>
    <n v="4.1069000000000001E-2"/>
  </r>
  <r>
    <x v="7"/>
    <x v="4"/>
    <n v="0.74122399999999999"/>
  </r>
  <r>
    <x v="12"/>
    <x v="4"/>
    <n v="9.1319999999999995E-3"/>
  </r>
  <r>
    <x v="8"/>
    <x v="4"/>
    <n v="4.0133039999999998"/>
  </r>
  <r>
    <x v="9"/>
    <x v="4"/>
    <n v="3.1846459999999999"/>
  </r>
  <r>
    <x v="10"/>
    <x v="4"/>
    <n v="9.1175730000000001"/>
  </r>
  <r>
    <x v="0"/>
    <x v="5"/>
    <n v="0.84322799999999998"/>
  </r>
  <r>
    <x v="1"/>
    <x v="5"/>
    <n v="0.85201800000000005"/>
  </r>
  <r>
    <x v="2"/>
    <x v="5"/>
    <n v="7.587186"/>
  </r>
  <r>
    <x v="3"/>
    <x v="5"/>
    <n v="1.106374"/>
  </r>
  <r>
    <x v="4"/>
    <x v="5"/>
    <n v="2.449884"/>
  </r>
  <r>
    <x v="5"/>
    <x v="5"/>
    <n v="3.504445"/>
  </r>
  <r>
    <x v="6"/>
    <x v="5"/>
    <n v="9.384E-3"/>
  </r>
  <r>
    <x v="11"/>
    <x v="5"/>
    <n v="4.0162000000000003E-2"/>
  </r>
  <r>
    <x v="7"/>
    <x v="5"/>
    <n v="0.73775199999999996"/>
  </r>
  <r>
    <x v="12"/>
    <x v="5"/>
    <n v="9.979E-3"/>
  </r>
  <r>
    <x v="8"/>
    <x v="5"/>
    <n v="2.3481619999999999"/>
  </r>
  <r>
    <x v="9"/>
    <x v="5"/>
    <n v="3.363254"/>
  </r>
  <r>
    <x v="10"/>
    <x v="5"/>
    <n v="8.5634700000000006"/>
  </r>
  <r>
    <x v="0"/>
    <x v="6"/>
    <n v="1.039911"/>
  </r>
  <r>
    <x v="1"/>
    <x v="6"/>
    <n v="0.96865500000000004"/>
  </r>
  <r>
    <x v="2"/>
    <x v="6"/>
    <n v="8.2250560000000004"/>
  </r>
  <r>
    <x v="3"/>
    <x v="6"/>
    <n v="1.291866"/>
  </r>
  <r>
    <x v="4"/>
    <x v="6"/>
    <n v="2.8105989999999998"/>
  </r>
  <r>
    <x v="5"/>
    <x v="6"/>
    <n v="3.748129"/>
  </r>
  <r>
    <x v="6"/>
    <x v="6"/>
    <n v="3.0000000000000001E-5"/>
  </r>
  <r>
    <x v="11"/>
    <x v="6"/>
    <n v="4.6845999999999999E-2"/>
  </r>
  <r>
    <x v="7"/>
    <x v="6"/>
    <n v="0.78141300000000002"/>
  </r>
  <r>
    <x v="12"/>
    <x v="6"/>
    <n v="8.9379999999999998E-3"/>
  </r>
  <r>
    <x v="8"/>
    <x v="6"/>
    <n v="2.6555300000000002"/>
  </r>
  <r>
    <x v="9"/>
    <x v="6"/>
    <n v="3.998942"/>
  </r>
  <r>
    <x v="10"/>
    <x v="6"/>
    <n v="8.9677349999999993"/>
  </r>
  <r>
    <x v="0"/>
    <x v="7"/>
    <n v="1.075761"/>
  </r>
  <r>
    <x v="1"/>
    <x v="7"/>
    <n v="1.1585939999999999"/>
  </r>
  <r>
    <x v="2"/>
    <x v="7"/>
    <n v="8.9192169999999997"/>
  </r>
  <r>
    <x v="3"/>
    <x v="7"/>
    <n v="1.603092"/>
  </r>
  <r>
    <x v="4"/>
    <x v="7"/>
    <n v="2.8768660000000001"/>
  </r>
  <r>
    <x v="5"/>
    <x v="7"/>
    <n v="4.2523280000000003"/>
  </r>
  <r>
    <x v="6"/>
    <x v="7"/>
    <n v="2.1419999999999998E-3"/>
  </r>
  <r>
    <x v="11"/>
    <x v="7"/>
    <n v="4.9701000000000002E-2"/>
  </r>
  <r>
    <x v="7"/>
    <x v="7"/>
    <n v="0.85012399999999999"/>
  </r>
  <r>
    <x v="12"/>
    <x v="7"/>
    <n v="3.437E-3"/>
  </r>
  <r>
    <x v="8"/>
    <x v="7"/>
    <n v="3.4640499999999999"/>
  </r>
  <r>
    <x v="9"/>
    <x v="7"/>
    <n v="4.2576720000000003"/>
  </r>
  <r>
    <x v="10"/>
    <x v="7"/>
    <n v="9.1559460000000001"/>
  </r>
  <r>
    <x v="0"/>
    <x v="8"/>
    <n v="1.091982"/>
  </r>
  <r>
    <x v="1"/>
    <x v="8"/>
    <n v="1.295053"/>
  </r>
  <r>
    <x v="2"/>
    <x v="8"/>
    <n v="9.2640550000000008"/>
  </r>
  <r>
    <x v="3"/>
    <x v="8"/>
    <n v="1.477616"/>
  </r>
  <r>
    <x v="4"/>
    <x v="8"/>
    <n v="2.8576280000000001"/>
  </r>
  <r>
    <x v="5"/>
    <x v="8"/>
    <n v="4.2034269999999996"/>
  </r>
  <r>
    <x v="6"/>
    <x v="8"/>
    <n v="5.7450000000000001E-3"/>
  </r>
  <r>
    <x v="11"/>
    <x v="8"/>
    <n v="5.1302E-2"/>
  </r>
  <r>
    <x v="7"/>
    <x v="8"/>
    <n v="0.895092"/>
  </r>
  <r>
    <x v="12"/>
    <x v="8"/>
    <n v="3.4840000000000001E-3"/>
  </r>
  <r>
    <x v="8"/>
    <x v="8"/>
    <n v="4.6002390000000002"/>
  </r>
  <r>
    <x v="9"/>
    <x v="8"/>
    <n v="4.6833299999999998"/>
  </r>
  <r>
    <x v="10"/>
    <x v="8"/>
    <n v="9.473601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0">
  <r>
    <m/>
    <x v="0"/>
    <n v="7.7999999999999996E-3"/>
    <x v="0"/>
  </r>
  <r>
    <m/>
    <x v="1"/>
    <n v="6.4920000000000004E-3"/>
    <x v="0"/>
  </r>
  <r>
    <m/>
    <x v="2"/>
    <n v="6.9420000000000003E-3"/>
    <x v="0"/>
  </r>
  <r>
    <m/>
    <x v="3"/>
    <n v="7.5589999999999997E-3"/>
    <x v="0"/>
  </r>
  <r>
    <m/>
    <x v="4"/>
    <n v="6.2969999999999996E-3"/>
    <x v="0"/>
  </r>
  <r>
    <m/>
    <x v="5"/>
    <n v="8.4259999999999995E-3"/>
    <x v="0"/>
  </r>
  <r>
    <m/>
    <x v="6"/>
    <n v="7.045E-3"/>
    <x v="0"/>
  </r>
  <r>
    <m/>
    <x v="7"/>
    <n v="6.7949999999999998E-3"/>
    <x v="0"/>
  </r>
  <r>
    <m/>
    <x v="8"/>
    <n v="6.6889999999999996E-3"/>
    <x v="0"/>
  </r>
  <r>
    <s v="De Fomento                                                                      "/>
    <x v="1"/>
    <n v="0"/>
    <x v="0"/>
  </r>
  <r>
    <s v="De Fomento                                                                      "/>
    <x v="5"/>
    <n v="8.7999999999999998E-5"/>
    <x v="0"/>
  </r>
  <r>
    <s v="De Fomento                                                                      "/>
    <x v="2"/>
    <n v="0"/>
    <x v="0"/>
  </r>
  <r>
    <s v="De Fomento                                                                      "/>
    <x v="6"/>
    <n v="0"/>
    <x v="0"/>
  </r>
  <r>
    <s v="De Fomento                                                                      "/>
    <x v="8"/>
    <n v="0"/>
    <x v="0"/>
  </r>
  <r>
    <s v="De Fomento                                                                      "/>
    <x v="0"/>
    <n v="1.1900000000000001E-4"/>
    <x v="0"/>
  </r>
  <r>
    <s v="De Fomento                                                                      "/>
    <x v="4"/>
    <n v="0"/>
    <x v="0"/>
  </r>
  <r>
    <s v="De Fomento                                                                      "/>
    <x v="3"/>
    <n v="-8.25E-4"/>
    <x v="0"/>
  </r>
  <r>
    <s v="De Fomento                                                                      "/>
    <x v="7"/>
    <n v="0"/>
    <x v="0"/>
  </r>
  <r>
    <s v="De Gobiernos Extranjeros                                                        "/>
    <x v="4"/>
    <n v="0"/>
    <x v="0"/>
  </r>
  <r>
    <s v="De Gobiernos Extranjeros                                                        "/>
    <x v="1"/>
    <n v="0"/>
    <x v="0"/>
  </r>
  <r>
    <s v="De Organismos Internacionales                                                   "/>
    <x v="4"/>
    <n v="0"/>
    <x v="0"/>
  </r>
  <r>
    <s v="De Organismos Internacionales                                                   "/>
    <x v="1"/>
    <n v="0"/>
    <x v="0"/>
  </r>
  <r>
    <s v="De Otras Entidades P&lt;cf&gt;blicas                                                     "/>
    <x v="6"/>
    <n v="9.0300000000000005E-4"/>
    <x v="0"/>
  </r>
  <r>
    <s v="De Otras Entidades P&lt;cf&gt;blicas                                                     "/>
    <x v="0"/>
    <n v="9.6199999999999996E-4"/>
    <x v="0"/>
  </r>
  <r>
    <s v="De Otras Entidades P&lt;cf&gt;blicas                                                     "/>
    <x v="4"/>
    <n v="2.349E-3"/>
    <x v="0"/>
  </r>
  <r>
    <s v="De Otras Entidades P&lt;cf&gt;blicas                                                     "/>
    <x v="5"/>
    <n v="1.9819999999999998E-3"/>
    <x v="0"/>
  </r>
  <r>
    <s v="De Otras Entidades P&lt;cf&gt;blicas                                                     "/>
    <x v="2"/>
    <n v="1.0059999999999999E-3"/>
    <x v="0"/>
  </r>
  <r>
    <s v="De Otras Entidades P&lt;cf&gt;blicas                                                     "/>
    <x v="3"/>
    <n v="1.8129999999999999E-3"/>
    <x v="0"/>
  </r>
  <r>
    <s v="De Otras Entidades P&lt;cf&gt;blicas                                                     "/>
    <x v="8"/>
    <n v="6.9909999999999998E-3"/>
    <x v="0"/>
  </r>
  <r>
    <s v="De Otras Entidades P&lt;cf&gt;blicas                                                     "/>
    <x v="7"/>
    <n v="1.0330000000000001E-3"/>
    <x v="0"/>
  </r>
  <r>
    <s v="De Otras Entidades P&lt;cf&gt;blicas                                                     "/>
    <x v="1"/>
    <n v="2.33E-3"/>
    <x v="0"/>
  </r>
  <r>
    <s v="Del Gobierno Central                                                            "/>
    <x v="0"/>
    <n v="1.2709E-2"/>
    <x v="0"/>
  </r>
  <r>
    <s v="Del Gobierno Central                                                            "/>
    <x v="4"/>
    <n v="1.6056919999999999"/>
    <x v="0"/>
  </r>
  <r>
    <s v="Del Gobierno Central                                                            "/>
    <x v="7"/>
    <n v="0.85076300000000005"/>
    <x v="0"/>
  </r>
  <r>
    <s v="Del Gobierno Central                                                            "/>
    <x v="5"/>
    <n v="1.0891E-2"/>
    <x v="0"/>
  </r>
  <r>
    <s v="Del Gobierno Central                                                            "/>
    <x v="6"/>
    <n v="1.0276E-2"/>
    <x v="0"/>
  </r>
  <r>
    <s v="Del Gobierno Central                                                            "/>
    <x v="1"/>
    <n v="1.0939760000000001"/>
    <x v="0"/>
  </r>
  <r>
    <s v="Del Gobierno Central                                                            "/>
    <x v="3"/>
    <n v="1.8086999999999999E-2"/>
    <x v="0"/>
  </r>
  <r>
    <s v="Del Gobierno Central                                                            "/>
    <x v="8"/>
    <n v="0.795964"/>
    <x v="0"/>
  </r>
  <r>
    <s v="Del Gobierno Central                                                            "/>
    <x v="2"/>
    <n v="0.30282599999999998"/>
    <x v="0"/>
  </r>
  <r>
    <s v="Del Sector Privado                                                              "/>
    <x v="6"/>
    <n v="5.1850000000000004E-3"/>
    <x v="0"/>
  </r>
  <r>
    <s v="Del Sector Privado                                                              "/>
    <x v="0"/>
    <n v="5.5800000000000001E-4"/>
    <x v="0"/>
  </r>
  <r>
    <s v="Del Sector Privado                                                              "/>
    <x v="8"/>
    <n v="2.9220000000000001E-3"/>
    <x v="0"/>
  </r>
  <r>
    <s v="Del Sector Privado                                                              "/>
    <x v="5"/>
    <n v="0.12378599999999999"/>
    <x v="0"/>
  </r>
  <r>
    <s v="Del Sector Privado                                                              "/>
    <x v="2"/>
    <n v="1.1E-5"/>
    <x v="0"/>
  </r>
  <r>
    <s v="Del Sector Privado                                                              "/>
    <x v="3"/>
    <n v="5.9599999999999996E-4"/>
    <x v="0"/>
  </r>
  <r>
    <s v="Del Sector Privado                                                              "/>
    <x v="7"/>
    <n v="2.7320000000000001E-3"/>
    <x v="0"/>
  </r>
  <r>
    <s v="Del Sector Privado                                                              "/>
    <x v="4"/>
    <n v="0"/>
    <x v="0"/>
  </r>
  <r>
    <s v="Del Sector Privado                                                              "/>
    <x v="1"/>
    <n v="2.13E-4"/>
    <x v="0"/>
  </r>
  <r>
    <s v="Dividendos                                                                      "/>
    <x v="6"/>
    <n v="2.6450000000000001E-2"/>
    <x v="0"/>
  </r>
  <r>
    <s v="Dividendos                                                                      "/>
    <x v="5"/>
    <n v="2.9409999999999999E-2"/>
    <x v="0"/>
  </r>
  <r>
    <s v="Dividendos                                                                      "/>
    <x v="0"/>
    <n v="7.4999999999999997E-3"/>
    <x v="0"/>
  </r>
  <r>
    <s v="Dividendos                                                                      "/>
    <x v="1"/>
    <n v="3.7468000000000001E-2"/>
    <x v="0"/>
  </r>
  <r>
    <s v="Dividendos                                                                      "/>
    <x v="3"/>
    <n v="7.8700000000000003E-3"/>
    <x v="0"/>
  </r>
  <r>
    <s v="Dividendos                                                                      "/>
    <x v="4"/>
    <n v="4.2730999999999998E-2"/>
    <x v="0"/>
  </r>
  <r>
    <s v="Dividendos                                                                      "/>
    <x v="7"/>
    <n v="3.2048E-2"/>
    <x v="0"/>
  </r>
  <r>
    <s v="Dividendos                                                                      "/>
    <x v="2"/>
    <n v="2.6717000000000001E-2"/>
    <x v="0"/>
  </r>
  <r>
    <s v="Dividendos                                                                      "/>
    <x v="8"/>
    <n v="3.2769E-2"/>
    <x v="0"/>
  </r>
  <r>
    <s v="ENDEUDAMIENTO                                                                   "/>
    <x v="0"/>
    <n v="1.920231"/>
    <x v="1"/>
  </r>
  <r>
    <s v="ENDEUDAMIENTO                                                                   "/>
    <x v="3"/>
    <n v="3.0242330000000002"/>
    <x v="1"/>
  </r>
  <r>
    <s v="ENDEUDAMIENTO                                                                   "/>
    <x v="5"/>
    <n v="3.6451669999999998"/>
    <x v="1"/>
  </r>
  <r>
    <s v="ENDEUDAMIENTO                                                                   "/>
    <x v="2"/>
    <n v="3.4487890000000001"/>
    <x v="1"/>
  </r>
  <r>
    <s v="ENDEUDAMIENTO                                                                   "/>
    <x v="6"/>
    <n v="3.340554"/>
    <x v="1"/>
  </r>
  <r>
    <s v="ENDEUDAMIENTO                                                                   "/>
    <x v="7"/>
    <n v="3.4657879999999999"/>
    <x v="1"/>
  </r>
  <r>
    <s v="ENDEUDAMIENTO                                                                   "/>
    <x v="8"/>
    <n v="4.6528080000000003"/>
    <x v="1"/>
  </r>
  <r>
    <s v="Endeudamiento Externo                                                           "/>
    <x v="6"/>
    <n v="6.3116000000000005E-2"/>
    <x v="1"/>
  </r>
  <r>
    <s v="Endeudamiento Externo                                                           "/>
    <x v="4"/>
    <n v="0.14490900000000001"/>
    <x v="1"/>
  </r>
  <r>
    <s v="Endeudamiento Externo                                                           "/>
    <x v="1"/>
    <n v="2.1087000000000002E-2"/>
    <x v="1"/>
  </r>
  <r>
    <s v="Endeudamiento Externo                                                           "/>
    <x v="5"/>
    <n v="4.0842000000000003E-2"/>
    <x v="1"/>
  </r>
  <r>
    <s v="Endeudamiento Externo                                                           "/>
    <x v="2"/>
    <n v="2.7550999999999999E-2"/>
    <x v="1"/>
  </r>
  <r>
    <s v="Endeudamiento Externo                                                           "/>
    <x v="0"/>
    <n v="1.7954000000000001E-2"/>
    <x v="1"/>
  </r>
  <r>
    <s v="Endeudamiento Externo                                                           "/>
    <x v="8"/>
    <n v="2.6363000000000001E-2"/>
    <x v="1"/>
  </r>
  <r>
    <s v="Endeudamiento Externo                                                           "/>
    <x v="7"/>
    <n v="2.0315E-2"/>
    <x v="1"/>
  </r>
  <r>
    <s v="Endeudamiento Externo                                                           "/>
    <x v="3"/>
    <n v="1.6271999999999998E-2"/>
    <x v="1"/>
  </r>
  <r>
    <s v="Endeudamiento Interno                                                           "/>
    <x v="4"/>
    <n v="6.3"/>
    <x v="1"/>
  </r>
  <r>
    <s v="Endeudamiento Interno                                                           "/>
    <x v="1"/>
    <n v="6.4374950000000002"/>
    <x v="1"/>
  </r>
  <r>
    <s v="Impuesto al Valor Agregado                                                      "/>
    <x v="4"/>
    <n v="15.498034000000001"/>
    <x v="2"/>
  </r>
  <r>
    <s v="Impuesto al Valor Agregado                                                      "/>
    <x v="5"/>
    <n v="11.336239000000001"/>
    <x v="2"/>
  </r>
  <r>
    <s v="Impuesto al Valor Agregado                                                      "/>
    <x v="0"/>
    <n v="11.100261"/>
    <x v="2"/>
  </r>
  <r>
    <s v="Impuesto al Valor Agregado                                                      "/>
    <x v="2"/>
    <n v="13.109491999999999"/>
    <x v="2"/>
  </r>
  <r>
    <s v="Impuesto al Valor Agregado                                                      "/>
    <x v="3"/>
    <n v="8.6494020000000003"/>
    <x v="2"/>
  </r>
  <r>
    <s v="Impuesto al Valor Agregado                                                      "/>
    <x v="8"/>
    <n v="13.361300999999999"/>
    <x v="2"/>
  </r>
  <r>
    <s v="Impuesto al Valor Agregado                                                      "/>
    <x v="6"/>
    <n v="11.726792"/>
    <x v="2"/>
  </r>
  <r>
    <s v="Impuesto al Valor Agregado                                                      "/>
    <x v="7"/>
    <n v="13.433805"/>
    <x v="2"/>
  </r>
  <r>
    <s v="Impuesto al Valor Agregado                                                      "/>
    <x v="1"/>
    <n v="13.933909999999999"/>
    <x v="2"/>
  </r>
  <r>
    <s v="Impuestos a la Renta                                                            "/>
    <x v="6"/>
    <n v="14.964793"/>
    <x v="3"/>
  </r>
  <r>
    <s v="Impuestos a la Renta                                                            "/>
    <x v="0"/>
    <n v="13.201739999999999"/>
    <x v="3"/>
  </r>
  <r>
    <s v="Impuestos a la Renta                                                            "/>
    <x v="5"/>
    <n v="14.445475"/>
    <x v="3"/>
  </r>
  <r>
    <s v="Impuestos a la Renta                                                            "/>
    <x v="2"/>
    <n v="13.421932999999999"/>
    <x v="3"/>
  </r>
  <r>
    <s v="Impuestos a la Renta                                                            "/>
    <x v="3"/>
    <n v="9.3181740000000008"/>
    <x v="3"/>
  </r>
  <r>
    <s v="Impuestos a la Renta                                                            "/>
    <x v="8"/>
    <n v="12.769238"/>
    <x v="3"/>
  </r>
  <r>
    <s v="Impuestos a la Renta                                                            "/>
    <x v="7"/>
    <n v="12.678924"/>
    <x v="3"/>
  </r>
  <r>
    <s v="Impuestos a la Renta                                                            "/>
    <x v="1"/>
    <n v="12.490468999999999"/>
    <x v="3"/>
  </r>
  <r>
    <s v="Impuestos a la Renta                                                            "/>
    <x v="4"/>
    <n v="13.481916999999999"/>
    <x v="3"/>
  </r>
  <r>
    <s v="Impuestos a los Actos Jur&lt;d5&gt;dicos                                                 "/>
    <x v="6"/>
    <n v="0.30654900000000002"/>
    <x v="0"/>
  </r>
  <r>
    <s v="Impuestos a los Actos Jur&lt;d5&gt;dicos                                                 "/>
    <x v="0"/>
    <n v="0.475962"/>
    <x v="0"/>
  </r>
  <r>
    <s v="Impuestos a los Actos Jur&lt;d5&gt;dicos                                                 "/>
    <x v="5"/>
    <n v="0.29342499999999999"/>
    <x v="0"/>
  </r>
  <r>
    <s v="Impuestos a los Actos Jur&lt;d5&gt;dicos                                                 "/>
    <x v="2"/>
    <n v="0.25986999999999999"/>
    <x v="0"/>
  </r>
  <r>
    <s v="Impuestos a los Actos Jur&lt;d5&gt;dicos                                                 "/>
    <x v="3"/>
    <n v="0.36391800000000002"/>
    <x v="0"/>
  </r>
  <r>
    <s v="Impuestos a los Actos Jur&lt;d5&gt;dicos                                                 "/>
    <x v="8"/>
    <n v="0.29041899999999998"/>
    <x v="0"/>
  </r>
  <r>
    <s v="Impuestos a los Actos Jur&lt;d5&gt;dicos                                                 "/>
    <x v="7"/>
    <n v="0.295103"/>
    <x v="0"/>
  </r>
  <r>
    <s v="Impuestos a los Actos Jur&lt;d5&gt;dicos                                                 "/>
    <x v="4"/>
    <n v="0.54256499999999996"/>
    <x v="0"/>
  </r>
  <r>
    <s v="Impuestos a los Actos Jur&lt;d5&gt;dicos                                                 "/>
    <x v="1"/>
    <n v="0.54752699999999999"/>
    <x v="0"/>
  </r>
  <r>
    <s v="Impuestos a Productos Espec&lt;d5&gt;ficos                                               "/>
    <x v="4"/>
    <n v="2.7474069999999999"/>
    <x v="4"/>
  </r>
  <r>
    <s v="Impuestos a Productos Espec&lt;d5&gt;ficos                                               "/>
    <x v="8"/>
    <n v="2.650963"/>
    <x v="4"/>
  </r>
  <r>
    <s v="Impuestos a Productos Espec&lt;d5&gt;ficos                                               "/>
    <x v="3"/>
    <n v="2.2563650000000002"/>
    <x v="4"/>
  </r>
  <r>
    <s v="Impuestos a Productos Espec&lt;d5&gt;ficos                                               "/>
    <x v="0"/>
    <n v="2.0553059999999999"/>
    <x v="4"/>
  </r>
  <r>
    <s v="Impuestos a Productos Espec&lt;d5&gt;ficos                                               "/>
    <x v="5"/>
    <n v="2.625299"/>
    <x v="4"/>
  </r>
  <r>
    <s v="Impuestos a Productos Espec&lt;d5&gt;ficos                                               "/>
    <x v="1"/>
    <n v="2.6846179999999999"/>
    <x v="4"/>
  </r>
  <r>
    <s v="Impuestos a Productos Espec&lt;d5&gt;ficos                                               "/>
    <x v="6"/>
    <n v="2.7075140000000002"/>
    <x v="4"/>
  </r>
  <r>
    <s v="Impuestos a Productos Espec&lt;d5&gt;ficos                                               "/>
    <x v="7"/>
    <n v="2.3337340000000002"/>
    <x v="4"/>
  </r>
  <r>
    <s v="Impuestos a Productos Espec&lt;d5&gt;ficos                                               "/>
    <x v="2"/>
    <n v="2.298305"/>
    <x v="4"/>
  </r>
  <r>
    <s v="Impuestos al Comercio Exterior                                                  "/>
    <x v="1"/>
    <n v="0.38459300000000002"/>
    <x v="5"/>
  </r>
  <r>
    <s v="Impuestos al Comercio Exterior                                                  "/>
    <x v="6"/>
    <n v="0.374643"/>
    <x v="5"/>
  </r>
  <r>
    <s v="Impuestos al Comercio Exterior                                                  "/>
    <x v="5"/>
    <n v="0.33484700000000001"/>
    <x v="5"/>
  </r>
  <r>
    <s v="Impuestos al Comercio Exterior                                                  "/>
    <x v="4"/>
    <n v="0.35317599999999999"/>
    <x v="5"/>
  </r>
  <r>
    <s v="Impuestos al Comercio Exterior                                                  "/>
    <x v="8"/>
    <n v="0.36991400000000002"/>
    <x v="5"/>
  </r>
  <r>
    <s v="Impuestos al Comercio Exterior                                                  "/>
    <x v="2"/>
    <n v="0.39321699999999998"/>
    <x v="5"/>
  </r>
  <r>
    <s v="Impuestos al Comercio Exterior                                                  "/>
    <x v="0"/>
    <n v="0.43392399999999998"/>
    <x v="5"/>
  </r>
  <r>
    <s v="Impuestos al Comercio Exterior                                                  "/>
    <x v="3"/>
    <n v="0.28575099999999998"/>
    <x v="5"/>
  </r>
  <r>
    <s v="Impuestos al Comercio Exterior                                                  "/>
    <x v="7"/>
    <n v="0.39238499999999998"/>
    <x v="5"/>
  </r>
  <r>
    <s v="Impuestos Varios                                                                "/>
    <x v="6"/>
    <n v="0.33611000000000002"/>
    <x v="5"/>
  </r>
  <r>
    <s v="Impuestos Varios                                                                "/>
    <x v="4"/>
    <n v="0.37196699999999999"/>
    <x v="5"/>
  </r>
  <r>
    <s v="Impuestos Varios                                                                "/>
    <x v="5"/>
    <n v="0.30507400000000001"/>
    <x v="5"/>
  </r>
  <r>
    <s v="Impuestos Varios                                                                "/>
    <x v="8"/>
    <n v="0.326735"/>
    <x v="5"/>
  </r>
  <r>
    <s v="Impuestos Varios                                                                "/>
    <x v="2"/>
    <n v="0.26718500000000001"/>
    <x v="5"/>
  </r>
  <r>
    <s v="Impuestos Varios                                                                "/>
    <x v="0"/>
    <n v="0.16423699999999999"/>
    <x v="5"/>
  </r>
  <r>
    <s v="Impuestos Varios                                                                "/>
    <x v="3"/>
    <n v="0.212225"/>
    <x v="5"/>
  </r>
  <r>
    <s v="Impuestos Varios                                                                "/>
    <x v="7"/>
    <n v="0.27923799999999999"/>
    <x v="5"/>
  </r>
  <r>
    <s v="Impuestos Varios                                                                "/>
    <x v="1"/>
    <n v="0.30236000000000002"/>
    <x v="5"/>
  </r>
  <r>
    <s v="Intereses                                                                       "/>
    <x v="4"/>
    <n v="0.32500800000000002"/>
    <x v="0"/>
  </r>
  <r>
    <s v="Intereses                                                                       "/>
    <x v="2"/>
    <n v="0.120666"/>
    <x v="0"/>
  </r>
  <r>
    <s v="Intereses                                                                       "/>
    <x v="0"/>
    <n v="0.16647999999999999"/>
    <x v="0"/>
  </r>
  <r>
    <s v="Intereses                                                                       "/>
    <x v="5"/>
    <n v="4.0279000000000002E-2"/>
    <x v="0"/>
  </r>
  <r>
    <s v="Intereses                                                                       "/>
    <x v="7"/>
    <n v="0.16564100000000001"/>
    <x v="0"/>
  </r>
  <r>
    <s v="Intereses                                                                       "/>
    <x v="8"/>
    <n v="0.39060400000000001"/>
    <x v="0"/>
  </r>
  <r>
    <s v="Intereses                                                                       "/>
    <x v="1"/>
    <n v="0.32469100000000001"/>
    <x v="0"/>
  </r>
  <r>
    <s v="Intereses                                                                       "/>
    <x v="3"/>
    <n v="8.3128999999999995E-2"/>
    <x v="0"/>
  </r>
  <r>
    <s v="Intereses                                                                       "/>
    <x v="6"/>
    <n v="6.3436000000000006E-2"/>
    <x v="0"/>
  </r>
  <r>
    <s v="Multas y Sanciones Pecuniarias                                                  "/>
    <x v="5"/>
    <n v="7.3596999999999996E-2"/>
    <x v="0"/>
  </r>
  <r>
    <s v="Multas y Sanciones Pecuniarias                                                  "/>
    <x v="3"/>
    <n v="4.6398000000000002E-2"/>
    <x v="0"/>
  </r>
  <r>
    <s v="Multas y Sanciones Pecuniarias                                                  "/>
    <x v="8"/>
    <n v="9.9868999999999999E-2"/>
    <x v="0"/>
  </r>
  <r>
    <s v="Multas y Sanciones Pecuniarias                                                  "/>
    <x v="6"/>
    <n v="3.8282999999999998E-2"/>
    <x v="0"/>
  </r>
  <r>
    <s v="Multas y Sanciones Pecuniarias                                                  "/>
    <x v="4"/>
    <n v="0.10287"/>
    <x v="0"/>
  </r>
  <r>
    <s v="Multas y Sanciones Pecuniarias                                                  "/>
    <x v="7"/>
    <n v="8.4018999999999996E-2"/>
    <x v="0"/>
  </r>
  <r>
    <s v="Multas y Sanciones Pecuniarias                                                  "/>
    <x v="2"/>
    <n v="5.3579000000000002E-2"/>
    <x v="0"/>
  </r>
  <r>
    <s v="Multas y Sanciones Pecuniarias                                                  "/>
    <x v="1"/>
    <n v="9.5323000000000005E-2"/>
    <x v="0"/>
  </r>
  <r>
    <s v="Multas y Sanciones Pecuniarias                                                  "/>
    <x v="0"/>
    <n v="6.4992999999999995E-2"/>
    <x v="0"/>
  </r>
  <r>
    <s v="Operaciones de Cambio                                                           "/>
    <x v="4"/>
    <n v="5.0758999999999999E-2"/>
    <x v="0"/>
  </r>
  <r>
    <s v="Operaciones de Cambio                                                           "/>
    <x v="6"/>
    <n v="-2.6311000000000001E-2"/>
    <x v="0"/>
  </r>
  <r>
    <s v="Operaciones de Cambio                                                           "/>
    <x v="5"/>
    <n v="-1.645349"/>
    <x v="0"/>
  </r>
  <r>
    <s v="Operaciones de Cambio                                                           "/>
    <x v="2"/>
    <n v="-6.0000000000000002E-6"/>
    <x v="0"/>
  </r>
  <r>
    <s v="Operaciones de Cambio                                                           "/>
    <x v="8"/>
    <n v="-5.9230000000000003E-3"/>
    <x v="0"/>
  </r>
  <r>
    <s v="Operaciones de Cambio                                                           "/>
    <x v="1"/>
    <n v="-3.1609999999999999E-2"/>
    <x v="0"/>
  </r>
  <r>
    <s v="Operaciones de Cambio                                                           "/>
    <x v="3"/>
    <n v="-6.9999999999999999E-6"/>
    <x v="0"/>
  </r>
  <r>
    <s v="Operaciones de Cambio                                                           "/>
    <x v="0"/>
    <n v="-7.9999999999999996E-6"/>
    <x v="0"/>
  </r>
  <r>
    <s v="Operaciones de Cambio                                                           "/>
    <x v="7"/>
    <n v="-1.5859999999999999E-2"/>
    <x v="0"/>
  </r>
  <r>
    <s v="Otras Rentas de la Propiedad                                                    "/>
    <x v="6"/>
    <n v="6.7985000000000004E-2"/>
    <x v="0"/>
  </r>
  <r>
    <s v="Otras Rentas de la Propiedad                                                    "/>
    <x v="1"/>
    <n v="7.8177999999999997E-2"/>
    <x v="0"/>
  </r>
  <r>
    <s v="Otras Rentas de la Propiedad                                                    "/>
    <x v="3"/>
    <n v="6.2390000000000001E-2"/>
    <x v="0"/>
  </r>
  <r>
    <s v="Otras Rentas de la Propiedad                                                    "/>
    <x v="0"/>
    <n v="6.4375000000000002E-2"/>
    <x v="0"/>
  </r>
  <r>
    <s v="Otras Rentas de la Propiedad                                                    "/>
    <x v="4"/>
    <n v="8.5718000000000003E-2"/>
    <x v="0"/>
  </r>
  <r>
    <s v="Otras Rentas de la Propiedad                                                    "/>
    <x v="2"/>
    <n v="7.3897000000000004E-2"/>
    <x v="0"/>
  </r>
  <r>
    <s v="Otras Rentas de la Propiedad                                                    "/>
    <x v="5"/>
    <n v="6.4584000000000003E-2"/>
    <x v="0"/>
  </r>
  <r>
    <s v="Otras Rentas de la Propiedad                                                    "/>
    <x v="8"/>
    <n v="7.6696E-2"/>
    <x v="0"/>
  </r>
  <r>
    <s v="Otras Rentas de la Propiedad                                                    "/>
    <x v="7"/>
    <n v="7.6662999999999995E-2"/>
    <x v="0"/>
  </r>
  <r>
    <s v="Otros                                                                           "/>
    <x v="5"/>
    <n v="0.48364699999999999"/>
    <x v="0"/>
  </r>
  <r>
    <s v="Otros                                                                           "/>
    <x v="6"/>
    <n v="9.3443999999999999E-2"/>
    <x v="0"/>
  </r>
  <r>
    <s v="Otros                                                                           "/>
    <x v="2"/>
    <n v="0.12728700000000001"/>
    <x v="0"/>
  </r>
  <r>
    <s v="Otros                                                                           "/>
    <x v="8"/>
    <n v="0.15379999999999999"/>
    <x v="0"/>
  </r>
  <r>
    <s v="Otros                                                                           "/>
    <x v="4"/>
    <n v="0.247893"/>
    <x v="0"/>
  </r>
  <r>
    <s v="Otros                                                                           "/>
    <x v="0"/>
    <n v="9.0398000000000006E-2"/>
    <x v="0"/>
  </r>
  <r>
    <s v="Otros                                                                           "/>
    <x v="1"/>
    <n v="0.18356900000000001"/>
    <x v="0"/>
  </r>
  <r>
    <s v="Otros                                                                           "/>
    <x v="3"/>
    <n v="9.0004000000000001E-2"/>
    <x v="0"/>
  </r>
  <r>
    <s v="Otros                                                                           "/>
    <x v="7"/>
    <n v="0.106409"/>
    <x v="0"/>
  </r>
  <r>
    <s v="Otros Activos Financieros                                                       "/>
    <x v="6"/>
    <n v="1.951E-3"/>
    <x v="0"/>
  </r>
  <r>
    <s v="Otros Activos Financieros                                                       "/>
    <x v="3"/>
    <n v="1.8E-5"/>
    <x v="0"/>
  </r>
  <r>
    <s v="Otros Activos Financieros                                                       "/>
    <x v="0"/>
    <n v="1.4E-5"/>
    <x v="0"/>
  </r>
  <r>
    <s v="Otros Activos Financieros                                                       "/>
    <x v="4"/>
    <n v="1.8E-5"/>
    <x v="0"/>
  </r>
  <r>
    <s v="Otros Activos Financieros                                                       "/>
    <x v="7"/>
    <n v="1.8E-5"/>
    <x v="0"/>
  </r>
  <r>
    <s v="Otros Activos Financieros                                                       "/>
    <x v="8"/>
    <n v="1.8E-5"/>
    <x v="0"/>
  </r>
  <r>
    <s v="Otros Activos Financieros                                                       "/>
    <x v="5"/>
    <n v="8.0000000000000004E-4"/>
    <x v="0"/>
  </r>
  <r>
    <s v="Otros Activos Financieros                                                       "/>
    <x v="1"/>
    <n v="1.8E-5"/>
    <x v="0"/>
  </r>
  <r>
    <s v="Otros Activos Financieros                                                       "/>
    <x v="2"/>
    <n v="2.0000000000000002E-5"/>
    <x v="0"/>
  </r>
  <r>
    <s v="Otros Ingresos Tributarios                                                      "/>
    <x v="3"/>
    <n v="9.6154000000000003E-2"/>
    <x v="0"/>
  </r>
  <r>
    <s v="Otros Ingresos Tributarios                                                      "/>
    <x v="1"/>
    <n v="0.170901"/>
    <x v="0"/>
  </r>
  <r>
    <s v="Otros Ingresos Tributarios                                                      "/>
    <x v="4"/>
    <n v="0.210814"/>
    <x v="0"/>
  </r>
  <r>
    <s v="Otros Ingresos Tributarios                                                      "/>
    <x v="6"/>
    <n v="0.109045"/>
    <x v="0"/>
  </r>
  <r>
    <s v="Otros Ingresos Tributarios                                                      "/>
    <x v="8"/>
    <n v="0.16657"/>
    <x v="0"/>
  </r>
  <r>
    <s v="Otros Ingresos Tributarios                                                      "/>
    <x v="5"/>
    <n v="8.7364999999999998E-2"/>
    <x v="0"/>
  </r>
  <r>
    <s v="Otros Ingresos Tributarios                                                      "/>
    <x v="2"/>
    <n v="0.161911"/>
    <x v="0"/>
  </r>
  <r>
    <s v="Otros Ingresos Tributarios                                                      "/>
    <x v="0"/>
    <n v="0.11638999999999999"/>
    <x v="0"/>
  </r>
  <r>
    <s v="Otros Ingresos Tributarios                                                      "/>
    <x v="7"/>
    <n v="0.14996100000000001"/>
    <x v="0"/>
  </r>
  <r>
    <s v="Participaci&lt;d1&gt;n de Utilidades                                                     "/>
    <x v="6"/>
    <n v="1.082816"/>
    <x v="0"/>
  </r>
  <r>
    <s v="Participaci&lt;d1&gt;n de Utilidades                                                     "/>
    <x v="2"/>
    <n v="1.0561449999999999"/>
    <x v="0"/>
  </r>
  <r>
    <s v="Participaci&lt;d1&gt;n de Utilidades                                                     "/>
    <x v="1"/>
    <n v="0.126281"/>
    <x v="0"/>
  </r>
  <r>
    <s v="Participaci&lt;d1&gt;n de Utilidades                                                     "/>
    <x v="5"/>
    <n v="2.2928950000000001"/>
    <x v="0"/>
  </r>
  <r>
    <s v="Participaci&lt;d1&gt;n de Utilidades                                                     "/>
    <x v="0"/>
    <n v="1.1715340000000001"/>
    <x v="0"/>
  </r>
  <r>
    <s v="Participaci&lt;d1&gt;n de Utilidades                                                     "/>
    <x v="4"/>
    <n v="9.8461000000000007E-2"/>
    <x v="0"/>
  </r>
  <r>
    <s v="Participaci&lt;d1&gt;n de Utilidades                                                     "/>
    <x v="7"/>
    <n v="0.69187699999999996"/>
    <x v="0"/>
  </r>
  <r>
    <s v="Participaci&lt;d1&gt;n de Utilidades                                                     "/>
    <x v="8"/>
    <n v="0.354767"/>
    <x v="0"/>
  </r>
  <r>
    <s v="Participaci&lt;d1&gt;n de Utilidades                                                     "/>
    <x v="3"/>
    <n v="0.87660199999999999"/>
    <x v="0"/>
  </r>
  <r>
    <s v="RENTAS DE LA PROPIEDAD                                                          "/>
    <x v="3"/>
    <n v="0.24982099999999999"/>
    <x v="0"/>
  </r>
  <r>
    <s v="RENTAS DE LA PROPIEDAD                                                          "/>
    <x v="2"/>
    <n v="0.15872700000000001"/>
    <x v="0"/>
  </r>
  <r>
    <s v="RENTAS DE LA PROPIEDAD                                                          "/>
    <x v="6"/>
    <n v="0.23057800000000001"/>
    <x v="0"/>
  </r>
  <r>
    <s v="RENTAS DE LA PROPIEDAD                                                          "/>
    <x v="0"/>
    <n v="1.1126419999999999"/>
    <x v="0"/>
  </r>
  <r>
    <s v="RENTAS DE LA PROPIEDAD                                                          "/>
    <x v="5"/>
    <n v="0.36141800000000002"/>
    <x v="0"/>
  </r>
  <r>
    <s v="RENTAS DE LA PROPIEDAD                                                          "/>
    <x v="7"/>
    <n v="0.17230300000000001"/>
    <x v="0"/>
  </r>
  <r>
    <s v="Sistemas de Pago de Impuestos                                                   "/>
    <x v="4"/>
    <n v="-2.3578130000000099"/>
    <x v="6"/>
  </r>
  <r>
    <s v="Sistemas de Pago de Impuestos                                                   "/>
    <x v="3"/>
    <n v="1.3635710000000001"/>
    <x v="6"/>
  </r>
  <r>
    <s v="Sistemas de Pago de Impuestos                                                   "/>
    <x v="1"/>
    <n v="-0.52666200000000396"/>
    <x v="6"/>
  </r>
  <r>
    <s v="Sistemas de Pago de Impuestos                                                   "/>
    <x v="0"/>
    <n v="-3.0889639999999998"/>
    <x v="6"/>
  </r>
  <r>
    <s v="Sistemas de Pago de Impuestos                                                   "/>
    <x v="2"/>
    <n v="-1.7487349999999999"/>
    <x v="6"/>
  </r>
  <r>
    <s v="Sistemas de Pago de Impuestos                                                   "/>
    <x v="5"/>
    <n v="-2.5352199999999998"/>
    <x v="6"/>
  </r>
  <r>
    <s v="Sistemas de Pago de Impuestos                                                   "/>
    <x v="6"/>
    <n v="-3.3381219999999998"/>
    <x v="6"/>
  </r>
  <r>
    <s v="Sistemas de Pago de Impuestos                                                   "/>
    <x v="8"/>
    <n v="-0.27844400000000102"/>
    <x v="6"/>
  </r>
  <r>
    <s v="Sistemas de Pago de Impuestos                                                   "/>
    <x v="7"/>
    <n v="-1.376131"/>
    <x v="6"/>
  </r>
  <r>
    <s v="TRANSFERENCIAS PARA GASTOS DE CAPITAL                                           "/>
    <x v="5"/>
    <n v="3.4E-5"/>
    <x v="0"/>
  </r>
  <r>
    <s v="TRANSFERENCIAS PARA GASTOS DE CAPITAL                                           "/>
    <x v="2"/>
    <n v="2.2960029999999998"/>
    <x v="0"/>
  </r>
  <r>
    <s v="TRANSFERENCIAS PARA GASTOS DE CAPITAL                                           "/>
    <x v="0"/>
    <n v="2.0999999999999999E-5"/>
    <x v="0"/>
  </r>
  <r>
    <s v="TRANSFERENCIAS PARA GASTOS DE CAPITAL                                           "/>
    <x v="8"/>
    <n v="0"/>
    <x v="0"/>
  </r>
  <r>
    <s v="TRANSFERENCIAS PARA GASTOS DE CAPITAL                                           "/>
    <x v="3"/>
    <n v="1.8E-5"/>
    <x v="0"/>
  </r>
  <r>
    <s v="TRANSFERENCIAS PARA GASTOS DE CAPITAL                                           "/>
    <x v="6"/>
    <n v="1.5999999999999999E-5"/>
    <x v="0"/>
  </r>
  <r>
    <s v="VENTA DE ACTIVOS NO FINANCIEROS                                                 "/>
    <x v="1"/>
    <n v="5.8200000000000005E-4"/>
    <x v="0"/>
  </r>
  <r>
    <s v="VENTA DE ACTIVOS NO FINANCIEROS                                                 "/>
    <x v="0"/>
    <n v="9.6000000000000002E-4"/>
    <x v="0"/>
  </r>
  <r>
    <s v="VENTA DE ACTIVOS NO FINANCIEROS                                                 "/>
    <x v="3"/>
    <n v="3.9529999999999999E-3"/>
    <x v="0"/>
  </r>
  <r>
    <s v="VENTA DE ACTIVOS NO FINANCIEROS                                                 "/>
    <x v="7"/>
    <n v="2.5599999999999999E-4"/>
    <x v="0"/>
  </r>
  <r>
    <s v="VENTA DE ACTIVOS NO FINANCIEROS                                                 "/>
    <x v="5"/>
    <n v="1.21E-4"/>
    <x v="0"/>
  </r>
  <r>
    <s v="VENTA DE ACTIVOS NO FINANCIEROS                                                 "/>
    <x v="6"/>
    <n v="2.8800000000000001E-4"/>
    <x v="0"/>
  </r>
  <r>
    <s v="VENTA DE ACTIVOS NO FINANCIEROS                                                 "/>
    <x v="8"/>
    <n v="4.55E-4"/>
    <x v="0"/>
  </r>
  <r>
    <s v="VENTA DE ACTIVOS NO FINANCIEROS                                                 "/>
    <x v="2"/>
    <n v="1.3799999999999999E-4"/>
    <x v="0"/>
  </r>
  <r>
    <s v="VENTA DE ACTIVOS NO FINANCIEROS                                                 "/>
    <x v="4"/>
    <n v="3.3199999999999999E-4"/>
    <x v="0"/>
  </r>
  <r>
    <s v="Venta de Bienes                                                                 "/>
    <x v="1"/>
    <n v="1.1024000000000001E-2"/>
    <x v="0"/>
  </r>
  <r>
    <s v="Venta de Bienes                                                                 "/>
    <x v="5"/>
    <n v="9.4549999999999999E-3"/>
    <x v="0"/>
  </r>
  <r>
    <s v="Venta de Bienes                                                                 "/>
    <x v="6"/>
    <n v="1.3976000000000001E-2"/>
    <x v="0"/>
  </r>
  <r>
    <s v="Venta de Bienes                                                                 "/>
    <x v="8"/>
    <n v="1.0474000000000001E-2"/>
    <x v="0"/>
  </r>
  <r>
    <s v="Venta de Bienes                                                                 "/>
    <x v="0"/>
    <n v="4.0330000000000001E-3"/>
    <x v="0"/>
  </r>
  <r>
    <s v="Venta de Bienes                                                                 "/>
    <x v="2"/>
    <n v="1.8425E-2"/>
    <x v="0"/>
  </r>
  <r>
    <s v="Venta de Bienes                                                                 "/>
    <x v="7"/>
    <n v="1.9140000000000001E-2"/>
    <x v="0"/>
  </r>
  <r>
    <s v="Venta de Bienes                                                                 "/>
    <x v="4"/>
    <n v="2.0615000000000001E-2"/>
    <x v="0"/>
  </r>
  <r>
    <s v="Venta de Bienes                                                                 "/>
    <x v="3"/>
    <n v="1.0059999999999999E-2"/>
    <x v="0"/>
  </r>
  <r>
    <s v="Venta de Servicios                                                              "/>
    <x v="1"/>
    <n v="6.3090000000000004E-3"/>
    <x v="0"/>
  </r>
  <r>
    <s v="Venta de Servicios                                                              "/>
    <x v="5"/>
    <n v="7.6899999999999998E-3"/>
    <x v="0"/>
  </r>
  <r>
    <s v="Venta de Servicios                                                              "/>
    <x v="2"/>
    <n v="4.7039999999999998E-3"/>
    <x v="0"/>
  </r>
  <r>
    <s v="Venta de Servicios                                                              "/>
    <x v="4"/>
    <n v="2.513E-3"/>
    <x v="0"/>
  </r>
  <r>
    <s v="Venta de Servicios                                                              "/>
    <x v="3"/>
    <n v="4.5500000000000002E-3"/>
    <x v="0"/>
  </r>
  <r>
    <s v="Venta de Servicios                                                              "/>
    <x v="0"/>
    <n v="4.3550000000000004E-3"/>
    <x v="0"/>
  </r>
  <r>
    <s v="Venta de Servicios                                                              "/>
    <x v="8"/>
    <n v="5.9610000000000002E-3"/>
    <x v="0"/>
  </r>
  <r>
    <s v="Venta de Servicios                                                              "/>
    <x v="6"/>
    <n v="5.2269999999999999E-3"/>
    <x v="0"/>
  </r>
  <r>
    <s v="Venta de Servicios                                                              "/>
    <x v="7"/>
    <n v="4.895E-3"/>
    <x v="0"/>
  </r>
  <r>
    <s v="Venta o Rescate de T&lt;d5&gt;tulos y Valores                                            "/>
    <x v="5"/>
    <n v="3.3000000000000003E-5"/>
    <x v="7"/>
  </r>
  <r>
    <s v="Venta o Rescate de T&lt;d5&gt;tulos y Valores                                            "/>
    <x v="3"/>
    <n v="2.4334030000000002"/>
    <x v="7"/>
  </r>
  <r>
    <s v="Venta o Rescate de T&lt;d5&gt;tulos y Valores                                            "/>
    <x v="2"/>
    <n v="3.0600459999999998"/>
    <x v="7"/>
  </r>
  <r>
    <s v="Venta o Rescate de T&lt;d5&gt;tulos y Valores                                            "/>
    <x v="0"/>
    <n v="2.0999999999999999E-5"/>
    <x v="7"/>
  </r>
  <r>
    <s v="Venta o Rescate de T&lt;d5&gt;tulos y Valores                                            "/>
    <x v="6"/>
    <n v="0.70500200000000002"/>
    <x v="7"/>
  </r>
  <r>
    <s v="Venta o Rescate de T&lt;d5&gt;tulos y Valores                                            "/>
    <x v="4"/>
    <n v="3.2071480000000001"/>
    <x v="7"/>
  </r>
  <r>
    <s v="Venta o Rescate de T&lt;d5&gt;tulos y Valores                                            "/>
    <x v="7"/>
    <n v="1.8060259999999999"/>
    <x v="7"/>
  </r>
  <r>
    <s v="Venta o Rescate de T&lt;d5&gt;tulos y Valores                                            "/>
    <x v="8"/>
    <n v="2.3186230000000001"/>
    <x v="7"/>
  </r>
  <r>
    <s v="Venta o Rescate de T&lt;d5&gt;tulos y Valores                                            "/>
    <x v="1"/>
    <n v="2.6275870000000001"/>
    <x v="7"/>
  </r>
  <r>
    <m/>
    <x v="9"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6:O21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11"/>
        <item x="7"/>
        <item x="12"/>
        <item x="8"/>
        <item x="9"/>
        <item x="1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de Mont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L14" firstHeaderRow="1" firstDataRow="2" firstDataCol="1"/>
  <pivotFields count="4">
    <pivotField showAll="0"/>
    <pivotField axis="axisCol" showAll="0">
      <items count="11">
        <item x="0"/>
        <item x="3"/>
        <item x="5"/>
        <item x="6"/>
        <item x="2"/>
        <item x="7"/>
        <item x="8"/>
        <item x="1"/>
        <item x="4"/>
        <item x="9"/>
        <item t="default"/>
      </items>
    </pivotField>
    <pivotField dataField="1" showAll="0"/>
    <pivotField axis="axisRow" showAll="0">
      <items count="10">
        <item x="6"/>
        <item x="1"/>
        <item x="3"/>
        <item x="4"/>
        <item x="2"/>
        <item x="0"/>
        <item x="5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Ingres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opLeftCell="A82" workbookViewId="0">
      <selection activeCell="B1" sqref="B1:D115"/>
    </sheetView>
    <sheetView workbookViewId="1"/>
  </sheetViews>
  <sheetFormatPr baseColWidth="10" defaultRowHeight="14.4" x14ac:dyDescent="0.3"/>
  <cols>
    <col min="5" max="5" width="24.6640625" bestFit="1" customWidth="1"/>
    <col min="6" max="6" width="21.5546875" bestFit="1" customWidth="1"/>
    <col min="7" max="11" width="10" bestFit="1" customWidth="1"/>
    <col min="12" max="13" width="9" bestFit="1" customWidth="1"/>
    <col min="14" max="14" width="10" bestFit="1" customWidth="1"/>
    <col min="15" max="15" width="12" bestFit="1" customWidth="1"/>
    <col min="16" max="16" width="9" bestFit="1" customWidth="1"/>
    <col min="17" max="17" width="10" bestFit="1" customWidth="1"/>
    <col min="18" max="18" width="14.77734375" bestFit="1" customWidth="1"/>
    <col min="19" max="19" width="12" bestFit="1" customWidth="1"/>
  </cols>
  <sheetData>
    <row r="1" spans="1:15" x14ac:dyDescent="0.3">
      <c r="B1" t="s">
        <v>0</v>
      </c>
      <c r="C1" t="s">
        <v>1</v>
      </c>
      <c r="D1" t="s">
        <v>2</v>
      </c>
    </row>
    <row r="2" spans="1:15" x14ac:dyDescent="0.3">
      <c r="A2">
        <v>1</v>
      </c>
      <c r="B2" t="s">
        <v>3</v>
      </c>
      <c r="C2">
        <v>2009</v>
      </c>
      <c r="D2">
        <v>0.64588199999999996</v>
      </c>
    </row>
    <row r="3" spans="1:15" x14ac:dyDescent="0.3">
      <c r="A3">
        <v>2</v>
      </c>
      <c r="B3" t="s">
        <v>4</v>
      </c>
      <c r="C3">
        <v>2009</v>
      </c>
      <c r="D3">
        <v>0.262901</v>
      </c>
    </row>
    <row r="4" spans="1:15" x14ac:dyDescent="0.3">
      <c r="A4">
        <v>3</v>
      </c>
      <c r="B4" t="s">
        <v>5</v>
      </c>
      <c r="C4">
        <v>2009</v>
      </c>
      <c r="D4">
        <v>5.1330150000000003</v>
      </c>
    </row>
    <row r="5" spans="1:15" x14ac:dyDescent="0.3">
      <c r="A5">
        <v>4</v>
      </c>
      <c r="B5" t="s">
        <v>6</v>
      </c>
      <c r="C5">
        <v>2009</v>
      </c>
      <c r="D5">
        <v>1.483077</v>
      </c>
    </row>
    <row r="6" spans="1:15" x14ac:dyDescent="0.3">
      <c r="A6">
        <v>5</v>
      </c>
      <c r="B6" t="s">
        <v>7</v>
      </c>
      <c r="C6">
        <v>2009</v>
      </c>
      <c r="D6">
        <v>2.0772719999999998</v>
      </c>
      <c r="E6" s="3" t="s">
        <v>17</v>
      </c>
      <c r="F6" s="3" t="s">
        <v>19</v>
      </c>
    </row>
    <row r="7" spans="1:15" x14ac:dyDescent="0.3">
      <c r="A7">
        <v>6</v>
      </c>
      <c r="B7" t="s">
        <v>8</v>
      </c>
      <c r="C7">
        <v>2009</v>
      </c>
      <c r="D7">
        <v>2.9801329999999999</v>
      </c>
      <c r="E7" s="3" t="s">
        <v>16</v>
      </c>
      <c r="F7">
        <v>2009</v>
      </c>
      <c r="G7">
        <v>2010</v>
      </c>
      <c r="H7">
        <v>2011</v>
      </c>
      <c r="I7">
        <v>2012</v>
      </c>
      <c r="J7">
        <v>2013</v>
      </c>
      <c r="K7">
        <v>2014</v>
      </c>
      <c r="L7">
        <v>2015</v>
      </c>
      <c r="M7">
        <v>2016</v>
      </c>
      <c r="N7">
        <v>2017</v>
      </c>
      <c r="O7" t="s">
        <v>18</v>
      </c>
    </row>
    <row r="8" spans="1:15" x14ac:dyDescent="0.3">
      <c r="A8">
        <v>7</v>
      </c>
      <c r="B8" t="s">
        <v>9</v>
      </c>
      <c r="C8">
        <v>2009</v>
      </c>
      <c r="D8" s="1">
        <v>1.4E-5</v>
      </c>
      <c r="E8" s="4" t="s">
        <v>3</v>
      </c>
      <c r="F8" s="2">
        <v>0.64588199999999996</v>
      </c>
      <c r="G8" s="2">
        <v>0.69386899999999996</v>
      </c>
      <c r="H8" s="2">
        <v>0.76693699999999998</v>
      </c>
      <c r="I8" s="2">
        <v>0.80484</v>
      </c>
      <c r="J8" s="2">
        <v>0.83978399999999997</v>
      </c>
      <c r="K8" s="2">
        <v>0.84322799999999998</v>
      </c>
      <c r="L8" s="2">
        <v>1.039911</v>
      </c>
      <c r="M8" s="2">
        <v>1.075761</v>
      </c>
      <c r="N8" s="2">
        <v>1.091982</v>
      </c>
      <c r="O8" s="2">
        <v>7.8021940000000001</v>
      </c>
    </row>
    <row r="9" spans="1:15" x14ac:dyDescent="0.3">
      <c r="A9">
        <v>8</v>
      </c>
      <c r="B9" t="s">
        <v>10</v>
      </c>
      <c r="C9">
        <v>2009</v>
      </c>
      <c r="D9">
        <v>0.62210299999999996</v>
      </c>
      <c r="E9" s="4" t="s">
        <v>4</v>
      </c>
      <c r="F9" s="2">
        <v>0.262901</v>
      </c>
      <c r="G9" s="2">
        <v>0.343526</v>
      </c>
      <c r="H9" s="2">
        <v>0.63692099999999996</v>
      </c>
      <c r="I9" s="2">
        <v>0.70785200000000004</v>
      </c>
      <c r="J9" s="2">
        <v>0.75043899999999997</v>
      </c>
      <c r="K9" s="2">
        <v>0.85201800000000005</v>
      </c>
      <c r="L9" s="2">
        <v>0.96865500000000004</v>
      </c>
      <c r="M9" s="2">
        <v>1.1585939999999999</v>
      </c>
      <c r="N9" s="2">
        <v>1.295053</v>
      </c>
      <c r="O9" s="2">
        <v>6.9759590000000005</v>
      </c>
    </row>
    <row r="10" spans="1:15" x14ac:dyDescent="0.3">
      <c r="A10">
        <v>9</v>
      </c>
      <c r="B10" t="s">
        <v>11</v>
      </c>
      <c r="C10">
        <v>2009</v>
      </c>
      <c r="D10">
        <v>0.93779000000000001</v>
      </c>
      <c r="E10" s="4" t="s">
        <v>5</v>
      </c>
      <c r="F10" s="2">
        <v>5.1330150000000003</v>
      </c>
      <c r="G10" s="2">
        <v>5.7961970000000003</v>
      </c>
      <c r="H10" s="2">
        <v>6.3781559999999997</v>
      </c>
      <c r="I10" s="2">
        <v>6.8743660000000002</v>
      </c>
      <c r="J10" s="2">
        <v>7.6402330000000003</v>
      </c>
      <c r="K10" s="2">
        <v>7.587186</v>
      </c>
      <c r="L10" s="2">
        <v>8.2250560000000004</v>
      </c>
      <c r="M10" s="2">
        <v>8.9192169999999997</v>
      </c>
      <c r="N10" s="2">
        <v>9.2640550000000008</v>
      </c>
      <c r="O10" s="2">
        <v>65.817481000000001</v>
      </c>
    </row>
    <row r="11" spans="1:15" x14ac:dyDescent="0.3">
      <c r="A11">
        <v>10</v>
      </c>
      <c r="B11" t="s">
        <v>12</v>
      </c>
      <c r="C11">
        <v>2009</v>
      </c>
      <c r="D11">
        <v>1.971006</v>
      </c>
      <c r="E11" s="4" t="s">
        <v>6</v>
      </c>
      <c r="F11" s="2">
        <v>1.483077</v>
      </c>
      <c r="G11" s="2">
        <v>1.53867</v>
      </c>
      <c r="H11" s="2">
        <v>1.1422049999999999</v>
      </c>
      <c r="I11" s="2">
        <v>1.112695</v>
      </c>
      <c r="J11" s="2">
        <v>1.140957</v>
      </c>
      <c r="K11" s="2">
        <v>1.106374</v>
      </c>
      <c r="L11" s="2">
        <v>1.291866</v>
      </c>
      <c r="M11" s="2">
        <v>1.603092</v>
      </c>
      <c r="N11" s="2">
        <v>1.477616</v>
      </c>
      <c r="O11" s="2">
        <v>11.896552</v>
      </c>
    </row>
    <row r="12" spans="1:15" x14ac:dyDescent="0.3">
      <c r="A12">
        <v>11</v>
      </c>
      <c r="B12" t="s">
        <v>13</v>
      </c>
      <c r="C12">
        <v>2009</v>
      </c>
      <c r="D12">
        <v>7.3436979999999998</v>
      </c>
      <c r="E12" s="4" t="s">
        <v>7</v>
      </c>
      <c r="F12" s="2">
        <v>2.0772719999999998</v>
      </c>
      <c r="G12" s="2">
        <v>2.472858</v>
      </c>
      <c r="H12" s="2">
        <v>2.50732</v>
      </c>
      <c r="I12" s="2">
        <v>2.3621310000000002</v>
      </c>
      <c r="J12" s="2">
        <v>2.578579</v>
      </c>
      <c r="K12" s="2">
        <v>2.449884</v>
      </c>
      <c r="L12" s="2">
        <v>2.8105989999999998</v>
      </c>
      <c r="M12" s="2">
        <v>2.8768660000000001</v>
      </c>
      <c r="N12" s="2">
        <v>2.8576280000000001</v>
      </c>
      <c r="O12" s="2">
        <v>22.993136999999997</v>
      </c>
    </row>
    <row r="13" spans="1:15" x14ac:dyDescent="0.3">
      <c r="A13">
        <v>12</v>
      </c>
      <c r="B13" t="s">
        <v>3</v>
      </c>
      <c r="C13">
        <v>2010</v>
      </c>
      <c r="D13">
        <v>0.69386899999999996</v>
      </c>
      <c r="E13" s="4" t="s">
        <v>8</v>
      </c>
      <c r="F13" s="2">
        <v>2.9801329999999999</v>
      </c>
      <c r="G13" s="2">
        <v>3.2986520000000001</v>
      </c>
      <c r="H13" s="2">
        <v>3.7078009999999999</v>
      </c>
      <c r="I13" s="2">
        <v>3.7348089999999998</v>
      </c>
      <c r="J13" s="2">
        <v>3.930275</v>
      </c>
      <c r="K13" s="2">
        <v>3.504445</v>
      </c>
      <c r="L13" s="2">
        <v>3.748129</v>
      </c>
      <c r="M13" s="2">
        <v>4.2523280000000003</v>
      </c>
      <c r="N13" s="2">
        <v>4.2034269999999996</v>
      </c>
      <c r="O13" s="2">
        <v>33.359998999999995</v>
      </c>
    </row>
    <row r="14" spans="1:15" x14ac:dyDescent="0.3">
      <c r="A14">
        <v>13</v>
      </c>
      <c r="B14" t="s">
        <v>4</v>
      </c>
      <c r="C14">
        <v>2010</v>
      </c>
      <c r="D14">
        <v>0.343526</v>
      </c>
      <c r="E14" s="4" t="s">
        <v>9</v>
      </c>
      <c r="F14" s="2">
        <v>1.4E-5</v>
      </c>
      <c r="G14" s="2">
        <v>1.2E-5</v>
      </c>
      <c r="H14" s="2">
        <v>1.620104</v>
      </c>
      <c r="I14" s="2">
        <v>1.0822E-2</v>
      </c>
      <c r="J14" s="2">
        <v>9.0690000000000007E-3</v>
      </c>
      <c r="K14" s="2">
        <v>9.384E-3</v>
      </c>
      <c r="L14" s="2">
        <v>3.0000000000000001E-5</v>
      </c>
      <c r="M14" s="2">
        <v>2.1419999999999998E-3</v>
      </c>
      <c r="N14" s="2">
        <v>5.7450000000000001E-3</v>
      </c>
      <c r="O14" s="2">
        <v>1.6573220000000002</v>
      </c>
    </row>
    <row r="15" spans="1:15" x14ac:dyDescent="0.3">
      <c r="A15">
        <v>14</v>
      </c>
      <c r="B15" t="s">
        <v>5</v>
      </c>
      <c r="C15">
        <v>2010</v>
      </c>
      <c r="D15">
        <v>5.7961970000000003</v>
      </c>
      <c r="E15" s="4" t="s">
        <v>14</v>
      </c>
      <c r="F15" s="2"/>
      <c r="G15" s="2">
        <v>0</v>
      </c>
      <c r="H15" s="2">
        <v>3.5243999999999998E-2</v>
      </c>
      <c r="I15" s="2">
        <v>3.6493999999999999E-2</v>
      </c>
      <c r="J15" s="2">
        <v>4.1069000000000001E-2</v>
      </c>
      <c r="K15" s="2">
        <v>4.0162000000000003E-2</v>
      </c>
      <c r="L15" s="2">
        <v>4.6845999999999999E-2</v>
      </c>
      <c r="M15" s="2">
        <v>4.9701000000000002E-2</v>
      </c>
      <c r="N15" s="2">
        <v>5.1302E-2</v>
      </c>
      <c r="O15" s="2">
        <v>0.30081799999999997</v>
      </c>
    </row>
    <row r="16" spans="1:15" x14ac:dyDescent="0.3">
      <c r="A16">
        <v>15</v>
      </c>
      <c r="B16" t="s">
        <v>6</v>
      </c>
      <c r="C16">
        <v>2010</v>
      </c>
      <c r="D16">
        <v>1.53867</v>
      </c>
      <c r="E16" s="4" t="s">
        <v>10</v>
      </c>
      <c r="F16" s="2">
        <v>0.62210299999999996</v>
      </c>
      <c r="G16" s="2">
        <v>0.67943200000000004</v>
      </c>
      <c r="H16" s="2">
        <v>0.70562000000000002</v>
      </c>
      <c r="I16" s="2">
        <v>0.72084099999999995</v>
      </c>
      <c r="J16" s="2">
        <v>0.74122399999999999</v>
      </c>
      <c r="K16" s="2">
        <v>0.73775199999999996</v>
      </c>
      <c r="L16" s="2">
        <v>0.78141300000000002</v>
      </c>
      <c r="M16" s="2">
        <v>0.85012399999999999</v>
      </c>
      <c r="N16" s="2">
        <v>0.895092</v>
      </c>
      <c r="O16" s="2">
        <v>6.7336010000000002</v>
      </c>
    </row>
    <row r="17" spans="1:15" x14ac:dyDescent="0.3">
      <c r="A17">
        <v>16</v>
      </c>
      <c r="B17" t="s">
        <v>7</v>
      </c>
      <c r="C17">
        <v>2010</v>
      </c>
      <c r="D17">
        <v>2.472858</v>
      </c>
      <c r="E17" s="4" t="s">
        <v>15</v>
      </c>
      <c r="F17" s="2"/>
      <c r="G17" s="2"/>
      <c r="H17" s="2">
        <v>1.1E-5</v>
      </c>
      <c r="I17" s="2">
        <v>1.111E-3</v>
      </c>
      <c r="J17" s="2">
        <v>9.1319999999999995E-3</v>
      </c>
      <c r="K17" s="2">
        <v>9.979E-3</v>
      </c>
      <c r="L17" s="2">
        <v>8.9379999999999998E-3</v>
      </c>
      <c r="M17" s="2">
        <v>3.437E-3</v>
      </c>
      <c r="N17" s="2">
        <v>3.4840000000000001E-3</v>
      </c>
      <c r="O17" s="2">
        <v>3.6092000000000006E-2</v>
      </c>
    </row>
    <row r="18" spans="1:15" x14ac:dyDescent="0.3">
      <c r="A18">
        <v>17</v>
      </c>
      <c r="B18" t="s">
        <v>8</v>
      </c>
      <c r="C18">
        <v>2010</v>
      </c>
      <c r="D18">
        <v>3.2986520000000001</v>
      </c>
      <c r="E18" s="4" t="s">
        <v>11</v>
      </c>
      <c r="F18" s="2">
        <v>0.93779000000000001</v>
      </c>
      <c r="G18" s="2">
        <v>1.0691889999999999</v>
      </c>
      <c r="H18" s="2">
        <v>1.1731050000000001</v>
      </c>
      <c r="I18" s="2">
        <v>1.356911</v>
      </c>
      <c r="J18" s="2">
        <v>4.0133039999999998</v>
      </c>
      <c r="K18" s="2">
        <v>2.3481619999999999</v>
      </c>
      <c r="L18" s="2">
        <v>2.6555300000000002</v>
      </c>
      <c r="M18" s="2">
        <v>3.4640499999999999</v>
      </c>
      <c r="N18" s="2">
        <v>4.6002390000000002</v>
      </c>
      <c r="O18" s="2">
        <v>21.618279999999999</v>
      </c>
    </row>
    <row r="19" spans="1:15" x14ac:dyDescent="0.3">
      <c r="A19">
        <v>18</v>
      </c>
      <c r="B19" t="s">
        <v>9</v>
      </c>
      <c r="C19">
        <v>2010</v>
      </c>
      <c r="D19" s="1">
        <v>1.2E-5</v>
      </c>
      <c r="E19" s="4" t="s">
        <v>12</v>
      </c>
      <c r="F19" s="2">
        <v>1.971006</v>
      </c>
      <c r="G19" s="2">
        <v>2.4046949999999998</v>
      </c>
      <c r="H19" s="2">
        <v>2.893208</v>
      </c>
      <c r="I19" s="2">
        <v>3.04393</v>
      </c>
      <c r="J19" s="2">
        <v>3.1846459999999999</v>
      </c>
      <c r="K19" s="2">
        <v>3.363254</v>
      </c>
      <c r="L19" s="2">
        <v>3.998942</v>
      </c>
      <c r="M19" s="2">
        <v>4.2576720000000003</v>
      </c>
      <c r="N19" s="2">
        <v>4.6833299999999998</v>
      </c>
      <c r="O19" s="2">
        <v>29.800682999999999</v>
      </c>
    </row>
    <row r="20" spans="1:15" x14ac:dyDescent="0.3">
      <c r="A20">
        <v>19</v>
      </c>
      <c r="B20" t="s">
        <v>14</v>
      </c>
      <c r="C20">
        <v>2010</v>
      </c>
      <c r="D20">
        <v>0</v>
      </c>
      <c r="E20" s="4" t="s">
        <v>13</v>
      </c>
      <c r="F20" s="2">
        <v>7.3436979999999998</v>
      </c>
      <c r="G20" s="2">
        <v>7.7930029999999997</v>
      </c>
      <c r="H20" s="2">
        <v>8.9252310000000001</v>
      </c>
      <c r="I20" s="2">
        <v>9.1258739999999996</v>
      </c>
      <c r="J20" s="2">
        <v>9.1175730000000001</v>
      </c>
      <c r="K20" s="2">
        <v>8.5634700000000006</v>
      </c>
      <c r="L20" s="2">
        <v>8.9677349999999993</v>
      </c>
      <c r="M20" s="2">
        <v>9.1559460000000001</v>
      </c>
      <c r="N20" s="2">
        <v>9.4736010000000004</v>
      </c>
      <c r="O20" s="2">
        <v>78.46613099999999</v>
      </c>
    </row>
    <row r="21" spans="1:15" x14ac:dyDescent="0.3">
      <c r="A21">
        <v>20</v>
      </c>
      <c r="B21" t="s">
        <v>10</v>
      </c>
      <c r="C21">
        <v>2010</v>
      </c>
      <c r="D21">
        <v>0.67943200000000004</v>
      </c>
      <c r="E21" s="4" t="s">
        <v>18</v>
      </c>
      <c r="F21" s="2">
        <v>23.456890999999999</v>
      </c>
      <c r="G21" s="2">
        <v>26.090102999999999</v>
      </c>
      <c r="H21" s="2">
        <v>30.491863000000002</v>
      </c>
      <c r="I21" s="2">
        <v>29.892675999999998</v>
      </c>
      <c r="J21" s="2">
        <v>33.996284000000003</v>
      </c>
      <c r="K21" s="2">
        <v>31.415298</v>
      </c>
      <c r="L21" s="2">
        <v>34.54365</v>
      </c>
      <c r="M21" s="2">
        <v>37.668930000000003</v>
      </c>
      <c r="N21" s="2">
        <v>39.902554000000002</v>
      </c>
      <c r="O21" s="2">
        <v>287.45824899999991</v>
      </c>
    </row>
    <row r="22" spans="1:15" x14ac:dyDescent="0.3">
      <c r="A22">
        <v>21</v>
      </c>
      <c r="B22" t="s">
        <v>11</v>
      </c>
      <c r="C22">
        <v>2010</v>
      </c>
      <c r="D22">
        <v>1.0691889999999999</v>
      </c>
    </row>
    <row r="23" spans="1:15" x14ac:dyDescent="0.3">
      <c r="A23">
        <v>22</v>
      </c>
      <c r="B23" t="s">
        <v>12</v>
      </c>
      <c r="C23">
        <v>2010</v>
      </c>
      <c r="D23">
        <v>2.4046949999999998</v>
      </c>
    </row>
    <row r="24" spans="1:15" x14ac:dyDescent="0.3">
      <c r="A24">
        <v>23</v>
      </c>
      <c r="B24" t="s">
        <v>13</v>
      </c>
      <c r="C24">
        <v>2010</v>
      </c>
      <c r="D24">
        <v>7.7930029999999997</v>
      </c>
      <c r="F24">
        <f>+GETPIVOTDATA("Monto",$E$6,"Sector","Otros","Periodo",2009)+GETPIVOTDATA("Monto",$E$6,"Sector","Inversion","Periodo",2009)+GETPIVOTDATA("Monto",$E$6,"Sector","Deuda","Periodo",2009)</f>
        <v>1.2007049999999999</v>
      </c>
      <c r="N24">
        <f>+GETPIVOTDATA("Monto",$E$6,"Sector","Otros","Periodo",2017)+GETPIVOTDATA("Monto",$E$6,"Sector","Inversion","Periodo",2017)+GETPIVOTDATA("Monto",$E$6,"Sector","Deuda","Periodo",2017)</f>
        <v>5.9010370000000005</v>
      </c>
    </row>
    <row r="25" spans="1:15" x14ac:dyDescent="0.3">
      <c r="A25">
        <v>24</v>
      </c>
      <c r="B25" t="s">
        <v>3</v>
      </c>
      <c r="C25">
        <v>2011</v>
      </c>
      <c r="D25">
        <v>0.76693699999999998</v>
      </c>
    </row>
    <row r="26" spans="1:15" x14ac:dyDescent="0.3">
      <c r="A26">
        <v>25</v>
      </c>
      <c r="B26" t="s">
        <v>4</v>
      </c>
      <c r="C26">
        <v>2011</v>
      </c>
      <c r="D26">
        <v>0.63692099999999996</v>
      </c>
    </row>
    <row r="27" spans="1:15" x14ac:dyDescent="0.3">
      <c r="A27">
        <v>26</v>
      </c>
      <c r="B27" t="s">
        <v>5</v>
      </c>
      <c r="C27">
        <v>2011</v>
      </c>
      <c r="D27">
        <v>6.3781559999999997</v>
      </c>
    </row>
    <row r="28" spans="1:15" x14ac:dyDescent="0.3">
      <c r="A28">
        <v>27</v>
      </c>
      <c r="B28" t="s">
        <v>6</v>
      </c>
      <c r="C28">
        <v>2011</v>
      </c>
      <c r="D28">
        <v>1.1422049999999999</v>
      </c>
    </row>
    <row r="29" spans="1:15" x14ac:dyDescent="0.3">
      <c r="A29">
        <v>28</v>
      </c>
      <c r="B29" t="s">
        <v>7</v>
      </c>
      <c r="C29">
        <v>2011</v>
      </c>
      <c r="D29">
        <v>2.50732</v>
      </c>
    </row>
    <row r="30" spans="1:15" x14ac:dyDescent="0.3">
      <c r="A30">
        <v>29</v>
      </c>
      <c r="B30" t="s">
        <v>8</v>
      </c>
      <c r="C30">
        <v>2011</v>
      </c>
      <c r="D30">
        <v>3.7078009999999999</v>
      </c>
    </row>
    <row r="31" spans="1:15" x14ac:dyDescent="0.3">
      <c r="A31">
        <v>30</v>
      </c>
      <c r="B31" t="s">
        <v>9</v>
      </c>
      <c r="C31">
        <v>2011</v>
      </c>
      <c r="D31">
        <v>1.620104</v>
      </c>
    </row>
    <row r="32" spans="1:15" x14ac:dyDescent="0.3">
      <c r="A32">
        <v>31</v>
      </c>
      <c r="B32" t="s">
        <v>14</v>
      </c>
      <c r="C32">
        <v>2011</v>
      </c>
      <c r="D32">
        <v>3.5243999999999998E-2</v>
      </c>
    </row>
    <row r="33" spans="1:4" x14ac:dyDescent="0.3">
      <c r="A33">
        <v>32</v>
      </c>
      <c r="B33" t="s">
        <v>10</v>
      </c>
      <c r="C33">
        <v>2011</v>
      </c>
      <c r="D33">
        <v>0.70562000000000002</v>
      </c>
    </row>
    <row r="34" spans="1:4" x14ac:dyDescent="0.3">
      <c r="A34">
        <v>33</v>
      </c>
      <c r="B34" t="s">
        <v>15</v>
      </c>
      <c r="C34">
        <v>2011</v>
      </c>
      <c r="D34" s="1">
        <v>1.1E-5</v>
      </c>
    </row>
    <row r="35" spans="1:4" x14ac:dyDescent="0.3">
      <c r="A35">
        <v>34</v>
      </c>
      <c r="B35" t="s">
        <v>11</v>
      </c>
      <c r="C35">
        <v>2011</v>
      </c>
      <c r="D35">
        <v>1.1731050000000001</v>
      </c>
    </row>
    <row r="36" spans="1:4" x14ac:dyDescent="0.3">
      <c r="A36">
        <v>35</v>
      </c>
      <c r="B36" t="s">
        <v>12</v>
      </c>
      <c r="C36">
        <v>2011</v>
      </c>
      <c r="D36">
        <v>2.893208</v>
      </c>
    </row>
    <row r="37" spans="1:4" x14ac:dyDescent="0.3">
      <c r="A37">
        <v>36</v>
      </c>
      <c r="B37" t="s">
        <v>13</v>
      </c>
      <c r="C37">
        <v>2011</v>
      </c>
      <c r="D37">
        <v>8.9252310000000001</v>
      </c>
    </row>
    <row r="38" spans="1:4" x14ac:dyDescent="0.3">
      <c r="A38">
        <v>37</v>
      </c>
      <c r="B38" t="s">
        <v>3</v>
      </c>
      <c r="C38">
        <v>2012</v>
      </c>
      <c r="D38">
        <v>0.80484</v>
      </c>
    </row>
    <row r="39" spans="1:4" x14ac:dyDescent="0.3">
      <c r="A39">
        <v>38</v>
      </c>
      <c r="B39" t="s">
        <v>4</v>
      </c>
      <c r="C39">
        <v>2012</v>
      </c>
      <c r="D39">
        <v>0.70785200000000004</v>
      </c>
    </row>
    <row r="40" spans="1:4" x14ac:dyDescent="0.3">
      <c r="A40">
        <v>39</v>
      </c>
      <c r="B40" t="s">
        <v>5</v>
      </c>
      <c r="C40">
        <v>2012</v>
      </c>
      <c r="D40">
        <v>6.8743660000000002</v>
      </c>
    </row>
    <row r="41" spans="1:4" x14ac:dyDescent="0.3">
      <c r="A41">
        <v>40</v>
      </c>
      <c r="B41" t="s">
        <v>6</v>
      </c>
      <c r="C41">
        <v>2012</v>
      </c>
      <c r="D41">
        <v>1.112695</v>
      </c>
    </row>
    <row r="42" spans="1:4" x14ac:dyDescent="0.3">
      <c r="A42">
        <v>41</v>
      </c>
      <c r="B42" t="s">
        <v>7</v>
      </c>
      <c r="C42">
        <v>2012</v>
      </c>
      <c r="D42">
        <v>2.3621310000000002</v>
      </c>
    </row>
    <row r="43" spans="1:4" x14ac:dyDescent="0.3">
      <c r="A43">
        <v>42</v>
      </c>
      <c r="B43" t="s">
        <v>8</v>
      </c>
      <c r="C43">
        <v>2012</v>
      </c>
      <c r="D43">
        <v>3.7348089999999998</v>
      </c>
    </row>
    <row r="44" spans="1:4" x14ac:dyDescent="0.3">
      <c r="A44">
        <v>43</v>
      </c>
      <c r="B44" t="s">
        <v>9</v>
      </c>
      <c r="C44">
        <v>2012</v>
      </c>
      <c r="D44">
        <v>1.0822E-2</v>
      </c>
    </row>
    <row r="45" spans="1:4" x14ac:dyDescent="0.3">
      <c r="A45">
        <v>44</v>
      </c>
      <c r="B45" t="s">
        <v>14</v>
      </c>
      <c r="C45">
        <v>2012</v>
      </c>
      <c r="D45">
        <v>3.6493999999999999E-2</v>
      </c>
    </row>
    <row r="46" spans="1:4" x14ac:dyDescent="0.3">
      <c r="A46">
        <v>45</v>
      </c>
      <c r="B46" t="s">
        <v>10</v>
      </c>
      <c r="C46">
        <v>2012</v>
      </c>
      <c r="D46">
        <v>0.72084099999999995</v>
      </c>
    </row>
    <row r="47" spans="1:4" x14ac:dyDescent="0.3">
      <c r="A47">
        <v>46</v>
      </c>
      <c r="B47" t="s">
        <v>15</v>
      </c>
      <c r="C47">
        <v>2012</v>
      </c>
      <c r="D47">
        <v>1.111E-3</v>
      </c>
    </row>
    <row r="48" spans="1:4" x14ac:dyDescent="0.3">
      <c r="A48">
        <v>47</v>
      </c>
      <c r="B48" t="s">
        <v>11</v>
      </c>
      <c r="C48">
        <v>2012</v>
      </c>
      <c r="D48">
        <v>1.356911</v>
      </c>
    </row>
    <row r="49" spans="1:4" x14ac:dyDescent="0.3">
      <c r="A49">
        <v>48</v>
      </c>
      <c r="B49" t="s">
        <v>12</v>
      </c>
      <c r="C49">
        <v>2012</v>
      </c>
      <c r="D49">
        <v>3.04393</v>
      </c>
    </row>
    <row r="50" spans="1:4" x14ac:dyDescent="0.3">
      <c r="A50">
        <v>49</v>
      </c>
      <c r="B50" t="s">
        <v>13</v>
      </c>
      <c r="C50">
        <v>2012</v>
      </c>
      <c r="D50">
        <v>9.1258739999999996</v>
      </c>
    </row>
    <row r="51" spans="1:4" x14ac:dyDescent="0.3">
      <c r="A51">
        <v>50</v>
      </c>
      <c r="B51" t="s">
        <v>3</v>
      </c>
      <c r="C51">
        <v>2013</v>
      </c>
      <c r="D51">
        <v>0.83978399999999997</v>
      </c>
    </row>
    <row r="52" spans="1:4" x14ac:dyDescent="0.3">
      <c r="A52">
        <v>51</v>
      </c>
      <c r="B52" t="s">
        <v>4</v>
      </c>
      <c r="C52">
        <v>2013</v>
      </c>
      <c r="D52">
        <v>0.75043899999999997</v>
      </c>
    </row>
    <row r="53" spans="1:4" x14ac:dyDescent="0.3">
      <c r="A53">
        <v>52</v>
      </c>
      <c r="B53" t="s">
        <v>5</v>
      </c>
      <c r="C53">
        <v>2013</v>
      </c>
      <c r="D53">
        <v>7.6402330000000003</v>
      </c>
    </row>
    <row r="54" spans="1:4" x14ac:dyDescent="0.3">
      <c r="A54">
        <v>53</v>
      </c>
      <c r="B54" t="s">
        <v>6</v>
      </c>
      <c r="C54">
        <v>2013</v>
      </c>
      <c r="D54">
        <v>1.140957</v>
      </c>
    </row>
    <row r="55" spans="1:4" x14ac:dyDescent="0.3">
      <c r="A55">
        <v>54</v>
      </c>
      <c r="B55" t="s">
        <v>7</v>
      </c>
      <c r="C55">
        <v>2013</v>
      </c>
      <c r="D55">
        <v>2.578579</v>
      </c>
    </row>
    <row r="56" spans="1:4" x14ac:dyDescent="0.3">
      <c r="A56">
        <v>55</v>
      </c>
      <c r="B56" t="s">
        <v>8</v>
      </c>
      <c r="C56">
        <v>2013</v>
      </c>
      <c r="D56">
        <v>3.930275</v>
      </c>
    </row>
    <row r="57" spans="1:4" x14ac:dyDescent="0.3">
      <c r="A57">
        <v>56</v>
      </c>
      <c r="B57" t="s">
        <v>9</v>
      </c>
      <c r="C57">
        <v>2013</v>
      </c>
      <c r="D57">
        <v>9.0690000000000007E-3</v>
      </c>
    </row>
    <row r="58" spans="1:4" x14ac:dyDescent="0.3">
      <c r="A58">
        <v>57</v>
      </c>
      <c r="B58" t="s">
        <v>14</v>
      </c>
      <c r="C58">
        <v>2013</v>
      </c>
      <c r="D58">
        <v>4.1069000000000001E-2</v>
      </c>
    </row>
    <row r="59" spans="1:4" x14ac:dyDescent="0.3">
      <c r="A59">
        <v>58</v>
      </c>
      <c r="B59" t="s">
        <v>10</v>
      </c>
      <c r="C59">
        <v>2013</v>
      </c>
      <c r="D59">
        <v>0.74122399999999999</v>
      </c>
    </row>
    <row r="60" spans="1:4" x14ac:dyDescent="0.3">
      <c r="A60">
        <v>59</v>
      </c>
      <c r="B60" t="s">
        <v>15</v>
      </c>
      <c r="C60">
        <v>2013</v>
      </c>
      <c r="D60">
        <v>9.1319999999999995E-3</v>
      </c>
    </row>
    <row r="61" spans="1:4" x14ac:dyDescent="0.3">
      <c r="A61">
        <v>60</v>
      </c>
      <c r="B61" t="s">
        <v>11</v>
      </c>
      <c r="C61">
        <v>2013</v>
      </c>
      <c r="D61">
        <v>4.0133039999999998</v>
      </c>
    </row>
    <row r="62" spans="1:4" x14ac:dyDescent="0.3">
      <c r="A62">
        <v>61</v>
      </c>
      <c r="B62" t="s">
        <v>12</v>
      </c>
      <c r="C62">
        <v>2013</v>
      </c>
      <c r="D62">
        <v>3.1846459999999999</v>
      </c>
    </row>
    <row r="63" spans="1:4" x14ac:dyDescent="0.3">
      <c r="A63">
        <v>62</v>
      </c>
      <c r="B63" t="s">
        <v>13</v>
      </c>
      <c r="C63">
        <v>2013</v>
      </c>
      <c r="D63">
        <v>9.1175730000000001</v>
      </c>
    </row>
    <row r="64" spans="1:4" x14ac:dyDescent="0.3">
      <c r="A64">
        <v>63</v>
      </c>
      <c r="B64" t="s">
        <v>3</v>
      </c>
      <c r="C64">
        <v>2014</v>
      </c>
      <c r="D64">
        <v>0.84322799999999998</v>
      </c>
    </row>
    <row r="65" spans="1:4" x14ac:dyDescent="0.3">
      <c r="A65">
        <v>64</v>
      </c>
      <c r="B65" t="s">
        <v>4</v>
      </c>
      <c r="C65">
        <v>2014</v>
      </c>
      <c r="D65">
        <v>0.85201800000000005</v>
      </c>
    </row>
    <row r="66" spans="1:4" x14ac:dyDescent="0.3">
      <c r="A66">
        <v>65</v>
      </c>
      <c r="B66" t="s">
        <v>5</v>
      </c>
      <c r="C66">
        <v>2014</v>
      </c>
      <c r="D66">
        <v>7.587186</v>
      </c>
    </row>
    <row r="67" spans="1:4" x14ac:dyDescent="0.3">
      <c r="A67">
        <v>66</v>
      </c>
      <c r="B67" t="s">
        <v>6</v>
      </c>
      <c r="C67">
        <v>2014</v>
      </c>
      <c r="D67">
        <v>1.106374</v>
      </c>
    </row>
    <row r="68" spans="1:4" x14ac:dyDescent="0.3">
      <c r="A68">
        <v>67</v>
      </c>
      <c r="B68" t="s">
        <v>7</v>
      </c>
      <c r="C68">
        <v>2014</v>
      </c>
      <c r="D68">
        <v>2.449884</v>
      </c>
    </row>
    <row r="69" spans="1:4" x14ac:dyDescent="0.3">
      <c r="A69">
        <v>68</v>
      </c>
      <c r="B69" t="s">
        <v>8</v>
      </c>
      <c r="C69">
        <v>2014</v>
      </c>
      <c r="D69">
        <v>3.504445</v>
      </c>
    </row>
    <row r="70" spans="1:4" x14ac:dyDescent="0.3">
      <c r="A70">
        <v>69</v>
      </c>
      <c r="B70" t="s">
        <v>9</v>
      </c>
      <c r="C70">
        <v>2014</v>
      </c>
      <c r="D70">
        <v>9.384E-3</v>
      </c>
    </row>
    <row r="71" spans="1:4" x14ac:dyDescent="0.3">
      <c r="A71">
        <v>70</v>
      </c>
      <c r="B71" t="s">
        <v>14</v>
      </c>
      <c r="C71">
        <v>2014</v>
      </c>
      <c r="D71">
        <v>4.0162000000000003E-2</v>
      </c>
    </row>
    <row r="72" spans="1:4" x14ac:dyDescent="0.3">
      <c r="A72">
        <v>71</v>
      </c>
      <c r="B72" t="s">
        <v>10</v>
      </c>
      <c r="C72">
        <v>2014</v>
      </c>
      <c r="D72">
        <v>0.73775199999999996</v>
      </c>
    </row>
    <row r="73" spans="1:4" x14ac:dyDescent="0.3">
      <c r="A73">
        <v>72</v>
      </c>
      <c r="B73" t="s">
        <v>15</v>
      </c>
      <c r="C73">
        <v>2014</v>
      </c>
      <c r="D73">
        <v>9.979E-3</v>
      </c>
    </row>
    <row r="74" spans="1:4" x14ac:dyDescent="0.3">
      <c r="A74">
        <v>73</v>
      </c>
      <c r="B74" t="s">
        <v>11</v>
      </c>
      <c r="C74">
        <v>2014</v>
      </c>
      <c r="D74">
        <v>2.3481619999999999</v>
      </c>
    </row>
    <row r="75" spans="1:4" x14ac:dyDescent="0.3">
      <c r="A75">
        <v>74</v>
      </c>
      <c r="B75" t="s">
        <v>12</v>
      </c>
      <c r="C75">
        <v>2014</v>
      </c>
      <c r="D75">
        <v>3.363254</v>
      </c>
    </row>
    <row r="76" spans="1:4" x14ac:dyDescent="0.3">
      <c r="A76">
        <v>75</v>
      </c>
      <c r="B76" t="s">
        <v>13</v>
      </c>
      <c r="C76">
        <v>2014</v>
      </c>
      <c r="D76">
        <v>8.5634700000000006</v>
      </c>
    </row>
    <row r="77" spans="1:4" x14ac:dyDescent="0.3">
      <c r="A77">
        <v>76</v>
      </c>
      <c r="B77" t="s">
        <v>3</v>
      </c>
      <c r="C77">
        <v>2015</v>
      </c>
      <c r="D77">
        <v>1.039911</v>
      </c>
    </row>
    <row r="78" spans="1:4" x14ac:dyDescent="0.3">
      <c r="A78">
        <v>77</v>
      </c>
      <c r="B78" t="s">
        <v>4</v>
      </c>
      <c r="C78">
        <v>2015</v>
      </c>
      <c r="D78">
        <v>0.96865500000000004</v>
      </c>
    </row>
    <row r="79" spans="1:4" x14ac:dyDescent="0.3">
      <c r="A79">
        <v>78</v>
      </c>
      <c r="B79" t="s">
        <v>5</v>
      </c>
      <c r="C79">
        <v>2015</v>
      </c>
      <c r="D79">
        <v>8.2250560000000004</v>
      </c>
    </row>
    <row r="80" spans="1:4" x14ac:dyDescent="0.3">
      <c r="A80">
        <v>79</v>
      </c>
      <c r="B80" t="s">
        <v>6</v>
      </c>
      <c r="C80">
        <v>2015</v>
      </c>
      <c r="D80">
        <v>1.291866</v>
      </c>
    </row>
    <row r="81" spans="1:4" x14ac:dyDescent="0.3">
      <c r="A81">
        <v>80</v>
      </c>
      <c r="B81" t="s">
        <v>7</v>
      </c>
      <c r="C81">
        <v>2015</v>
      </c>
      <c r="D81">
        <v>2.8105989999999998</v>
      </c>
    </row>
    <row r="82" spans="1:4" x14ac:dyDescent="0.3">
      <c r="A82">
        <v>81</v>
      </c>
      <c r="B82" t="s">
        <v>8</v>
      </c>
      <c r="C82">
        <v>2015</v>
      </c>
      <c r="D82">
        <v>3.748129</v>
      </c>
    </row>
    <row r="83" spans="1:4" x14ac:dyDescent="0.3">
      <c r="A83">
        <v>82</v>
      </c>
      <c r="B83" t="s">
        <v>9</v>
      </c>
      <c r="C83">
        <v>2015</v>
      </c>
      <c r="D83" s="1">
        <v>3.0000000000000001E-5</v>
      </c>
    </row>
    <row r="84" spans="1:4" x14ac:dyDescent="0.3">
      <c r="A84">
        <v>83</v>
      </c>
      <c r="B84" t="s">
        <v>14</v>
      </c>
      <c r="C84">
        <v>2015</v>
      </c>
      <c r="D84">
        <v>4.6845999999999999E-2</v>
      </c>
    </row>
    <row r="85" spans="1:4" x14ac:dyDescent="0.3">
      <c r="A85">
        <v>84</v>
      </c>
      <c r="B85" t="s">
        <v>10</v>
      </c>
      <c r="C85">
        <v>2015</v>
      </c>
      <c r="D85">
        <v>0.78141300000000002</v>
      </c>
    </row>
    <row r="86" spans="1:4" x14ac:dyDescent="0.3">
      <c r="A86">
        <v>85</v>
      </c>
      <c r="B86" t="s">
        <v>15</v>
      </c>
      <c r="C86">
        <v>2015</v>
      </c>
      <c r="D86">
        <v>8.9379999999999998E-3</v>
      </c>
    </row>
    <row r="87" spans="1:4" x14ac:dyDescent="0.3">
      <c r="A87">
        <v>86</v>
      </c>
      <c r="B87" t="s">
        <v>11</v>
      </c>
      <c r="C87">
        <v>2015</v>
      </c>
      <c r="D87">
        <v>2.6555300000000002</v>
      </c>
    </row>
    <row r="88" spans="1:4" x14ac:dyDescent="0.3">
      <c r="A88">
        <v>87</v>
      </c>
      <c r="B88" t="s">
        <v>12</v>
      </c>
      <c r="C88">
        <v>2015</v>
      </c>
      <c r="D88">
        <v>3.998942</v>
      </c>
    </row>
    <row r="89" spans="1:4" x14ac:dyDescent="0.3">
      <c r="A89">
        <v>88</v>
      </c>
      <c r="B89" t="s">
        <v>13</v>
      </c>
      <c r="C89">
        <v>2015</v>
      </c>
      <c r="D89">
        <v>8.9677349999999993</v>
      </c>
    </row>
    <row r="90" spans="1:4" x14ac:dyDescent="0.3">
      <c r="A90">
        <v>89</v>
      </c>
      <c r="B90" t="s">
        <v>3</v>
      </c>
      <c r="C90">
        <v>2016</v>
      </c>
      <c r="D90">
        <v>1.075761</v>
      </c>
    </row>
    <row r="91" spans="1:4" x14ac:dyDescent="0.3">
      <c r="A91">
        <v>90</v>
      </c>
      <c r="B91" t="s">
        <v>4</v>
      </c>
      <c r="C91">
        <v>2016</v>
      </c>
      <c r="D91">
        <v>1.1585939999999999</v>
      </c>
    </row>
    <row r="92" spans="1:4" x14ac:dyDescent="0.3">
      <c r="A92">
        <v>91</v>
      </c>
      <c r="B92" t="s">
        <v>5</v>
      </c>
      <c r="C92">
        <v>2016</v>
      </c>
      <c r="D92">
        <v>8.9192169999999997</v>
      </c>
    </row>
    <row r="93" spans="1:4" x14ac:dyDescent="0.3">
      <c r="A93">
        <v>92</v>
      </c>
      <c r="B93" t="s">
        <v>6</v>
      </c>
      <c r="C93">
        <v>2016</v>
      </c>
      <c r="D93">
        <v>1.603092</v>
      </c>
    </row>
    <row r="94" spans="1:4" x14ac:dyDescent="0.3">
      <c r="A94">
        <v>93</v>
      </c>
      <c r="B94" t="s">
        <v>7</v>
      </c>
      <c r="C94">
        <v>2016</v>
      </c>
      <c r="D94">
        <v>2.8768660000000001</v>
      </c>
    </row>
    <row r="95" spans="1:4" x14ac:dyDescent="0.3">
      <c r="A95">
        <v>94</v>
      </c>
      <c r="B95" t="s">
        <v>8</v>
      </c>
      <c r="C95">
        <v>2016</v>
      </c>
      <c r="D95">
        <v>4.2523280000000003</v>
      </c>
    </row>
    <row r="96" spans="1:4" x14ac:dyDescent="0.3">
      <c r="A96">
        <v>95</v>
      </c>
      <c r="B96" t="s">
        <v>9</v>
      </c>
      <c r="C96">
        <v>2016</v>
      </c>
      <c r="D96">
        <v>2.1419999999999998E-3</v>
      </c>
    </row>
    <row r="97" spans="1:4" x14ac:dyDescent="0.3">
      <c r="A97">
        <v>96</v>
      </c>
      <c r="B97" t="s">
        <v>14</v>
      </c>
      <c r="C97">
        <v>2016</v>
      </c>
      <c r="D97">
        <v>4.9701000000000002E-2</v>
      </c>
    </row>
    <row r="98" spans="1:4" x14ac:dyDescent="0.3">
      <c r="A98">
        <v>97</v>
      </c>
      <c r="B98" t="s">
        <v>10</v>
      </c>
      <c r="C98">
        <v>2016</v>
      </c>
      <c r="D98">
        <v>0.85012399999999999</v>
      </c>
    </row>
    <row r="99" spans="1:4" x14ac:dyDescent="0.3">
      <c r="A99">
        <v>98</v>
      </c>
      <c r="B99" t="s">
        <v>15</v>
      </c>
      <c r="C99">
        <v>2016</v>
      </c>
      <c r="D99">
        <v>3.437E-3</v>
      </c>
    </row>
    <row r="100" spans="1:4" x14ac:dyDescent="0.3">
      <c r="A100">
        <v>99</v>
      </c>
      <c r="B100" t="s">
        <v>11</v>
      </c>
      <c r="C100">
        <v>2016</v>
      </c>
      <c r="D100">
        <v>3.4640499999999999</v>
      </c>
    </row>
    <row r="101" spans="1:4" x14ac:dyDescent="0.3">
      <c r="A101">
        <v>100</v>
      </c>
      <c r="B101" t="s">
        <v>12</v>
      </c>
      <c r="C101">
        <v>2016</v>
      </c>
      <c r="D101">
        <v>4.2576720000000003</v>
      </c>
    </row>
    <row r="102" spans="1:4" x14ac:dyDescent="0.3">
      <c r="A102">
        <v>101</v>
      </c>
      <c r="B102" t="s">
        <v>13</v>
      </c>
      <c r="C102">
        <v>2016</v>
      </c>
      <c r="D102">
        <v>9.1559460000000001</v>
      </c>
    </row>
    <row r="103" spans="1:4" x14ac:dyDescent="0.3">
      <c r="A103">
        <v>102</v>
      </c>
      <c r="B103" t="s">
        <v>3</v>
      </c>
      <c r="C103">
        <v>2017</v>
      </c>
      <c r="D103">
        <v>1.091982</v>
      </c>
    </row>
    <row r="104" spans="1:4" x14ac:dyDescent="0.3">
      <c r="A104">
        <v>103</v>
      </c>
      <c r="B104" t="s">
        <v>4</v>
      </c>
      <c r="C104">
        <v>2017</v>
      </c>
      <c r="D104">
        <v>1.295053</v>
      </c>
    </row>
    <row r="105" spans="1:4" x14ac:dyDescent="0.3">
      <c r="A105">
        <v>104</v>
      </c>
      <c r="B105" t="s">
        <v>5</v>
      </c>
      <c r="C105">
        <v>2017</v>
      </c>
      <c r="D105">
        <v>9.2640550000000008</v>
      </c>
    </row>
    <row r="106" spans="1:4" x14ac:dyDescent="0.3">
      <c r="A106">
        <v>105</v>
      </c>
      <c r="B106" t="s">
        <v>6</v>
      </c>
      <c r="C106">
        <v>2017</v>
      </c>
      <c r="D106">
        <v>1.477616</v>
      </c>
    </row>
    <row r="107" spans="1:4" x14ac:dyDescent="0.3">
      <c r="A107">
        <v>106</v>
      </c>
      <c r="B107" t="s">
        <v>7</v>
      </c>
      <c r="C107">
        <v>2017</v>
      </c>
      <c r="D107">
        <v>2.8576280000000001</v>
      </c>
    </row>
    <row r="108" spans="1:4" x14ac:dyDescent="0.3">
      <c r="A108">
        <v>107</v>
      </c>
      <c r="B108" t="s">
        <v>8</v>
      </c>
      <c r="C108">
        <v>2017</v>
      </c>
      <c r="D108">
        <v>4.2034269999999996</v>
      </c>
    </row>
    <row r="109" spans="1:4" x14ac:dyDescent="0.3">
      <c r="A109">
        <v>108</v>
      </c>
      <c r="B109" t="s">
        <v>9</v>
      </c>
      <c r="C109">
        <v>2017</v>
      </c>
      <c r="D109">
        <v>5.7450000000000001E-3</v>
      </c>
    </row>
    <row r="110" spans="1:4" x14ac:dyDescent="0.3">
      <c r="A110">
        <v>109</v>
      </c>
      <c r="B110" t="s">
        <v>14</v>
      </c>
      <c r="C110">
        <v>2017</v>
      </c>
      <c r="D110">
        <v>5.1302E-2</v>
      </c>
    </row>
    <row r="111" spans="1:4" x14ac:dyDescent="0.3">
      <c r="A111">
        <v>110</v>
      </c>
      <c r="B111" t="s">
        <v>10</v>
      </c>
      <c r="C111">
        <v>2017</v>
      </c>
      <c r="D111">
        <v>0.895092</v>
      </c>
    </row>
    <row r="112" spans="1:4" x14ac:dyDescent="0.3">
      <c r="A112">
        <v>111</v>
      </c>
      <c r="B112" t="s">
        <v>15</v>
      </c>
      <c r="C112">
        <v>2017</v>
      </c>
      <c r="D112">
        <v>3.4840000000000001E-3</v>
      </c>
    </row>
    <row r="113" spans="1:4" x14ac:dyDescent="0.3">
      <c r="A113">
        <v>112</v>
      </c>
      <c r="B113" t="s">
        <v>11</v>
      </c>
      <c r="C113">
        <v>2017</v>
      </c>
      <c r="D113">
        <v>4.6002390000000002</v>
      </c>
    </row>
    <row r="114" spans="1:4" x14ac:dyDescent="0.3">
      <c r="A114">
        <v>113</v>
      </c>
      <c r="B114" t="s">
        <v>12</v>
      </c>
      <c r="C114">
        <v>2017</v>
      </c>
      <c r="D114">
        <v>4.6833299999999998</v>
      </c>
    </row>
    <row r="115" spans="1:4" x14ac:dyDescent="0.3">
      <c r="A115">
        <v>114</v>
      </c>
      <c r="B115" t="s">
        <v>13</v>
      </c>
      <c r="C115">
        <v>2017</v>
      </c>
      <c r="D115">
        <v>9.4736010000000004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3" sqref="D23"/>
    </sheetView>
    <sheetView workbookViewId="1">
      <selection activeCell="D23" sqref="D23"/>
    </sheetView>
  </sheetViews>
  <sheetFormatPr baseColWidth="10" defaultRowHeight="14.4" x14ac:dyDescent="0.3"/>
  <cols>
    <col min="2" max="2" width="12" bestFit="1" customWidth="1"/>
  </cols>
  <sheetData>
    <row r="2" spans="1:10" x14ac:dyDescent="0.3">
      <c r="A2">
        <v>136.44649999999999</v>
      </c>
      <c r="B2">
        <v>134.31219999999999</v>
      </c>
      <c r="C2">
        <v>142.16159999999999</v>
      </c>
      <c r="D2">
        <v>150.84899999999999</v>
      </c>
      <c r="E2">
        <v>158.87209999999999</v>
      </c>
      <c r="F2">
        <v>165.29849999999999</v>
      </c>
      <c r="G2">
        <v>168.19300000000001</v>
      </c>
      <c r="H2">
        <v>173.30199999999999</v>
      </c>
      <c r="I2">
        <v>177.11779999999999</v>
      </c>
      <c r="J2">
        <v>179.77619999999999</v>
      </c>
    </row>
    <row r="5" spans="1:10" x14ac:dyDescent="0.3">
      <c r="B5" s="5">
        <f>-1+(J2/B2)^(1/9)</f>
        <v>3.2924374765023634E-2</v>
      </c>
    </row>
    <row r="6" spans="1:10" x14ac:dyDescent="0.3">
      <c r="B6">
        <v>136.44649999999999</v>
      </c>
    </row>
    <row r="7" spans="1:10" x14ac:dyDescent="0.3">
      <c r="A7">
        <v>2009</v>
      </c>
      <c r="B7">
        <v>134.31219999999999</v>
      </c>
    </row>
    <row r="8" spans="1:10" x14ac:dyDescent="0.3">
      <c r="A8">
        <v>2010</v>
      </c>
      <c r="B8">
        <v>142.16159999999999</v>
      </c>
    </row>
    <row r="9" spans="1:10" x14ac:dyDescent="0.3">
      <c r="A9">
        <v>2011</v>
      </c>
      <c r="B9">
        <v>150.84899999999999</v>
      </c>
    </row>
    <row r="10" spans="1:10" x14ac:dyDescent="0.3">
      <c r="A10">
        <v>2012</v>
      </c>
      <c r="B10">
        <v>158.87209999999999</v>
      </c>
    </row>
    <row r="11" spans="1:10" x14ac:dyDescent="0.3">
      <c r="A11">
        <v>2013</v>
      </c>
      <c r="B11">
        <v>165.29849999999999</v>
      </c>
    </row>
    <row r="12" spans="1:10" x14ac:dyDescent="0.3">
      <c r="A12">
        <v>2014</v>
      </c>
      <c r="B12">
        <v>168.19300000000001</v>
      </c>
    </row>
    <row r="13" spans="1:10" x14ac:dyDescent="0.3">
      <c r="A13">
        <v>2015</v>
      </c>
      <c r="B13">
        <v>173.30199999999999</v>
      </c>
    </row>
    <row r="14" spans="1:10" x14ac:dyDescent="0.3">
      <c r="A14">
        <v>2016</v>
      </c>
      <c r="B14">
        <v>177.11779999999999</v>
      </c>
    </row>
    <row r="15" spans="1:10" x14ac:dyDescent="0.3">
      <c r="A15">
        <v>2017</v>
      </c>
      <c r="B15">
        <v>179.77619999999999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4"/>
  <sheetViews>
    <sheetView topLeftCell="A83" workbookViewId="0">
      <selection activeCell="F116" sqref="F116"/>
    </sheetView>
    <sheetView tabSelected="1" workbookViewId="1">
      <selection sqref="A1:E374"/>
    </sheetView>
  </sheetViews>
  <sheetFormatPr baseColWidth="10" defaultRowHeight="14.4" x14ac:dyDescent="0.3"/>
  <cols>
    <col min="5" max="5" width="10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63</v>
      </c>
      <c r="E1" t="s">
        <v>65</v>
      </c>
    </row>
    <row r="2" spans="1:5" x14ac:dyDescent="0.3">
      <c r="A2" t="s">
        <v>3</v>
      </c>
      <c r="B2">
        <v>2009</v>
      </c>
      <c r="C2">
        <v>0.64588199999999996</v>
      </c>
      <c r="D2" t="s">
        <v>64</v>
      </c>
      <c r="E2" s="7">
        <f>100*C2/VLOOKUP(B2,PIB!$A$7:$B$15,2,0)</f>
        <v>0.48088111132123518</v>
      </c>
    </row>
    <row r="3" spans="1:5" x14ac:dyDescent="0.3">
      <c r="A3" t="s">
        <v>4</v>
      </c>
      <c r="B3">
        <v>2009</v>
      </c>
      <c r="C3">
        <v>0.262901</v>
      </c>
      <c r="D3" t="s">
        <v>64</v>
      </c>
      <c r="E3" s="7">
        <f>100*C3/VLOOKUP(B3,PIB!$A$7:$B$15,2,0)</f>
        <v>0.19573873408372433</v>
      </c>
    </row>
    <row r="4" spans="1:5" x14ac:dyDescent="0.3">
      <c r="A4" t="s">
        <v>5</v>
      </c>
      <c r="B4">
        <v>2009</v>
      </c>
      <c r="C4">
        <v>5.1330150000000003</v>
      </c>
      <c r="D4" t="s">
        <v>64</v>
      </c>
      <c r="E4" s="7">
        <f>100*C4/VLOOKUP(B4,PIB!$A$7:$B$15,2,0)</f>
        <v>3.8217042085529092</v>
      </c>
    </row>
    <row r="5" spans="1:5" x14ac:dyDescent="0.3">
      <c r="A5" t="s">
        <v>6</v>
      </c>
      <c r="B5">
        <v>2009</v>
      </c>
      <c r="C5">
        <v>1.483077</v>
      </c>
      <c r="D5" t="s">
        <v>64</v>
      </c>
      <c r="E5" s="7">
        <f>100*C5/VLOOKUP(B5,PIB!$A$7:$B$15,2,0)</f>
        <v>1.1042012564755848</v>
      </c>
    </row>
    <row r="6" spans="1:5" x14ac:dyDescent="0.3">
      <c r="A6" t="s">
        <v>7</v>
      </c>
      <c r="B6">
        <v>2009</v>
      </c>
      <c r="C6">
        <v>2.0772719999999998</v>
      </c>
      <c r="D6" t="s">
        <v>64</v>
      </c>
      <c r="E6" s="7">
        <f>100*C6/VLOOKUP(B6,PIB!$A$7:$B$15,2,0)</f>
        <v>1.5465996387521015</v>
      </c>
    </row>
    <row r="7" spans="1:5" x14ac:dyDescent="0.3">
      <c r="A7" t="s">
        <v>8</v>
      </c>
      <c r="B7">
        <v>2009</v>
      </c>
      <c r="C7">
        <v>2.9801329999999999</v>
      </c>
      <c r="D7" t="s">
        <v>64</v>
      </c>
      <c r="E7" s="7">
        <f>100*C7/VLOOKUP(B7,PIB!$A$7:$B$15,2,0)</f>
        <v>2.218810353787668</v>
      </c>
    </row>
    <row r="8" spans="1:5" x14ac:dyDescent="0.3">
      <c r="A8" t="s">
        <v>9</v>
      </c>
      <c r="B8">
        <v>2009</v>
      </c>
      <c r="C8" s="1">
        <v>1.4E-5</v>
      </c>
      <c r="D8" t="s">
        <v>64</v>
      </c>
      <c r="E8" s="7">
        <f>100*C8/VLOOKUP(B8,PIB!$A$7:$B$15,2,0)</f>
        <v>1.0423476050574706E-5</v>
      </c>
    </row>
    <row r="9" spans="1:5" x14ac:dyDescent="0.3">
      <c r="A9" t="s">
        <v>10</v>
      </c>
      <c r="B9">
        <v>2009</v>
      </c>
      <c r="C9">
        <v>0.62210299999999996</v>
      </c>
      <c r="D9" t="s">
        <v>64</v>
      </c>
      <c r="E9" s="7">
        <f>100*C9/VLOOKUP(B9,PIB!$A$7:$B$15,2,0)</f>
        <v>0.46317683724933401</v>
      </c>
    </row>
    <row r="10" spans="1:5" x14ac:dyDescent="0.3">
      <c r="A10" t="s">
        <v>11</v>
      </c>
      <c r="B10">
        <v>2009</v>
      </c>
      <c r="C10">
        <v>0.93779000000000001</v>
      </c>
      <c r="D10" t="s">
        <v>64</v>
      </c>
      <c r="E10" s="7">
        <f>100*C10/VLOOKUP(B10,PIB!$A$7:$B$15,2,0)</f>
        <v>0.69821654324774673</v>
      </c>
    </row>
    <row r="11" spans="1:5" x14ac:dyDescent="0.3">
      <c r="A11" t="s">
        <v>12</v>
      </c>
      <c r="B11">
        <v>2009</v>
      </c>
      <c r="C11">
        <v>1.971006</v>
      </c>
      <c r="D11" t="s">
        <v>64</v>
      </c>
      <c r="E11" s="7">
        <f>100*C11/VLOOKUP(B11,PIB!$A$7:$B$15,2,0)</f>
        <v>1.4674809883242179</v>
      </c>
    </row>
    <row r="12" spans="1:5" x14ac:dyDescent="0.3">
      <c r="A12" t="s">
        <v>13</v>
      </c>
      <c r="B12">
        <v>2009</v>
      </c>
      <c r="C12">
        <v>7.3436979999999998</v>
      </c>
      <c r="D12" t="s">
        <v>64</v>
      </c>
      <c r="E12" s="7">
        <f>100*C12/VLOOKUP(B12,PIB!$A$7:$B$15,2,0)</f>
        <v>5.4676328732609543</v>
      </c>
    </row>
    <row r="13" spans="1:5" x14ac:dyDescent="0.3">
      <c r="A13" t="s">
        <v>3</v>
      </c>
      <c r="B13">
        <v>2010</v>
      </c>
      <c r="C13">
        <v>0.69386899999999996</v>
      </c>
      <c r="D13" t="s">
        <v>64</v>
      </c>
      <c r="E13" s="7">
        <f>100*C13/VLOOKUP(B13,PIB!$A$7:$B$15,2,0)</f>
        <v>0.48808468672271554</v>
      </c>
    </row>
    <row r="14" spans="1:5" x14ac:dyDescent="0.3">
      <c r="A14" t="s">
        <v>4</v>
      </c>
      <c r="B14">
        <v>2010</v>
      </c>
      <c r="C14">
        <v>0.343526</v>
      </c>
      <c r="D14" t="s">
        <v>64</v>
      </c>
      <c r="E14" s="7">
        <f>100*C14/VLOOKUP(B14,PIB!$A$7:$B$15,2,0)</f>
        <v>0.24164471981181981</v>
      </c>
    </row>
    <row r="15" spans="1:5" x14ac:dyDescent="0.3">
      <c r="A15" t="s">
        <v>5</v>
      </c>
      <c r="B15">
        <v>2010</v>
      </c>
      <c r="C15">
        <v>5.7961970000000003</v>
      </c>
      <c r="D15" t="s">
        <v>64</v>
      </c>
      <c r="E15" s="7">
        <f>100*C15/VLOOKUP(B15,PIB!$A$7:$B$15,2,0)</f>
        <v>4.0771889174010427</v>
      </c>
    </row>
    <row r="16" spans="1:5" x14ac:dyDescent="0.3">
      <c r="A16" t="s">
        <v>6</v>
      </c>
      <c r="B16">
        <v>2010</v>
      </c>
      <c r="C16">
        <v>1.53867</v>
      </c>
      <c r="D16" t="s">
        <v>64</v>
      </c>
      <c r="E16" s="7">
        <f>100*C16/VLOOKUP(B16,PIB!$A$7:$B$15,2,0)</f>
        <v>1.0823386906168755</v>
      </c>
    </row>
    <row r="17" spans="1:5" x14ac:dyDescent="0.3">
      <c r="A17" t="s">
        <v>7</v>
      </c>
      <c r="B17">
        <v>2010</v>
      </c>
      <c r="C17">
        <v>2.472858</v>
      </c>
      <c r="D17" t="s">
        <v>64</v>
      </c>
      <c r="E17" s="7">
        <f>100*C17/VLOOKUP(B17,PIB!$A$7:$B$15,2,0)</f>
        <v>1.7394697302225075</v>
      </c>
    </row>
    <row r="18" spans="1:5" x14ac:dyDescent="0.3">
      <c r="A18" t="s">
        <v>8</v>
      </c>
      <c r="B18">
        <v>2010</v>
      </c>
      <c r="C18">
        <v>3.2986520000000001</v>
      </c>
      <c r="D18" t="s">
        <v>64</v>
      </c>
      <c r="E18" s="7">
        <f>100*C18/VLOOKUP(B18,PIB!$A$7:$B$15,2,0)</f>
        <v>2.3203537382809425</v>
      </c>
    </row>
    <row r="19" spans="1:5" x14ac:dyDescent="0.3">
      <c r="A19" t="s">
        <v>9</v>
      </c>
      <c r="B19">
        <v>2010</v>
      </c>
      <c r="C19" s="1">
        <v>1.2E-5</v>
      </c>
      <c r="D19" t="s">
        <v>64</v>
      </c>
      <c r="E19" s="7">
        <f>100*C19/VLOOKUP(B19,PIB!$A$7:$B$15,2,0)</f>
        <v>8.4410980180301863E-6</v>
      </c>
    </row>
    <row r="20" spans="1:5" x14ac:dyDescent="0.3">
      <c r="A20" t="s">
        <v>14</v>
      </c>
      <c r="B20">
        <v>2010</v>
      </c>
      <c r="C20">
        <v>0</v>
      </c>
      <c r="D20" t="s">
        <v>64</v>
      </c>
      <c r="E20" s="7">
        <f>100*C20/VLOOKUP(B20,PIB!$A$7:$B$15,2,0)</f>
        <v>0</v>
      </c>
    </row>
    <row r="21" spans="1:5" x14ac:dyDescent="0.3">
      <c r="A21" t="s">
        <v>10</v>
      </c>
      <c r="B21">
        <v>2010</v>
      </c>
      <c r="C21">
        <v>0.67943200000000004</v>
      </c>
      <c r="D21" t="s">
        <v>64</v>
      </c>
      <c r="E21" s="7">
        <f>100*C21/VLOOKUP(B21,PIB!$A$7:$B$15,2,0)</f>
        <v>0.47792934238219048</v>
      </c>
    </row>
    <row r="22" spans="1:5" x14ac:dyDescent="0.3">
      <c r="A22" t="s">
        <v>11</v>
      </c>
      <c r="B22">
        <v>2010</v>
      </c>
      <c r="C22">
        <v>1.0691889999999999</v>
      </c>
      <c r="D22" t="s">
        <v>64</v>
      </c>
      <c r="E22" s="7">
        <f>100*C22/VLOOKUP(B22,PIB!$A$7:$B$15,2,0)</f>
        <v>0.75209409573330632</v>
      </c>
    </row>
    <row r="23" spans="1:5" x14ac:dyDescent="0.3">
      <c r="A23" t="s">
        <v>12</v>
      </c>
      <c r="B23">
        <v>2010</v>
      </c>
      <c r="C23">
        <v>2.4046949999999998</v>
      </c>
      <c r="D23" t="s">
        <v>64</v>
      </c>
      <c r="E23" s="7">
        <f>100*C23/VLOOKUP(B23,PIB!$A$7:$B$15,2,0)</f>
        <v>1.6915221832055913</v>
      </c>
    </row>
    <row r="24" spans="1:5" x14ac:dyDescent="0.3">
      <c r="A24" t="s">
        <v>13</v>
      </c>
      <c r="B24">
        <v>2010</v>
      </c>
      <c r="C24">
        <v>7.7930029999999997</v>
      </c>
      <c r="D24" t="s">
        <v>64</v>
      </c>
      <c r="E24" s="7">
        <f>100*C24/VLOOKUP(B24,PIB!$A$7:$B$15,2,0)</f>
        <v>5.4817918481502739</v>
      </c>
    </row>
    <row r="25" spans="1:5" x14ac:dyDescent="0.3">
      <c r="A25" t="s">
        <v>3</v>
      </c>
      <c r="B25">
        <v>2011</v>
      </c>
      <c r="C25">
        <v>0.76693699999999998</v>
      </c>
      <c r="D25" t="s">
        <v>64</v>
      </c>
      <c r="E25" s="7">
        <f>100*C25/VLOOKUP(B25,PIB!$A$7:$B$15,2,0)</f>
        <v>0.50841371172496996</v>
      </c>
    </row>
    <row r="26" spans="1:5" x14ac:dyDescent="0.3">
      <c r="A26" t="s">
        <v>4</v>
      </c>
      <c r="B26">
        <v>2011</v>
      </c>
      <c r="C26">
        <v>0.63692099999999996</v>
      </c>
      <c r="D26" t="s">
        <v>64</v>
      </c>
      <c r="E26" s="7">
        <f>100*C26/VLOOKUP(B26,PIB!$A$7:$B$15,2,0)</f>
        <v>0.42222421096593282</v>
      </c>
    </row>
    <row r="27" spans="1:5" x14ac:dyDescent="0.3">
      <c r="A27" t="s">
        <v>5</v>
      </c>
      <c r="B27">
        <v>2011</v>
      </c>
      <c r="C27">
        <v>6.3781559999999997</v>
      </c>
      <c r="D27" t="s">
        <v>64</v>
      </c>
      <c r="E27" s="7">
        <f>100*C27/VLOOKUP(B27,PIB!$A$7:$B$15,2,0)</f>
        <v>4.228172543404332</v>
      </c>
    </row>
    <row r="28" spans="1:5" x14ac:dyDescent="0.3">
      <c r="A28" t="s">
        <v>6</v>
      </c>
      <c r="B28">
        <v>2011</v>
      </c>
      <c r="C28">
        <v>1.1422049999999999</v>
      </c>
      <c r="D28" t="s">
        <v>64</v>
      </c>
      <c r="E28" s="7">
        <f>100*C28/VLOOKUP(B28,PIB!$A$7:$B$15,2,0)</f>
        <v>0.75718433665453533</v>
      </c>
    </row>
    <row r="29" spans="1:5" x14ac:dyDescent="0.3">
      <c r="A29" t="s">
        <v>7</v>
      </c>
      <c r="B29">
        <v>2011</v>
      </c>
      <c r="C29">
        <v>2.50732</v>
      </c>
      <c r="D29" t="s">
        <v>64</v>
      </c>
      <c r="E29" s="7">
        <f>100*C29/VLOOKUP(B29,PIB!$A$7:$B$15,2,0)</f>
        <v>1.6621389601522052</v>
      </c>
    </row>
    <row r="30" spans="1:5" x14ac:dyDescent="0.3">
      <c r="A30" t="s">
        <v>8</v>
      </c>
      <c r="B30">
        <v>2011</v>
      </c>
      <c r="C30">
        <v>3.7078009999999999</v>
      </c>
      <c r="D30" t="s">
        <v>64</v>
      </c>
      <c r="E30" s="7">
        <f>100*C30/VLOOKUP(B30,PIB!$A$7:$B$15,2,0)</f>
        <v>2.4579553062996773</v>
      </c>
    </row>
    <row r="31" spans="1:5" x14ac:dyDescent="0.3">
      <c r="A31" t="s">
        <v>9</v>
      </c>
      <c r="B31">
        <v>2011</v>
      </c>
      <c r="C31">
        <v>1.620104</v>
      </c>
      <c r="D31" t="s">
        <v>64</v>
      </c>
      <c r="E31" s="7">
        <f>100*C31/VLOOKUP(B31,PIB!$A$7:$B$15,2,0)</f>
        <v>1.0739905468382291</v>
      </c>
    </row>
    <row r="32" spans="1:5" x14ac:dyDescent="0.3">
      <c r="A32" t="s">
        <v>14</v>
      </c>
      <c r="B32">
        <v>2011</v>
      </c>
      <c r="C32">
        <v>3.5243999999999998E-2</v>
      </c>
      <c r="D32" t="s">
        <v>64</v>
      </c>
      <c r="E32" s="7">
        <f>100*C32/VLOOKUP(B32,PIB!$A$7:$B$15,2,0)</f>
        <v>2.3363761112105485E-2</v>
      </c>
    </row>
    <row r="33" spans="1:5" x14ac:dyDescent="0.3">
      <c r="A33" t="s">
        <v>10</v>
      </c>
      <c r="B33">
        <v>2011</v>
      </c>
      <c r="C33">
        <v>0.70562000000000002</v>
      </c>
      <c r="D33" t="s">
        <v>64</v>
      </c>
      <c r="E33" s="7">
        <f>100*C33/VLOOKUP(B33,PIB!$A$7:$B$15,2,0)</f>
        <v>0.46776577902405719</v>
      </c>
    </row>
    <row r="34" spans="1:5" x14ac:dyDescent="0.3">
      <c r="A34" t="s">
        <v>15</v>
      </c>
      <c r="B34">
        <v>2011</v>
      </c>
      <c r="C34" s="1">
        <v>1.1E-5</v>
      </c>
      <c r="D34" t="s">
        <v>64</v>
      </c>
      <c r="E34" s="7">
        <f>100*C34/VLOOKUP(B34,PIB!$A$7:$B$15,2,0)</f>
        <v>7.2920602721927236E-6</v>
      </c>
    </row>
    <row r="35" spans="1:5" x14ac:dyDescent="0.3">
      <c r="A35" t="s">
        <v>11</v>
      </c>
      <c r="B35">
        <v>2011</v>
      </c>
      <c r="C35">
        <v>1.1731050000000001</v>
      </c>
      <c r="D35" t="s">
        <v>64</v>
      </c>
      <c r="E35" s="7">
        <f>100*C35/VLOOKUP(B35,PIB!$A$7:$B$15,2,0)</f>
        <v>0.77766839687369493</v>
      </c>
    </row>
    <row r="36" spans="1:5" x14ac:dyDescent="0.3">
      <c r="A36" t="s">
        <v>12</v>
      </c>
      <c r="B36">
        <v>2011</v>
      </c>
      <c r="C36">
        <v>2.893208</v>
      </c>
      <c r="D36" t="s">
        <v>64</v>
      </c>
      <c r="E36" s="7">
        <f>100*C36/VLOOKUP(B36,PIB!$A$7:$B$15,2,0)</f>
        <v>1.9179497378172878</v>
      </c>
    </row>
    <row r="37" spans="1:5" x14ac:dyDescent="0.3">
      <c r="A37" t="s">
        <v>13</v>
      </c>
      <c r="B37">
        <v>2011</v>
      </c>
      <c r="C37">
        <v>8.9252310000000001</v>
      </c>
      <c r="D37" t="s">
        <v>64</v>
      </c>
      <c r="E37" s="7">
        <f>100*C37/VLOOKUP(B37,PIB!$A$7:$B$15,2,0)</f>
        <v>5.9166656722948119</v>
      </c>
    </row>
    <row r="38" spans="1:5" x14ac:dyDescent="0.3">
      <c r="A38" t="s">
        <v>3</v>
      </c>
      <c r="B38">
        <v>2012</v>
      </c>
      <c r="C38">
        <v>0.80484</v>
      </c>
      <c r="D38" t="s">
        <v>64</v>
      </c>
      <c r="E38" s="7">
        <f>100*C38/VLOOKUP(B38,PIB!$A$7:$B$15,2,0)</f>
        <v>0.5065961864921531</v>
      </c>
    </row>
    <row r="39" spans="1:5" x14ac:dyDescent="0.3">
      <c r="A39" t="s">
        <v>4</v>
      </c>
      <c r="B39">
        <v>2012</v>
      </c>
      <c r="C39">
        <v>0.70785200000000004</v>
      </c>
      <c r="D39" t="s">
        <v>64</v>
      </c>
      <c r="E39" s="7">
        <f>100*C39/VLOOKUP(B39,PIB!$A$7:$B$15,2,0)</f>
        <v>0.44554833731032706</v>
      </c>
    </row>
    <row r="40" spans="1:5" x14ac:dyDescent="0.3">
      <c r="A40" t="s">
        <v>5</v>
      </c>
      <c r="B40">
        <v>2012</v>
      </c>
      <c r="C40">
        <v>6.8743660000000002</v>
      </c>
      <c r="D40" t="s">
        <v>64</v>
      </c>
      <c r="E40" s="7">
        <f>100*C40/VLOOKUP(B40,PIB!$A$7:$B$15,2,0)</f>
        <v>4.3269812635447007</v>
      </c>
    </row>
    <row r="41" spans="1:5" x14ac:dyDescent="0.3">
      <c r="A41" t="s">
        <v>6</v>
      </c>
      <c r="B41">
        <v>2012</v>
      </c>
      <c r="C41">
        <v>1.112695</v>
      </c>
      <c r="D41" t="s">
        <v>64</v>
      </c>
      <c r="E41" s="7">
        <f>100*C41/VLOOKUP(B41,PIB!$A$7:$B$15,2,0)</f>
        <v>0.70037155674281393</v>
      </c>
    </row>
    <row r="42" spans="1:5" x14ac:dyDescent="0.3">
      <c r="A42" t="s">
        <v>7</v>
      </c>
      <c r="B42">
        <v>2012</v>
      </c>
      <c r="C42">
        <v>2.3621310000000002</v>
      </c>
      <c r="D42" t="s">
        <v>64</v>
      </c>
      <c r="E42" s="7">
        <f>100*C42/VLOOKUP(B42,PIB!$A$7:$B$15,2,0)</f>
        <v>1.4868129772313707</v>
      </c>
    </row>
    <row r="43" spans="1:5" x14ac:dyDescent="0.3">
      <c r="A43" t="s">
        <v>8</v>
      </c>
      <c r="B43">
        <v>2012</v>
      </c>
      <c r="C43">
        <v>3.7348089999999998</v>
      </c>
      <c r="D43" t="s">
        <v>64</v>
      </c>
      <c r="E43" s="7">
        <f>100*C43/VLOOKUP(B43,PIB!$A$7:$B$15,2,0)</f>
        <v>2.350827489534034</v>
      </c>
    </row>
    <row r="44" spans="1:5" x14ac:dyDescent="0.3">
      <c r="A44" t="s">
        <v>9</v>
      </c>
      <c r="B44">
        <v>2012</v>
      </c>
      <c r="C44">
        <v>1.0822E-2</v>
      </c>
      <c r="D44" t="s">
        <v>64</v>
      </c>
      <c r="E44" s="7">
        <f>100*C44/VLOOKUP(B44,PIB!$A$7:$B$15,2,0)</f>
        <v>6.8117687120646114E-3</v>
      </c>
    </row>
    <row r="45" spans="1:5" x14ac:dyDescent="0.3">
      <c r="A45" t="s">
        <v>14</v>
      </c>
      <c r="B45">
        <v>2012</v>
      </c>
      <c r="C45">
        <v>3.6493999999999999E-2</v>
      </c>
      <c r="D45" t="s">
        <v>64</v>
      </c>
      <c r="E45" s="7">
        <f>100*C45/VLOOKUP(B45,PIB!$A$7:$B$15,2,0)</f>
        <v>2.2970678929780625E-2</v>
      </c>
    </row>
    <row r="46" spans="1:5" x14ac:dyDescent="0.3">
      <c r="A46" t="s">
        <v>10</v>
      </c>
      <c r="B46">
        <v>2012</v>
      </c>
      <c r="C46">
        <v>0.72084099999999995</v>
      </c>
      <c r="D46" t="s">
        <v>64</v>
      </c>
      <c r="E46" s="7">
        <f>100*C46/VLOOKUP(B46,PIB!$A$7:$B$15,2,0)</f>
        <v>0.4537240963013644</v>
      </c>
    </row>
    <row r="47" spans="1:5" x14ac:dyDescent="0.3">
      <c r="A47" t="s">
        <v>15</v>
      </c>
      <c r="B47">
        <v>2012</v>
      </c>
      <c r="C47">
        <v>1.111E-3</v>
      </c>
      <c r="D47" t="s">
        <v>64</v>
      </c>
      <c r="E47" s="7">
        <f>100*C47/VLOOKUP(B47,PIB!$A$7:$B$15,2,0)</f>
        <v>6.9930466079317895E-4</v>
      </c>
    </row>
    <row r="48" spans="1:5" x14ac:dyDescent="0.3">
      <c r="A48" t="s">
        <v>11</v>
      </c>
      <c r="B48">
        <v>2012</v>
      </c>
      <c r="C48">
        <v>1.356911</v>
      </c>
      <c r="D48" t="s">
        <v>64</v>
      </c>
      <c r="E48" s="7">
        <f>100*C48/VLOOKUP(B48,PIB!$A$7:$B$15,2,0)</f>
        <v>0.85409017694107403</v>
      </c>
    </row>
    <row r="49" spans="1:5" x14ac:dyDescent="0.3">
      <c r="A49" t="s">
        <v>12</v>
      </c>
      <c r="B49">
        <v>2012</v>
      </c>
      <c r="C49">
        <v>3.04393</v>
      </c>
      <c r="D49" t="s">
        <v>64</v>
      </c>
      <c r="E49" s="7">
        <f>100*C49/VLOOKUP(B49,PIB!$A$7:$B$15,2,0)</f>
        <v>1.9159625887742406</v>
      </c>
    </row>
    <row r="50" spans="1:5" x14ac:dyDescent="0.3">
      <c r="A50" t="s">
        <v>13</v>
      </c>
      <c r="B50">
        <v>2012</v>
      </c>
      <c r="C50">
        <v>9.1258739999999996</v>
      </c>
      <c r="D50" t="s">
        <v>64</v>
      </c>
      <c r="E50" s="7">
        <f>100*C50/VLOOKUP(B50,PIB!$A$7:$B$15,2,0)</f>
        <v>5.7441640162117835</v>
      </c>
    </row>
    <row r="51" spans="1:5" x14ac:dyDescent="0.3">
      <c r="A51" t="s">
        <v>3</v>
      </c>
      <c r="B51">
        <v>2013</v>
      </c>
      <c r="C51">
        <v>0.83978399999999997</v>
      </c>
      <c r="D51" t="s">
        <v>64</v>
      </c>
      <c r="E51" s="7">
        <f>100*C51/VLOOKUP(B51,PIB!$A$7:$B$15,2,0)</f>
        <v>0.50804090781223055</v>
      </c>
    </row>
    <row r="52" spans="1:5" x14ac:dyDescent="0.3">
      <c r="A52" t="s">
        <v>4</v>
      </c>
      <c r="B52">
        <v>2013</v>
      </c>
      <c r="C52">
        <v>0.75043899999999997</v>
      </c>
      <c r="D52" t="s">
        <v>64</v>
      </c>
      <c r="E52" s="7">
        <f>100*C52/VLOOKUP(B52,PIB!$A$7:$B$15,2,0)</f>
        <v>0.45399020559775194</v>
      </c>
    </row>
    <row r="53" spans="1:5" x14ac:dyDescent="0.3">
      <c r="A53" t="s">
        <v>5</v>
      </c>
      <c r="B53">
        <v>2013</v>
      </c>
      <c r="C53">
        <v>7.6402330000000003</v>
      </c>
      <c r="D53" t="s">
        <v>64</v>
      </c>
      <c r="E53" s="7">
        <f>100*C53/VLOOKUP(B53,PIB!$A$7:$B$15,2,0)</f>
        <v>4.6220824750375842</v>
      </c>
    </row>
    <row r="54" spans="1:5" x14ac:dyDescent="0.3">
      <c r="A54" t="s">
        <v>6</v>
      </c>
      <c r="B54">
        <v>2013</v>
      </c>
      <c r="C54">
        <v>1.140957</v>
      </c>
      <c r="D54" t="s">
        <v>64</v>
      </c>
      <c r="E54" s="7">
        <f>100*C54/VLOOKUP(B54,PIB!$A$7:$B$15,2,0)</f>
        <v>0.69024038330656357</v>
      </c>
    </row>
    <row r="55" spans="1:5" x14ac:dyDescent="0.3">
      <c r="A55" t="s">
        <v>7</v>
      </c>
      <c r="B55">
        <v>2013</v>
      </c>
      <c r="C55">
        <v>2.578579</v>
      </c>
      <c r="D55" t="s">
        <v>64</v>
      </c>
      <c r="E55" s="7">
        <f>100*C55/VLOOKUP(B55,PIB!$A$7:$B$15,2,0)</f>
        <v>1.5599530546254201</v>
      </c>
    </row>
    <row r="56" spans="1:5" x14ac:dyDescent="0.3">
      <c r="A56" t="s">
        <v>8</v>
      </c>
      <c r="B56">
        <v>2013</v>
      </c>
      <c r="C56">
        <v>3.930275</v>
      </c>
      <c r="D56" t="s">
        <v>64</v>
      </c>
      <c r="E56" s="7">
        <f>100*C56/VLOOKUP(B56,PIB!$A$7:$B$15,2,0)</f>
        <v>2.3776834030556842</v>
      </c>
    </row>
    <row r="57" spans="1:5" x14ac:dyDescent="0.3">
      <c r="A57" t="s">
        <v>9</v>
      </c>
      <c r="B57">
        <v>2013</v>
      </c>
      <c r="C57">
        <v>9.0690000000000007E-3</v>
      </c>
      <c r="D57" t="s">
        <v>64</v>
      </c>
      <c r="E57" s="7">
        <f>100*C57/VLOOKUP(B57,PIB!$A$7:$B$15,2,0)</f>
        <v>5.4864381709452906E-3</v>
      </c>
    </row>
    <row r="58" spans="1:5" x14ac:dyDescent="0.3">
      <c r="A58" t="s">
        <v>14</v>
      </c>
      <c r="B58">
        <v>2013</v>
      </c>
      <c r="C58">
        <v>4.1069000000000001E-2</v>
      </c>
      <c r="D58" t="s">
        <v>64</v>
      </c>
      <c r="E58" s="7">
        <f>100*C58/VLOOKUP(B58,PIB!$A$7:$B$15,2,0)</f>
        <v>2.4845355523492353E-2</v>
      </c>
    </row>
    <row r="59" spans="1:5" x14ac:dyDescent="0.3">
      <c r="A59" t="s">
        <v>10</v>
      </c>
      <c r="B59">
        <v>2013</v>
      </c>
      <c r="C59">
        <v>0.74122399999999999</v>
      </c>
      <c r="D59" t="s">
        <v>64</v>
      </c>
      <c r="E59" s="7">
        <f>100*C59/VLOOKUP(B59,PIB!$A$7:$B$15,2,0)</f>
        <v>0.4484154423663857</v>
      </c>
    </row>
    <row r="60" spans="1:5" x14ac:dyDescent="0.3">
      <c r="A60" t="s">
        <v>15</v>
      </c>
      <c r="B60">
        <v>2013</v>
      </c>
      <c r="C60">
        <v>9.1319999999999995E-3</v>
      </c>
      <c r="D60" t="s">
        <v>64</v>
      </c>
      <c r="E60" s="7">
        <f>100*C60/VLOOKUP(B60,PIB!$A$7:$B$15,2,0)</f>
        <v>5.5245510394831164E-3</v>
      </c>
    </row>
    <row r="61" spans="1:5" x14ac:dyDescent="0.3">
      <c r="A61" t="s">
        <v>11</v>
      </c>
      <c r="B61">
        <v>2013</v>
      </c>
      <c r="C61">
        <v>4.0133039999999998</v>
      </c>
      <c r="D61" t="s">
        <v>64</v>
      </c>
      <c r="E61" s="7">
        <f>100*C61/VLOOKUP(B61,PIB!$A$7:$B$15,2,0)</f>
        <v>2.4279131389577038</v>
      </c>
    </row>
    <row r="62" spans="1:5" x14ac:dyDescent="0.3">
      <c r="A62" t="s">
        <v>12</v>
      </c>
      <c r="B62">
        <v>2013</v>
      </c>
      <c r="C62">
        <v>3.1846459999999999</v>
      </c>
      <c r="D62" t="s">
        <v>64</v>
      </c>
      <c r="E62" s="7">
        <f>100*C62/VLOOKUP(B62,PIB!$A$7:$B$15,2,0)</f>
        <v>1.9266030847224869</v>
      </c>
    </row>
    <row r="63" spans="1:5" x14ac:dyDescent="0.3">
      <c r="A63" t="s">
        <v>13</v>
      </c>
      <c r="B63">
        <v>2013</v>
      </c>
      <c r="C63">
        <v>9.1175730000000001</v>
      </c>
      <c r="D63" t="s">
        <v>64</v>
      </c>
      <c r="E63" s="7">
        <f>100*C63/VLOOKUP(B63,PIB!$A$7:$B$15,2,0)</f>
        <v>5.5158231925879546</v>
      </c>
    </row>
    <row r="64" spans="1:5" x14ac:dyDescent="0.3">
      <c r="A64" t="s">
        <v>3</v>
      </c>
      <c r="B64">
        <v>2014</v>
      </c>
      <c r="C64">
        <v>0.84322799999999998</v>
      </c>
      <c r="D64" t="s">
        <v>64</v>
      </c>
      <c r="E64" s="7">
        <f>100*C64/VLOOKUP(B64,PIB!$A$7:$B$15,2,0)</f>
        <v>0.50134547811145524</v>
      </c>
    </row>
    <row r="65" spans="1:5" x14ac:dyDescent="0.3">
      <c r="A65" t="s">
        <v>4</v>
      </c>
      <c r="B65">
        <v>2014</v>
      </c>
      <c r="C65">
        <v>0.85201800000000005</v>
      </c>
      <c r="D65" t="s">
        <v>64</v>
      </c>
      <c r="E65" s="7">
        <f>100*C65/VLOOKUP(B65,PIB!$A$7:$B$15,2,0)</f>
        <v>0.50657161713032051</v>
      </c>
    </row>
    <row r="66" spans="1:5" x14ac:dyDescent="0.3">
      <c r="A66" t="s">
        <v>5</v>
      </c>
      <c r="B66">
        <v>2014</v>
      </c>
      <c r="C66">
        <v>7.587186</v>
      </c>
      <c r="D66" t="s">
        <v>64</v>
      </c>
      <c r="E66" s="7">
        <f>100*C66/VLOOKUP(B66,PIB!$A$7:$B$15,2,0)</f>
        <v>4.5109998632523354</v>
      </c>
    </row>
    <row r="67" spans="1:5" x14ac:dyDescent="0.3">
      <c r="A67" t="s">
        <v>6</v>
      </c>
      <c r="B67">
        <v>2014</v>
      </c>
      <c r="C67">
        <v>1.106374</v>
      </c>
      <c r="D67" t="s">
        <v>64</v>
      </c>
      <c r="E67" s="7">
        <f>100*C67/VLOOKUP(B67,PIB!$A$7:$B$15,2,0)</f>
        <v>0.65780026517155876</v>
      </c>
    </row>
    <row r="68" spans="1:5" x14ac:dyDescent="0.3">
      <c r="A68" t="s">
        <v>7</v>
      </c>
      <c r="B68">
        <v>2014</v>
      </c>
      <c r="C68">
        <v>2.449884</v>
      </c>
      <c r="D68" t="s">
        <v>64</v>
      </c>
      <c r="E68" s="7">
        <f>100*C68/VLOOKUP(B68,PIB!$A$7:$B$15,2,0)</f>
        <v>1.4565909401699237</v>
      </c>
    </row>
    <row r="69" spans="1:5" x14ac:dyDescent="0.3">
      <c r="A69" t="s">
        <v>8</v>
      </c>
      <c r="B69">
        <v>2014</v>
      </c>
      <c r="C69">
        <v>3.504445</v>
      </c>
      <c r="D69" t="s">
        <v>64</v>
      </c>
      <c r="E69" s="7">
        <f>100*C69/VLOOKUP(B69,PIB!$A$7:$B$15,2,0)</f>
        <v>2.0835855237732841</v>
      </c>
    </row>
    <row r="70" spans="1:5" x14ac:dyDescent="0.3">
      <c r="A70" t="s">
        <v>9</v>
      </c>
      <c r="B70">
        <v>2014</v>
      </c>
      <c r="C70">
        <v>9.384E-3</v>
      </c>
      <c r="D70" t="s">
        <v>64</v>
      </c>
      <c r="E70" s="7">
        <f>100*C70/VLOOKUP(B70,PIB!$A$7:$B$15,2,0)</f>
        <v>5.5793047273073196E-3</v>
      </c>
    </row>
    <row r="71" spans="1:5" x14ac:dyDescent="0.3">
      <c r="A71" t="s">
        <v>14</v>
      </c>
      <c r="B71">
        <v>2014</v>
      </c>
      <c r="C71">
        <v>4.0162000000000003E-2</v>
      </c>
      <c r="D71" t="s">
        <v>64</v>
      </c>
      <c r="E71" s="7">
        <f>100*C71/VLOOKUP(B71,PIB!$A$7:$B$15,2,0)</f>
        <v>2.3878520509176958E-2</v>
      </c>
    </row>
    <row r="72" spans="1:5" x14ac:dyDescent="0.3">
      <c r="A72" t="s">
        <v>10</v>
      </c>
      <c r="B72">
        <v>2014</v>
      </c>
      <c r="C72">
        <v>0.73775199999999996</v>
      </c>
      <c r="D72" t="s">
        <v>64</v>
      </c>
      <c r="E72" s="7">
        <f>100*C72/VLOOKUP(B72,PIB!$A$7:$B$15,2,0)</f>
        <v>0.43863418810533134</v>
      </c>
    </row>
    <row r="73" spans="1:5" x14ac:dyDescent="0.3">
      <c r="A73" t="s">
        <v>15</v>
      </c>
      <c r="B73">
        <v>2014</v>
      </c>
      <c r="C73">
        <v>9.979E-3</v>
      </c>
      <c r="D73" t="s">
        <v>64</v>
      </c>
      <c r="E73" s="7">
        <f>100*C73/VLOOKUP(B73,PIB!$A$7:$B$15,2,0)</f>
        <v>5.9330649908141235E-3</v>
      </c>
    </row>
    <row r="74" spans="1:5" x14ac:dyDescent="0.3">
      <c r="A74" t="s">
        <v>11</v>
      </c>
      <c r="B74">
        <v>2014</v>
      </c>
      <c r="C74">
        <v>2.3481619999999999</v>
      </c>
      <c r="D74" t="s">
        <v>64</v>
      </c>
      <c r="E74" s="7">
        <f>100*C74/VLOOKUP(B74,PIB!$A$7:$B$15,2,0)</f>
        <v>1.3961116098767485</v>
      </c>
    </row>
    <row r="75" spans="1:5" x14ac:dyDescent="0.3">
      <c r="A75" t="s">
        <v>12</v>
      </c>
      <c r="B75">
        <v>2014</v>
      </c>
      <c r="C75">
        <v>3.363254</v>
      </c>
      <c r="D75" t="s">
        <v>64</v>
      </c>
      <c r="E75" s="7">
        <f>100*C75/VLOOKUP(B75,PIB!$A$7:$B$15,2,0)</f>
        <v>1.9996396996307813</v>
      </c>
    </row>
    <row r="76" spans="1:5" x14ac:dyDescent="0.3">
      <c r="A76" t="s">
        <v>13</v>
      </c>
      <c r="B76">
        <v>2014</v>
      </c>
      <c r="C76">
        <v>8.5634700000000006</v>
      </c>
      <c r="D76" t="s">
        <v>64</v>
      </c>
      <c r="E76" s="7">
        <f>100*C76/VLOOKUP(B76,PIB!$A$7:$B$15,2,0)</f>
        <v>5.0914544600548179</v>
      </c>
    </row>
    <row r="77" spans="1:5" x14ac:dyDescent="0.3">
      <c r="A77" t="s">
        <v>3</v>
      </c>
      <c r="B77">
        <v>2015</v>
      </c>
      <c r="C77">
        <v>1.039911</v>
      </c>
      <c r="D77" t="s">
        <v>64</v>
      </c>
      <c r="E77" s="7">
        <f>100*C77/VLOOKUP(B77,PIB!$A$7:$B$15,2,0)</f>
        <v>0.6000571257111863</v>
      </c>
    </row>
    <row r="78" spans="1:5" x14ac:dyDescent="0.3">
      <c r="A78" t="s">
        <v>4</v>
      </c>
      <c r="B78">
        <v>2015</v>
      </c>
      <c r="C78">
        <v>0.96865500000000004</v>
      </c>
      <c r="D78" t="s">
        <v>64</v>
      </c>
      <c r="E78" s="7">
        <f>100*C78/VLOOKUP(B78,PIB!$A$7:$B$15,2,0)</f>
        <v>0.55894046231434147</v>
      </c>
    </row>
    <row r="79" spans="1:5" x14ac:dyDescent="0.3">
      <c r="A79" t="s">
        <v>5</v>
      </c>
      <c r="B79">
        <v>2015</v>
      </c>
      <c r="C79">
        <v>8.2250560000000004</v>
      </c>
      <c r="D79" t="s">
        <v>64</v>
      </c>
      <c r="E79" s="7">
        <f>100*C79/VLOOKUP(B79,PIB!$A$7:$B$15,2,0)</f>
        <v>4.7460825610783495</v>
      </c>
    </row>
    <row r="80" spans="1:5" x14ac:dyDescent="0.3">
      <c r="A80" t="s">
        <v>6</v>
      </c>
      <c r="B80">
        <v>2015</v>
      </c>
      <c r="C80">
        <v>1.291866</v>
      </c>
      <c r="D80" t="s">
        <v>64</v>
      </c>
      <c r="E80" s="7">
        <f>100*C80/VLOOKUP(B80,PIB!$A$7:$B$15,2,0)</f>
        <v>0.74544206068019991</v>
      </c>
    </row>
    <row r="81" spans="1:5" x14ac:dyDescent="0.3">
      <c r="A81" t="s">
        <v>7</v>
      </c>
      <c r="B81">
        <v>2015</v>
      </c>
      <c r="C81">
        <v>2.8105989999999998</v>
      </c>
      <c r="D81" t="s">
        <v>64</v>
      </c>
      <c r="E81" s="7">
        <f>100*C81/VLOOKUP(B81,PIB!$A$7:$B$15,2,0)</f>
        <v>1.6217925932764767</v>
      </c>
    </row>
    <row r="82" spans="1:5" x14ac:dyDescent="0.3">
      <c r="A82" t="s">
        <v>8</v>
      </c>
      <c r="B82">
        <v>2015</v>
      </c>
      <c r="C82">
        <v>3.748129</v>
      </c>
      <c r="D82" t="s">
        <v>64</v>
      </c>
      <c r="E82" s="7">
        <f>100*C82/VLOOKUP(B82,PIB!$A$7:$B$15,2,0)</f>
        <v>2.1627730782102921</v>
      </c>
    </row>
    <row r="83" spans="1:5" x14ac:dyDescent="0.3">
      <c r="A83" t="s">
        <v>9</v>
      </c>
      <c r="B83">
        <v>2015</v>
      </c>
      <c r="C83" s="1">
        <v>3.0000000000000001E-5</v>
      </c>
      <c r="D83" t="s">
        <v>64</v>
      </c>
      <c r="E83" s="7">
        <f>100*C83/VLOOKUP(B83,PIB!$A$7:$B$15,2,0)</f>
        <v>1.731082157159179E-5</v>
      </c>
    </row>
    <row r="84" spans="1:5" x14ac:dyDescent="0.3">
      <c r="A84" t="s">
        <v>14</v>
      </c>
      <c r="B84">
        <v>2015</v>
      </c>
      <c r="C84">
        <v>4.6845999999999999E-2</v>
      </c>
      <c r="D84" t="s">
        <v>64</v>
      </c>
      <c r="E84" s="7">
        <f>100*C84/VLOOKUP(B84,PIB!$A$7:$B$15,2,0)</f>
        <v>2.7031424911426294E-2</v>
      </c>
    </row>
    <row r="85" spans="1:5" x14ac:dyDescent="0.3">
      <c r="A85" t="s">
        <v>10</v>
      </c>
      <c r="B85">
        <v>2015</v>
      </c>
      <c r="C85">
        <v>0.78141300000000002</v>
      </c>
      <c r="D85" t="s">
        <v>64</v>
      </c>
      <c r="E85" s="7">
        <f>100*C85/VLOOKUP(B85,PIB!$A$7:$B$15,2,0)</f>
        <v>0.45089670055740849</v>
      </c>
    </row>
    <row r="86" spans="1:5" x14ac:dyDescent="0.3">
      <c r="A86" t="s">
        <v>15</v>
      </c>
      <c r="B86">
        <v>2015</v>
      </c>
      <c r="C86">
        <v>8.9379999999999998E-3</v>
      </c>
      <c r="D86" t="s">
        <v>64</v>
      </c>
      <c r="E86" s="7">
        <f>100*C86/VLOOKUP(B86,PIB!$A$7:$B$15,2,0)</f>
        <v>5.1574707735629133E-3</v>
      </c>
    </row>
    <row r="87" spans="1:5" x14ac:dyDescent="0.3">
      <c r="A87" t="s">
        <v>11</v>
      </c>
      <c r="B87">
        <v>2015</v>
      </c>
      <c r="C87">
        <v>2.6555300000000002</v>
      </c>
      <c r="D87" t="s">
        <v>64</v>
      </c>
      <c r="E87" s="7">
        <f>100*C87/VLOOKUP(B87,PIB!$A$7:$B$15,2,0)</f>
        <v>1.5323135336003046</v>
      </c>
    </row>
    <row r="88" spans="1:5" x14ac:dyDescent="0.3">
      <c r="A88" t="s">
        <v>12</v>
      </c>
      <c r="B88">
        <v>2015</v>
      </c>
      <c r="C88">
        <v>3.998942</v>
      </c>
      <c r="D88" t="s">
        <v>64</v>
      </c>
      <c r="E88" s="7">
        <f>100*C88/VLOOKUP(B88,PIB!$A$7:$B$15,2,0)</f>
        <v>2.3074990479048139</v>
      </c>
    </row>
    <row r="89" spans="1:5" x14ac:dyDescent="0.3">
      <c r="A89" t="s">
        <v>13</v>
      </c>
      <c r="B89">
        <v>2015</v>
      </c>
      <c r="C89">
        <v>8.9677349999999993</v>
      </c>
      <c r="D89" t="s">
        <v>64</v>
      </c>
      <c r="E89" s="7">
        <f>100*C89/VLOOKUP(B89,PIB!$A$7:$B$15,2,0)</f>
        <v>5.1746286828772892</v>
      </c>
    </row>
    <row r="90" spans="1:5" x14ac:dyDescent="0.3">
      <c r="A90" t="s">
        <v>3</v>
      </c>
      <c r="B90">
        <v>2016</v>
      </c>
      <c r="C90">
        <v>1.075761</v>
      </c>
      <c r="D90" t="s">
        <v>64</v>
      </c>
      <c r="E90" s="7">
        <f>100*C90/VLOOKUP(B90,PIB!$A$7:$B$15,2,0)</f>
        <v>0.60737034899936659</v>
      </c>
    </row>
    <row r="91" spans="1:5" x14ac:dyDescent="0.3">
      <c r="A91" t="s">
        <v>4</v>
      </c>
      <c r="B91">
        <v>2016</v>
      </c>
      <c r="C91">
        <v>1.1585939999999999</v>
      </c>
      <c r="D91" t="s">
        <v>64</v>
      </c>
      <c r="E91" s="7">
        <f>100*C91/VLOOKUP(B91,PIB!$A$7:$B$15,2,0)</f>
        <v>0.6541375288085105</v>
      </c>
    </row>
    <row r="92" spans="1:5" x14ac:dyDescent="0.3">
      <c r="A92" t="s">
        <v>5</v>
      </c>
      <c r="B92">
        <v>2016</v>
      </c>
      <c r="C92">
        <v>8.9192169999999997</v>
      </c>
      <c r="D92" t="s">
        <v>64</v>
      </c>
      <c r="E92" s="7">
        <f>100*C92/VLOOKUP(B92,PIB!$A$7:$B$15,2,0)</f>
        <v>5.0357541703882953</v>
      </c>
    </row>
    <row r="93" spans="1:5" x14ac:dyDescent="0.3">
      <c r="A93" t="s">
        <v>6</v>
      </c>
      <c r="B93">
        <v>2016</v>
      </c>
      <c r="C93">
        <v>1.603092</v>
      </c>
      <c r="D93" t="s">
        <v>64</v>
      </c>
      <c r="E93" s="7">
        <f>100*C93/VLOOKUP(B93,PIB!$A$7:$B$15,2,0)</f>
        <v>0.90509931808096089</v>
      </c>
    </row>
    <row r="94" spans="1:5" x14ac:dyDescent="0.3">
      <c r="A94" t="s">
        <v>7</v>
      </c>
      <c r="B94">
        <v>2016</v>
      </c>
      <c r="C94">
        <v>2.8768660000000001</v>
      </c>
      <c r="D94" t="s">
        <v>64</v>
      </c>
      <c r="E94" s="7">
        <f>100*C94/VLOOKUP(B94,PIB!$A$7:$B$15,2,0)</f>
        <v>1.6242670132533263</v>
      </c>
    </row>
    <row r="95" spans="1:5" x14ac:dyDescent="0.3">
      <c r="A95" t="s">
        <v>8</v>
      </c>
      <c r="B95">
        <v>2016</v>
      </c>
      <c r="C95">
        <v>4.2523280000000003</v>
      </c>
      <c r="D95" t="s">
        <v>64</v>
      </c>
      <c r="E95" s="7">
        <f>100*C95/VLOOKUP(B95,PIB!$A$7:$B$15,2,0)</f>
        <v>2.4008473456648631</v>
      </c>
    </row>
    <row r="96" spans="1:5" x14ac:dyDescent="0.3">
      <c r="A96" t="s">
        <v>9</v>
      </c>
      <c r="B96">
        <v>2016</v>
      </c>
      <c r="C96">
        <v>2.1419999999999998E-3</v>
      </c>
      <c r="D96" t="s">
        <v>64</v>
      </c>
      <c r="E96" s="7">
        <f>100*C96/VLOOKUP(B96,PIB!$A$7:$B$15,2,0)</f>
        <v>1.2093646149624712E-3</v>
      </c>
    </row>
    <row r="97" spans="1:5" x14ac:dyDescent="0.3">
      <c r="A97" t="s">
        <v>14</v>
      </c>
      <c r="B97">
        <v>2016</v>
      </c>
      <c r="C97">
        <v>4.9701000000000002E-2</v>
      </c>
      <c r="D97" t="s">
        <v>64</v>
      </c>
      <c r="E97" s="7">
        <f>100*C97/VLOOKUP(B97,PIB!$A$7:$B$15,2,0)</f>
        <v>2.8060985400676842E-2</v>
      </c>
    </row>
    <row r="98" spans="1:5" x14ac:dyDescent="0.3">
      <c r="A98" t="s">
        <v>10</v>
      </c>
      <c r="B98">
        <v>2016</v>
      </c>
      <c r="C98">
        <v>0.85012399999999999</v>
      </c>
      <c r="D98" t="s">
        <v>64</v>
      </c>
      <c r="E98" s="7">
        <f>100*C98/VLOOKUP(B98,PIB!$A$7:$B$15,2,0)</f>
        <v>0.47997660314208962</v>
      </c>
    </row>
    <row r="99" spans="1:5" x14ac:dyDescent="0.3">
      <c r="A99" t="s">
        <v>15</v>
      </c>
      <c r="B99">
        <v>2016</v>
      </c>
      <c r="C99">
        <v>3.437E-3</v>
      </c>
      <c r="D99" t="s">
        <v>64</v>
      </c>
      <c r="E99" s="7">
        <f>100*C99/VLOOKUP(B99,PIB!$A$7:$B$15,2,0)</f>
        <v>1.9405164246620048E-3</v>
      </c>
    </row>
    <row r="100" spans="1:5" x14ac:dyDescent="0.3">
      <c r="A100" t="s">
        <v>11</v>
      </c>
      <c r="B100">
        <v>2016</v>
      </c>
      <c r="C100">
        <v>3.4640499999999999</v>
      </c>
      <c r="D100" t="s">
        <v>64</v>
      </c>
      <c r="E100" s="7">
        <f>100*C100/VLOOKUP(B100,PIB!$A$7:$B$15,2,0)</f>
        <v>1.9557887462468482</v>
      </c>
    </row>
    <row r="101" spans="1:5" x14ac:dyDescent="0.3">
      <c r="A101" t="s">
        <v>12</v>
      </c>
      <c r="B101">
        <v>2016</v>
      </c>
      <c r="C101">
        <v>4.2576720000000003</v>
      </c>
      <c r="D101" t="s">
        <v>64</v>
      </c>
      <c r="E101" s="7">
        <f>100*C101/VLOOKUP(B101,PIB!$A$7:$B$15,2,0)</f>
        <v>2.4038645466463566</v>
      </c>
    </row>
    <row r="102" spans="1:5" x14ac:dyDescent="0.3">
      <c r="A102" t="s">
        <v>13</v>
      </c>
      <c r="B102">
        <v>2016</v>
      </c>
      <c r="C102">
        <v>9.1559460000000001</v>
      </c>
      <c r="D102" t="s">
        <v>64</v>
      </c>
      <c r="E102" s="7">
        <f>100*C102/VLOOKUP(B102,PIB!$A$7:$B$15,2,0)</f>
        <v>5.1694104149893461</v>
      </c>
    </row>
    <row r="103" spans="1:5" x14ac:dyDescent="0.3">
      <c r="A103" t="s">
        <v>3</v>
      </c>
      <c r="B103">
        <v>2017</v>
      </c>
      <c r="C103">
        <v>1.091982</v>
      </c>
      <c r="D103" t="s">
        <v>64</v>
      </c>
      <c r="E103" s="7">
        <f>100*C103/VLOOKUP(B103,PIB!$A$7:$B$15,2,0)</f>
        <v>0.60741188210675279</v>
      </c>
    </row>
    <row r="104" spans="1:5" x14ac:dyDescent="0.3">
      <c r="A104" t="s">
        <v>4</v>
      </c>
      <c r="B104">
        <v>2017</v>
      </c>
      <c r="C104">
        <v>1.295053</v>
      </c>
      <c r="D104" t="s">
        <v>64</v>
      </c>
      <c r="E104" s="7">
        <f>100*C104/VLOOKUP(B104,PIB!$A$7:$B$15,2,0)</f>
        <v>0.72036954836068412</v>
      </c>
    </row>
    <row r="105" spans="1:5" x14ac:dyDescent="0.3">
      <c r="A105" t="s">
        <v>5</v>
      </c>
      <c r="B105">
        <v>2017</v>
      </c>
      <c r="C105">
        <v>9.2640550000000008</v>
      </c>
      <c r="D105" t="s">
        <v>64</v>
      </c>
      <c r="E105" s="7">
        <f>100*C105/VLOOKUP(B105,PIB!$A$7:$B$15,2,0)</f>
        <v>5.1531042485045306</v>
      </c>
    </row>
    <row r="106" spans="1:5" x14ac:dyDescent="0.3">
      <c r="A106" t="s">
        <v>6</v>
      </c>
      <c r="B106">
        <v>2017</v>
      </c>
      <c r="C106">
        <v>1.477616</v>
      </c>
      <c r="D106" t="s">
        <v>64</v>
      </c>
      <c r="E106" s="7">
        <f>100*C106/VLOOKUP(B106,PIB!$A$7:$B$15,2,0)</f>
        <v>0.82191969793554442</v>
      </c>
    </row>
    <row r="107" spans="1:5" x14ac:dyDescent="0.3">
      <c r="A107" t="s">
        <v>7</v>
      </c>
      <c r="B107">
        <v>2017</v>
      </c>
      <c r="C107">
        <v>2.8576280000000001</v>
      </c>
      <c r="D107" t="s">
        <v>64</v>
      </c>
      <c r="E107" s="7">
        <f>100*C107/VLOOKUP(B107,PIB!$A$7:$B$15,2,0)</f>
        <v>1.58954744843867</v>
      </c>
    </row>
    <row r="108" spans="1:5" x14ac:dyDescent="0.3">
      <c r="A108" t="s">
        <v>8</v>
      </c>
      <c r="B108">
        <v>2017</v>
      </c>
      <c r="C108">
        <v>4.2034269999999996</v>
      </c>
      <c r="D108" t="s">
        <v>64</v>
      </c>
      <c r="E108" s="7">
        <f>100*C108/VLOOKUP(B108,PIB!$A$7:$B$15,2,0)</f>
        <v>2.3381443149871894</v>
      </c>
    </row>
    <row r="109" spans="1:5" x14ac:dyDescent="0.3">
      <c r="A109" t="s">
        <v>9</v>
      </c>
      <c r="B109">
        <v>2017</v>
      </c>
      <c r="C109">
        <v>5.7450000000000001E-3</v>
      </c>
      <c r="D109" t="s">
        <v>64</v>
      </c>
      <c r="E109" s="7">
        <f>100*C109/VLOOKUP(B109,PIB!$A$7:$B$15,2,0)</f>
        <v>3.1956399122909486E-3</v>
      </c>
    </row>
    <row r="110" spans="1:5" x14ac:dyDescent="0.3">
      <c r="A110" t="s">
        <v>14</v>
      </c>
      <c r="B110">
        <v>2017</v>
      </c>
      <c r="C110">
        <v>5.1302E-2</v>
      </c>
      <c r="D110" t="s">
        <v>64</v>
      </c>
      <c r="E110" s="7">
        <f>100*C110/VLOOKUP(B110,PIB!$A$7:$B$15,2,0)</f>
        <v>2.8536591606675415E-2</v>
      </c>
    </row>
    <row r="111" spans="1:5" x14ac:dyDescent="0.3">
      <c r="A111" t="s">
        <v>10</v>
      </c>
      <c r="B111">
        <v>2017</v>
      </c>
      <c r="C111">
        <v>0.895092</v>
      </c>
      <c r="D111" t="s">
        <v>64</v>
      </c>
      <c r="E111" s="7">
        <f>100*C111/VLOOKUP(B111,PIB!$A$7:$B$15,2,0)</f>
        <v>0.49789237952520965</v>
      </c>
    </row>
    <row r="112" spans="1:5" x14ac:dyDescent="0.3">
      <c r="A112" t="s">
        <v>15</v>
      </c>
      <c r="B112">
        <v>2017</v>
      </c>
      <c r="C112">
        <v>3.4840000000000001E-3</v>
      </c>
      <c r="D112" t="s">
        <v>64</v>
      </c>
      <c r="E112" s="7">
        <f>100*C112/VLOOKUP(B112,PIB!$A$7:$B$15,2,0)</f>
        <v>1.9379650921534663E-3</v>
      </c>
    </row>
    <row r="113" spans="1:5" x14ac:dyDescent="0.3">
      <c r="A113" t="s">
        <v>11</v>
      </c>
      <c r="B113">
        <v>2017</v>
      </c>
      <c r="C113">
        <v>4.6002390000000002</v>
      </c>
      <c r="D113" t="s">
        <v>64</v>
      </c>
      <c r="E113" s="7">
        <f>100*C113/VLOOKUP(B113,PIB!$A$7:$B$15,2,0)</f>
        <v>2.5588698615278331</v>
      </c>
    </row>
    <row r="114" spans="1:5" x14ac:dyDescent="0.3">
      <c r="A114" t="s">
        <v>12</v>
      </c>
      <c r="B114">
        <v>2017</v>
      </c>
      <c r="C114">
        <v>4.6833299999999998</v>
      </c>
      <c r="D114" t="s">
        <v>64</v>
      </c>
      <c r="E114" s="7">
        <f>100*C114/VLOOKUP(B114,PIB!$A$7:$B$15,2,0)</f>
        <v>2.6050889939825184</v>
      </c>
    </row>
    <row r="115" spans="1:5" x14ac:dyDescent="0.3">
      <c r="A115" t="s">
        <v>13</v>
      </c>
      <c r="B115">
        <v>2017</v>
      </c>
      <c r="C115">
        <v>9.4736010000000004</v>
      </c>
      <c r="D115" t="s">
        <v>64</v>
      </c>
      <c r="E115" s="7">
        <f>100*C115/VLOOKUP(B115,PIB!$A$7:$B$15,2,0)</f>
        <v>5.2696636150947684</v>
      </c>
    </row>
    <row r="116" spans="1:5" x14ac:dyDescent="0.3">
      <c r="A116" t="s">
        <v>11</v>
      </c>
      <c r="B116">
        <v>2009</v>
      </c>
      <c r="C116">
        <v>7.7999999999999996E-3</v>
      </c>
      <c r="D116" t="s">
        <v>66</v>
      </c>
      <c r="E116" s="7">
        <f>100*C116/VLOOKUP(B116,PIB!$A$7:$B$15,2,0)</f>
        <v>5.8073652281773356E-3</v>
      </c>
    </row>
    <row r="117" spans="1:5" x14ac:dyDescent="0.3">
      <c r="A117" t="s">
        <v>11</v>
      </c>
      <c r="B117">
        <v>2016</v>
      </c>
      <c r="C117">
        <v>6.4920000000000004E-3</v>
      </c>
      <c r="D117" t="s">
        <v>66</v>
      </c>
      <c r="E117" s="7">
        <f>100*C117/VLOOKUP(B117,PIB!$A$7:$B$15,2,0)</f>
        <v>3.6653571803624482E-3</v>
      </c>
    </row>
    <row r="118" spans="1:5" x14ac:dyDescent="0.3">
      <c r="A118" t="s">
        <v>11</v>
      </c>
      <c r="B118">
        <v>2013</v>
      </c>
      <c r="C118">
        <v>6.9420000000000003E-3</v>
      </c>
      <c r="D118" t="s">
        <v>66</v>
      </c>
      <c r="E118" s="7">
        <f>100*C118/VLOOKUP(B118,PIB!$A$7:$B$15,2,0)</f>
        <v>4.1996751331681778E-3</v>
      </c>
    </row>
    <row r="119" spans="1:5" x14ac:dyDescent="0.3">
      <c r="A119" t="s">
        <v>11</v>
      </c>
      <c r="B119">
        <v>2010</v>
      </c>
      <c r="C119">
        <v>7.5589999999999997E-3</v>
      </c>
      <c r="D119" t="s">
        <v>66</v>
      </c>
      <c r="E119" s="7">
        <f>100*C119/VLOOKUP(B119,PIB!$A$7:$B$15,2,0)</f>
        <v>5.3171883265241814E-3</v>
      </c>
    </row>
    <row r="120" spans="1:5" x14ac:dyDescent="0.3">
      <c r="A120" t="s">
        <v>11</v>
      </c>
      <c r="B120">
        <v>2017</v>
      </c>
      <c r="C120">
        <v>6.2969999999999996E-3</v>
      </c>
      <c r="D120" t="s">
        <v>66</v>
      </c>
      <c r="E120" s="7">
        <f>100*C120/VLOOKUP(B120,PIB!$A$7:$B$15,2,0)</f>
        <v>3.5026883425058487E-3</v>
      </c>
    </row>
    <row r="121" spans="1:5" x14ac:dyDescent="0.3">
      <c r="A121" t="s">
        <v>11</v>
      </c>
      <c r="B121">
        <v>2011</v>
      </c>
      <c r="C121">
        <v>8.4259999999999995E-3</v>
      </c>
      <c r="D121" t="s">
        <v>66</v>
      </c>
      <c r="E121" s="7">
        <f>100*C121/VLOOKUP(B121,PIB!$A$7:$B$15,2,0)</f>
        <v>5.5857181684996248E-3</v>
      </c>
    </row>
    <row r="122" spans="1:5" x14ac:dyDescent="0.3">
      <c r="A122" t="s">
        <v>11</v>
      </c>
      <c r="B122">
        <v>2012</v>
      </c>
      <c r="C122">
        <v>7.045E-3</v>
      </c>
      <c r="D122" t="s">
        <v>66</v>
      </c>
      <c r="E122" s="7">
        <f>100*C122/VLOOKUP(B122,PIB!$A$7:$B$15,2,0)</f>
        <v>4.4343846402231735E-3</v>
      </c>
    </row>
    <row r="123" spans="1:5" x14ac:dyDescent="0.3">
      <c r="A123" t="s">
        <v>11</v>
      </c>
      <c r="B123">
        <v>2014</v>
      </c>
      <c r="C123">
        <v>6.7949999999999998E-3</v>
      </c>
      <c r="D123" t="s">
        <v>66</v>
      </c>
      <c r="E123" s="7">
        <f>100*C123/VLOOKUP(B123,PIB!$A$7:$B$15,2,0)</f>
        <v>4.0400016647541811E-3</v>
      </c>
    </row>
    <row r="124" spans="1:5" x14ac:dyDescent="0.3">
      <c r="A124" t="s">
        <v>11</v>
      </c>
      <c r="B124">
        <v>2015</v>
      </c>
      <c r="C124">
        <v>6.6889999999999996E-3</v>
      </c>
      <c r="D124" t="s">
        <v>66</v>
      </c>
      <c r="E124" s="7">
        <f>100*C124/VLOOKUP(B124,PIB!$A$7:$B$15,2,0)</f>
        <v>3.8597361830792487E-3</v>
      </c>
    </row>
    <row r="125" spans="1:5" x14ac:dyDescent="0.3">
      <c r="A125" t="s">
        <v>11</v>
      </c>
      <c r="B125">
        <v>2016</v>
      </c>
      <c r="C125">
        <v>0</v>
      </c>
      <c r="D125" t="s">
        <v>66</v>
      </c>
      <c r="E125" s="7">
        <f>100*C125/VLOOKUP(B125,PIB!$A$7:$B$15,2,0)</f>
        <v>0</v>
      </c>
    </row>
    <row r="126" spans="1:5" x14ac:dyDescent="0.3">
      <c r="A126" t="s">
        <v>11</v>
      </c>
      <c r="B126">
        <v>2011</v>
      </c>
      <c r="C126" s="1">
        <v>8.7999999999999998E-5</v>
      </c>
      <c r="D126" t="s">
        <v>66</v>
      </c>
      <c r="E126" s="7">
        <f>100*C126/VLOOKUP(B126,PIB!$A$7:$B$15,2,0)</f>
        <v>5.8336482177541789E-5</v>
      </c>
    </row>
    <row r="127" spans="1:5" x14ac:dyDescent="0.3">
      <c r="A127" t="s">
        <v>11</v>
      </c>
      <c r="B127">
        <v>2013</v>
      </c>
      <c r="C127">
        <v>0</v>
      </c>
      <c r="D127" t="s">
        <v>66</v>
      </c>
      <c r="E127" s="7">
        <f>100*C127/VLOOKUP(B127,PIB!$A$7:$B$15,2,0)</f>
        <v>0</v>
      </c>
    </row>
    <row r="128" spans="1:5" x14ac:dyDescent="0.3">
      <c r="A128" t="s">
        <v>11</v>
      </c>
      <c r="B128">
        <v>2012</v>
      </c>
      <c r="C128">
        <v>0</v>
      </c>
      <c r="D128" t="s">
        <v>66</v>
      </c>
      <c r="E128" s="7">
        <f>100*C128/VLOOKUP(B128,PIB!$A$7:$B$15,2,0)</f>
        <v>0</v>
      </c>
    </row>
    <row r="129" spans="1:5" x14ac:dyDescent="0.3">
      <c r="A129" t="s">
        <v>11</v>
      </c>
      <c r="B129">
        <v>2015</v>
      </c>
      <c r="C129">
        <v>0</v>
      </c>
      <c r="D129" t="s">
        <v>66</v>
      </c>
      <c r="E129" s="7">
        <f>100*C129/VLOOKUP(B129,PIB!$A$7:$B$15,2,0)</f>
        <v>0</v>
      </c>
    </row>
    <row r="130" spans="1:5" x14ac:dyDescent="0.3">
      <c r="A130" t="s">
        <v>11</v>
      </c>
      <c r="B130">
        <v>2009</v>
      </c>
      <c r="C130">
        <v>1.1900000000000001E-4</v>
      </c>
      <c r="D130" t="s">
        <v>66</v>
      </c>
      <c r="E130" s="7">
        <f>100*C130/VLOOKUP(B130,PIB!$A$7:$B$15,2,0)</f>
        <v>8.8599546429885006E-5</v>
      </c>
    </row>
    <row r="131" spans="1:5" x14ac:dyDescent="0.3">
      <c r="A131" t="s">
        <v>11</v>
      </c>
      <c r="B131">
        <v>2017</v>
      </c>
      <c r="C131">
        <v>0</v>
      </c>
      <c r="D131" t="s">
        <v>66</v>
      </c>
      <c r="E131" s="7">
        <f>100*C131/VLOOKUP(B131,PIB!$A$7:$B$15,2,0)</f>
        <v>0</v>
      </c>
    </row>
    <row r="132" spans="1:5" x14ac:dyDescent="0.3">
      <c r="A132" t="s">
        <v>11</v>
      </c>
      <c r="B132">
        <v>2010</v>
      </c>
      <c r="C132">
        <v>-8.25E-4</v>
      </c>
      <c r="D132" t="s">
        <v>66</v>
      </c>
      <c r="E132" s="7">
        <f>100*C132/VLOOKUP(B132,PIB!$A$7:$B$15,2,0)</f>
        <v>-5.8032548873957531E-4</v>
      </c>
    </row>
    <row r="133" spans="1:5" x14ac:dyDescent="0.3">
      <c r="A133" t="s">
        <v>11</v>
      </c>
      <c r="B133">
        <v>2014</v>
      </c>
      <c r="C133">
        <v>0</v>
      </c>
      <c r="D133" t="s">
        <v>66</v>
      </c>
      <c r="E133" s="7">
        <f>100*C133/VLOOKUP(B133,PIB!$A$7:$B$15,2,0)</f>
        <v>0</v>
      </c>
    </row>
    <row r="134" spans="1:5" x14ac:dyDescent="0.3">
      <c r="A134" t="s">
        <v>11</v>
      </c>
      <c r="B134">
        <v>2017</v>
      </c>
      <c r="C134">
        <v>0</v>
      </c>
      <c r="D134" t="s">
        <v>66</v>
      </c>
      <c r="E134" s="7">
        <f>100*C134/VLOOKUP(B134,PIB!$A$7:$B$15,2,0)</f>
        <v>0</v>
      </c>
    </row>
    <row r="135" spans="1:5" x14ac:dyDescent="0.3">
      <c r="A135" t="s">
        <v>11</v>
      </c>
      <c r="B135">
        <v>2016</v>
      </c>
      <c r="C135">
        <v>0</v>
      </c>
      <c r="D135" t="s">
        <v>66</v>
      </c>
      <c r="E135" s="7">
        <f>100*C135/VLOOKUP(B135,PIB!$A$7:$B$15,2,0)</f>
        <v>0</v>
      </c>
    </row>
    <row r="136" spans="1:5" x14ac:dyDescent="0.3">
      <c r="A136" t="s">
        <v>11</v>
      </c>
      <c r="B136">
        <v>2017</v>
      </c>
      <c r="C136">
        <v>0</v>
      </c>
      <c r="D136" t="s">
        <v>66</v>
      </c>
      <c r="E136" s="7">
        <f>100*C136/VLOOKUP(B136,PIB!$A$7:$B$15,2,0)</f>
        <v>0</v>
      </c>
    </row>
    <row r="137" spans="1:5" x14ac:dyDescent="0.3">
      <c r="A137" t="s">
        <v>11</v>
      </c>
      <c r="B137">
        <v>2016</v>
      </c>
      <c r="C137">
        <v>0</v>
      </c>
      <c r="D137" t="s">
        <v>66</v>
      </c>
      <c r="E137" s="7">
        <f>100*C137/VLOOKUP(B137,PIB!$A$7:$B$15,2,0)</f>
        <v>0</v>
      </c>
    </row>
    <row r="138" spans="1:5" x14ac:dyDescent="0.3">
      <c r="A138" t="s">
        <v>11</v>
      </c>
      <c r="B138">
        <v>2012</v>
      </c>
      <c r="C138">
        <v>9.0300000000000005E-4</v>
      </c>
      <c r="D138" t="s">
        <v>66</v>
      </c>
      <c r="E138" s="7">
        <f>100*C138/VLOOKUP(B138,PIB!$A$7:$B$15,2,0)</f>
        <v>5.6838173600021657E-4</v>
      </c>
    </row>
    <row r="139" spans="1:5" x14ac:dyDescent="0.3">
      <c r="A139" t="s">
        <v>11</v>
      </c>
      <c r="B139">
        <v>2009</v>
      </c>
      <c r="C139">
        <v>9.6199999999999996E-4</v>
      </c>
      <c r="D139" t="s">
        <v>66</v>
      </c>
      <c r="E139" s="7">
        <f>100*C139/VLOOKUP(B139,PIB!$A$7:$B$15,2,0)</f>
        <v>7.1624171147520476E-4</v>
      </c>
    </row>
    <row r="140" spans="1:5" x14ac:dyDescent="0.3">
      <c r="A140" t="s">
        <v>11</v>
      </c>
      <c r="B140">
        <v>2017</v>
      </c>
      <c r="C140">
        <v>2.349E-3</v>
      </c>
      <c r="D140" t="s">
        <v>66</v>
      </c>
      <c r="E140" s="7">
        <f>100*C140/VLOOKUP(B140,PIB!$A$7:$B$15,2,0)</f>
        <v>1.3066245698818866E-3</v>
      </c>
    </row>
    <row r="141" spans="1:5" x14ac:dyDescent="0.3">
      <c r="A141" t="s">
        <v>11</v>
      </c>
      <c r="B141">
        <v>2011</v>
      </c>
      <c r="C141">
        <v>1.9819999999999998E-3</v>
      </c>
      <c r="D141" t="s">
        <v>66</v>
      </c>
      <c r="E141" s="7">
        <f>100*C141/VLOOKUP(B141,PIB!$A$7:$B$15,2,0)</f>
        <v>1.3138966781350888E-3</v>
      </c>
    </row>
    <row r="142" spans="1:5" x14ac:dyDescent="0.3">
      <c r="A142" t="s">
        <v>11</v>
      </c>
      <c r="B142">
        <v>2013</v>
      </c>
      <c r="C142">
        <v>1.0059999999999999E-3</v>
      </c>
      <c r="D142" t="s">
        <v>66</v>
      </c>
      <c r="E142" s="7">
        <f>100*C142/VLOOKUP(B142,PIB!$A$7:$B$15,2,0)</f>
        <v>6.085959642706982E-4</v>
      </c>
    </row>
    <row r="143" spans="1:5" x14ac:dyDescent="0.3">
      <c r="A143" t="s">
        <v>11</v>
      </c>
      <c r="B143">
        <v>2010</v>
      </c>
      <c r="C143">
        <v>1.8129999999999999E-3</v>
      </c>
      <c r="D143" t="s">
        <v>66</v>
      </c>
      <c r="E143" s="7">
        <f>100*C143/VLOOKUP(B143,PIB!$A$7:$B$15,2,0)</f>
        <v>1.2753092255573938E-3</v>
      </c>
    </row>
    <row r="144" spans="1:5" x14ac:dyDescent="0.3">
      <c r="A144" t="s">
        <v>11</v>
      </c>
      <c r="B144">
        <v>2015</v>
      </c>
      <c r="C144">
        <v>6.9909999999999998E-3</v>
      </c>
      <c r="D144" t="s">
        <v>66</v>
      </c>
      <c r="E144" s="7">
        <f>100*C144/VLOOKUP(B144,PIB!$A$7:$B$15,2,0)</f>
        <v>4.0339984535666057E-3</v>
      </c>
    </row>
    <row r="145" spans="1:5" x14ac:dyDescent="0.3">
      <c r="A145" t="s">
        <v>11</v>
      </c>
      <c r="B145">
        <v>2014</v>
      </c>
      <c r="C145">
        <v>1.0330000000000001E-3</v>
      </c>
      <c r="D145" t="s">
        <v>66</v>
      </c>
      <c r="E145" s="7">
        <f>100*C145/VLOOKUP(B145,PIB!$A$7:$B$15,2,0)</f>
        <v>6.1417538185299032E-4</v>
      </c>
    </row>
    <row r="146" spans="1:5" x14ac:dyDescent="0.3">
      <c r="A146" t="s">
        <v>11</v>
      </c>
      <c r="B146">
        <v>2016</v>
      </c>
      <c r="C146">
        <v>2.33E-3</v>
      </c>
      <c r="D146" t="s">
        <v>66</v>
      </c>
      <c r="E146" s="7">
        <f>100*C146/VLOOKUP(B146,PIB!$A$7:$B$15,2,0)</f>
        <v>1.3155086614671141E-3</v>
      </c>
    </row>
    <row r="147" spans="1:5" x14ac:dyDescent="0.3">
      <c r="A147" t="s">
        <v>11</v>
      </c>
      <c r="B147">
        <v>2009</v>
      </c>
      <c r="C147">
        <v>1.2709E-2</v>
      </c>
      <c r="D147" t="s">
        <v>66</v>
      </c>
      <c r="E147" s="7">
        <f>100*C147/VLOOKUP(B147,PIB!$A$7:$B$15,2,0)</f>
        <v>9.4622826519109964E-3</v>
      </c>
    </row>
    <row r="148" spans="1:5" x14ac:dyDescent="0.3">
      <c r="A148" t="s">
        <v>11</v>
      </c>
      <c r="B148">
        <v>2017</v>
      </c>
      <c r="C148">
        <v>1.6056919999999999</v>
      </c>
      <c r="D148" t="s">
        <v>66</v>
      </c>
      <c r="E148" s="7">
        <f>100*C148/VLOOKUP(B148,PIB!$A$7:$B$15,2,0)</f>
        <v>0.89316160871127548</v>
      </c>
    </row>
    <row r="149" spans="1:5" x14ac:dyDescent="0.3">
      <c r="A149" t="s">
        <v>11</v>
      </c>
      <c r="B149">
        <v>2014</v>
      </c>
      <c r="C149">
        <v>0.85076300000000005</v>
      </c>
      <c r="D149" t="s">
        <v>66</v>
      </c>
      <c r="E149" s="7">
        <f>100*C149/VLOOKUP(B149,PIB!$A$7:$B$15,2,0)</f>
        <v>0.50582545052410033</v>
      </c>
    </row>
    <row r="150" spans="1:5" x14ac:dyDescent="0.3">
      <c r="A150" t="s">
        <v>11</v>
      </c>
      <c r="B150">
        <v>2011</v>
      </c>
      <c r="C150">
        <v>1.0891E-2</v>
      </c>
      <c r="D150" t="s">
        <v>66</v>
      </c>
      <c r="E150" s="7">
        <f>100*C150/VLOOKUP(B150,PIB!$A$7:$B$15,2,0)</f>
        <v>7.2198025840409952E-3</v>
      </c>
    </row>
    <row r="151" spans="1:5" x14ac:dyDescent="0.3">
      <c r="A151" t="s">
        <v>11</v>
      </c>
      <c r="B151">
        <v>2012</v>
      </c>
      <c r="C151">
        <v>1.0276E-2</v>
      </c>
      <c r="D151" t="s">
        <v>66</v>
      </c>
      <c r="E151" s="7">
        <f>100*C151/VLOOKUP(B151,PIB!$A$7:$B$15,2,0)</f>
        <v>6.4680960344830852E-3</v>
      </c>
    </row>
    <row r="152" spans="1:5" x14ac:dyDescent="0.3">
      <c r="A152" t="s">
        <v>11</v>
      </c>
      <c r="B152">
        <v>2016</v>
      </c>
      <c r="C152">
        <v>1.0939760000000001</v>
      </c>
      <c r="D152" t="s">
        <v>66</v>
      </c>
      <c r="E152" s="7">
        <f>100*C152/VLOOKUP(B152,PIB!$A$7:$B$15,2,0)</f>
        <v>0.61765446499448395</v>
      </c>
    </row>
    <row r="153" spans="1:5" x14ac:dyDescent="0.3">
      <c r="A153" t="s">
        <v>11</v>
      </c>
      <c r="B153">
        <v>2010</v>
      </c>
      <c r="C153">
        <v>1.8086999999999999E-2</v>
      </c>
      <c r="D153" t="s">
        <v>66</v>
      </c>
      <c r="E153" s="7">
        <f>100*C153/VLOOKUP(B153,PIB!$A$7:$B$15,2,0)</f>
        <v>1.2722844987675997E-2</v>
      </c>
    </row>
    <row r="154" spans="1:5" x14ac:dyDescent="0.3">
      <c r="A154" t="s">
        <v>11</v>
      </c>
      <c r="B154">
        <v>2015</v>
      </c>
      <c r="C154">
        <v>0.795964</v>
      </c>
      <c r="D154" t="s">
        <v>66</v>
      </c>
      <c r="E154" s="7">
        <f>100*C154/VLOOKUP(B154,PIB!$A$7:$B$15,2,0)</f>
        <v>0.45929302604701622</v>
      </c>
    </row>
    <row r="155" spans="1:5" x14ac:dyDescent="0.3">
      <c r="A155" t="s">
        <v>11</v>
      </c>
      <c r="B155">
        <v>2013</v>
      </c>
      <c r="C155">
        <v>0.30282599999999998</v>
      </c>
      <c r="D155" t="s">
        <v>66</v>
      </c>
      <c r="E155" s="7">
        <f>100*C155/VLOOKUP(B155,PIB!$A$7:$B$15,2,0)</f>
        <v>0.18319948456882548</v>
      </c>
    </row>
    <row r="156" spans="1:5" x14ac:dyDescent="0.3">
      <c r="A156" t="s">
        <v>11</v>
      </c>
      <c r="B156">
        <v>2012</v>
      </c>
      <c r="C156">
        <v>5.1850000000000004E-3</v>
      </c>
      <c r="D156" t="s">
        <v>66</v>
      </c>
      <c r="E156" s="7">
        <f>100*C156/VLOOKUP(B156,PIB!$A$7:$B$15,2,0)</f>
        <v>3.2636315627476448E-3</v>
      </c>
    </row>
    <row r="157" spans="1:5" x14ac:dyDescent="0.3">
      <c r="A157" t="s">
        <v>11</v>
      </c>
      <c r="B157">
        <v>2009</v>
      </c>
      <c r="C157">
        <v>5.5800000000000001E-4</v>
      </c>
      <c r="D157" t="s">
        <v>66</v>
      </c>
      <c r="E157" s="7">
        <f>100*C157/VLOOKUP(B157,PIB!$A$7:$B$15,2,0)</f>
        <v>4.1544997401576331E-4</v>
      </c>
    </row>
    <row r="158" spans="1:5" x14ac:dyDescent="0.3">
      <c r="A158" t="s">
        <v>11</v>
      </c>
      <c r="B158">
        <v>2015</v>
      </c>
      <c r="C158">
        <v>2.9220000000000001E-3</v>
      </c>
      <c r="D158" t="s">
        <v>66</v>
      </c>
      <c r="E158" s="7">
        <f>100*C158/VLOOKUP(B158,PIB!$A$7:$B$15,2,0)</f>
        <v>1.6860740210730403E-3</v>
      </c>
    </row>
    <row r="159" spans="1:5" x14ac:dyDescent="0.3">
      <c r="A159" t="s">
        <v>11</v>
      </c>
      <c r="B159">
        <v>2011</v>
      </c>
      <c r="C159">
        <v>0.12378599999999999</v>
      </c>
      <c r="D159" t="s">
        <v>66</v>
      </c>
      <c r="E159" s="7">
        <f>100*C159/VLOOKUP(B159,PIB!$A$7:$B$15,2,0)</f>
        <v>8.2059542986695308E-2</v>
      </c>
    </row>
    <row r="160" spans="1:5" x14ac:dyDescent="0.3">
      <c r="A160" t="s">
        <v>11</v>
      </c>
      <c r="B160">
        <v>2013</v>
      </c>
      <c r="C160" s="1">
        <v>1.1E-5</v>
      </c>
      <c r="D160" t="s">
        <v>66</v>
      </c>
      <c r="E160" s="7">
        <f>100*C160/VLOOKUP(B160,PIB!$A$7:$B$15,2,0)</f>
        <v>6.6546278399380522E-6</v>
      </c>
    </row>
    <row r="161" spans="1:5" x14ac:dyDescent="0.3">
      <c r="A161" t="s">
        <v>11</v>
      </c>
      <c r="B161">
        <v>2010</v>
      </c>
      <c r="C161">
        <v>5.9599999999999996E-4</v>
      </c>
      <c r="D161" t="s">
        <v>66</v>
      </c>
      <c r="E161" s="7">
        <f>100*C161/VLOOKUP(B161,PIB!$A$7:$B$15,2,0)</f>
        <v>4.1924120156216582E-4</v>
      </c>
    </row>
    <row r="162" spans="1:5" x14ac:dyDescent="0.3">
      <c r="A162" t="s">
        <v>11</v>
      </c>
      <c r="B162">
        <v>2014</v>
      </c>
      <c r="C162">
        <v>2.7320000000000001E-3</v>
      </c>
      <c r="D162" t="s">
        <v>66</v>
      </c>
      <c r="E162" s="7">
        <f>100*C162/VLOOKUP(B162,PIB!$A$7:$B$15,2,0)</f>
        <v>1.6243244368077149E-3</v>
      </c>
    </row>
    <row r="163" spans="1:5" x14ac:dyDescent="0.3">
      <c r="A163" t="s">
        <v>11</v>
      </c>
      <c r="B163">
        <v>2017</v>
      </c>
      <c r="C163">
        <v>0</v>
      </c>
      <c r="D163" t="s">
        <v>66</v>
      </c>
      <c r="E163" s="7">
        <f>100*C163/VLOOKUP(B163,PIB!$A$7:$B$15,2,0)</f>
        <v>0</v>
      </c>
    </row>
    <row r="164" spans="1:5" x14ac:dyDescent="0.3">
      <c r="A164" t="s">
        <v>11</v>
      </c>
      <c r="B164">
        <v>2016</v>
      </c>
      <c r="C164">
        <v>2.13E-4</v>
      </c>
      <c r="D164" t="s">
        <v>66</v>
      </c>
      <c r="E164" s="7">
        <f>100*C164/VLOOKUP(B164,PIB!$A$7:$B$15,2,0)</f>
        <v>1.2025894630579197E-4</v>
      </c>
    </row>
    <row r="165" spans="1:5" x14ac:dyDescent="0.3">
      <c r="A165" t="s">
        <v>11</v>
      </c>
      <c r="B165">
        <v>2012</v>
      </c>
      <c r="C165">
        <v>2.6450000000000001E-2</v>
      </c>
      <c r="D165" t="s">
        <v>66</v>
      </c>
      <c r="E165" s="7">
        <f>100*C165/VLOOKUP(B165,PIB!$A$7:$B$15,2,0)</f>
        <v>1.6648612311412767E-2</v>
      </c>
    </row>
    <row r="166" spans="1:5" x14ac:dyDescent="0.3">
      <c r="A166" t="s">
        <v>11</v>
      </c>
      <c r="B166">
        <v>2011</v>
      </c>
      <c r="C166">
        <v>2.9409999999999999E-2</v>
      </c>
      <c r="D166" t="s">
        <v>66</v>
      </c>
      <c r="E166" s="7">
        <f>100*C166/VLOOKUP(B166,PIB!$A$7:$B$15,2,0)</f>
        <v>1.9496317509562544E-2</v>
      </c>
    </row>
    <row r="167" spans="1:5" x14ac:dyDescent="0.3">
      <c r="A167" t="s">
        <v>11</v>
      </c>
      <c r="B167">
        <v>2009</v>
      </c>
      <c r="C167">
        <v>7.4999999999999997E-3</v>
      </c>
      <c r="D167" t="s">
        <v>66</v>
      </c>
      <c r="E167" s="7">
        <f>100*C167/VLOOKUP(B167,PIB!$A$7:$B$15,2,0)</f>
        <v>5.5840050270935925E-3</v>
      </c>
    </row>
    <row r="168" spans="1:5" x14ac:dyDescent="0.3">
      <c r="A168" t="s">
        <v>11</v>
      </c>
      <c r="B168">
        <v>2016</v>
      </c>
      <c r="C168">
        <v>3.7468000000000001E-2</v>
      </c>
      <c r="D168" t="s">
        <v>66</v>
      </c>
      <c r="E168" s="7">
        <f>100*C168/VLOOKUP(B168,PIB!$A$7:$B$15,2,0)</f>
        <v>2.1154282629978469E-2</v>
      </c>
    </row>
    <row r="169" spans="1:5" x14ac:dyDescent="0.3">
      <c r="A169" t="s">
        <v>11</v>
      </c>
      <c r="B169">
        <v>2010</v>
      </c>
      <c r="C169">
        <v>7.8700000000000003E-3</v>
      </c>
      <c r="D169" t="s">
        <v>66</v>
      </c>
      <c r="E169" s="7">
        <f>100*C169/VLOOKUP(B169,PIB!$A$7:$B$15,2,0)</f>
        <v>5.5359534501581301E-3</v>
      </c>
    </row>
    <row r="170" spans="1:5" x14ac:dyDescent="0.3">
      <c r="A170" t="s">
        <v>11</v>
      </c>
      <c r="B170">
        <v>2017</v>
      </c>
      <c r="C170">
        <v>4.2730999999999998E-2</v>
      </c>
      <c r="D170" t="s">
        <v>66</v>
      </c>
      <c r="E170" s="7">
        <f>100*C170/VLOOKUP(B170,PIB!$A$7:$B$15,2,0)</f>
        <v>2.3768997231001655E-2</v>
      </c>
    </row>
    <row r="171" spans="1:5" x14ac:dyDescent="0.3">
      <c r="A171" t="s">
        <v>11</v>
      </c>
      <c r="B171">
        <v>2014</v>
      </c>
      <c r="C171">
        <v>3.2048E-2</v>
      </c>
      <c r="D171" t="s">
        <v>66</v>
      </c>
      <c r="E171" s="7">
        <f>100*C171/VLOOKUP(B171,PIB!$A$7:$B$15,2,0)</f>
        <v>1.9054300714060633E-2</v>
      </c>
    </row>
    <row r="172" spans="1:5" x14ac:dyDescent="0.3">
      <c r="A172" t="s">
        <v>11</v>
      </c>
      <c r="B172">
        <v>2013</v>
      </c>
      <c r="C172">
        <v>2.6717000000000001E-2</v>
      </c>
      <c r="D172" t="s">
        <v>66</v>
      </c>
      <c r="E172" s="7">
        <f>100*C172/VLOOKUP(B172,PIB!$A$7:$B$15,2,0)</f>
        <v>1.6162881090874992E-2</v>
      </c>
    </row>
    <row r="173" spans="1:5" x14ac:dyDescent="0.3">
      <c r="A173" t="s">
        <v>11</v>
      </c>
      <c r="B173">
        <v>2015</v>
      </c>
      <c r="C173">
        <v>3.2769E-2</v>
      </c>
      <c r="D173" t="s">
        <v>66</v>
      </c>
      <c r="E173" s="7">
        <f>100*C173/VLOOKUP(B173,PIB!$A$7:$B$15,2,0)</f>
        <v>1.8908610402649711E-2</v>
      </c>
    </row>
    <row r="174" spans="1:5" x14ac:dyDescent="0.3">
      <c r="A174" t="s">
        <v>31</v>
      </c>
      <c r="B174">
        <v>2009</v>
      </c>
      <c r="C174">
        <v>1.920231</v>
      </c>
      <c r="D174" t="s">
        <v>66</v>
      </c>
      <c r="E174" s="7">
        <f>100*C174/VLOOKUP(B174,PIB!$A$7:$B$15,2,0)</f>
        <v>1.4296772742907942</v>
      </c>
    </row>
    <row r="175" spans="1:5" x14ac:dyDescent="0.3">
      <c r="A175" t="s">
        <v>31</v>
      </c>
      <c r="B175">
        <v>2010</v>
      </c>
      <c r="C175">
        <v>3.0242330000000002</v>
      </c>
      <c r="D175" t="s">
        <v>66</v>
      </c>
      <c r="E175" s="7">
        <f>100*C175/VLOOKUP(B175,PIB!$A$7:$B$15,2,0)</f>
        <v>2.1273205985301238</v>
      </c>
    </row>
    <row r="176" spans="1:5" x14ac:dyDescent="0.3">
      <c r="A176" t="s">
        <v>31</v>
      </c>
      <c r="B176">
        <v>2011</v>
      </c>
      <c r="C176">
        <v>3.6451669999999998</v>
      </c>
      <c r="D176" t="s">
        <v>66</v>
      </c>
      <c r="E176" s="7">
        <f>100*C176/VLOOKUP(B176,PIB!$A$7:$B$15,2,0)</f>
        <v>2.4164343151098118</v>
      </c>
    </row>
    <row r="177" spans="1:5" x14ac:dyDescent="0.3">
      <c r="A177" t="s">
        <v>31</v>
      </c>
      <c r="B177">
        <v>2013</v>
      </c>
      <c r="C177">
        <v>3.4487890000000001</v>
      </c>
      <c r="D177" t="s">
        <v>66</v>
      </c>
      <c r="E177" s="7">
        <f>100*C177/VLOOKUP(B177,PIB!$A$7:$B$15,2,0)</f>
        <v>2.0864006630429195</v>
      </c>
    </row>
    <row r="178" spans="1:5" x14ac:dyDescent="0.3">
      <c r="A178" t="s">
        <v>31</v>
      </c>
      <c r="B178">
        <v>2012</v>
      </c>
      <c r="C178">
        <v>3.340554</v>
      </c>
      <c r="D178" t="s">
        <v>66</v>
      </c>
      <c r="E178" s="7">
        <f>100*C178/VLOOKUP(B178,PIB!$A$7:$B$15,2,0)</f>
        <v>2.10266875052322</v>
      </c>
    </row>
    <row r="179" spans="1:5" x14ac:dyDescent="0.3">
      <c r="A179" t="s">
        <v>31</v>
      </c>
      <c r="B179">
        <v>2014</v>
      </c>
      <c r="C179">
        <v>3.4657879999999999</v>
      </c>
      <c r="D179" t="s">
        <v>66</v>
      </c>
      <c r="E179" s="7">
        <f>100*C179/VLOOKUP(B179,PIB!$A$7:$B$15,2,0)</f>
        <v>2.0606018086365068</v>
      </c>
    </row>
    <row r="180" spans="1:5" x14ac:dyDescent="0.3">
      <c r="A180" t="s">
        <v>31</v>
      </c>
      <c r="B180">
        <v>2015</v>
      </c>
      <c r="C180">
        <v>4.6528080000000003</v>
      </c>
      <c r="D180" t="s">
        <v>66</v>
      </c>
      <c r="E180" s="7">
        <f>100*C180/VLOOKUP(B180,PIB!$A$7:$B$15,2,0)</f>
        <v>2.6847976364958281</v>
      </c>
    </row>
    <row r="181" spans="1:5" x14ac:dyDescent="0.3">
      <c r="A181" t="s">
        <v>31</v>
      </c>
      <c r="B181">
        <v>2012</v>
      </c>
      <c r="C181">
        <v>6.3116000000000005E-2</v>
      </c>
      <c r="D181" t="s">
        <v>66</v>
      </c>
      <c r="E181" s="7">
        <f>100*C181/VLOOKUP(B181,PIB!$A$7:$B$15,2,0)</f>
        <v>3.9727554429002956E-2</v>
      </c>
    </row>
    <row r="182" spans="1:5" x14ac:dyDescent="0.3">
      <c r="A182" t="s">
        <v>31</v>
      </c>
      <c r="B182">
        <v>2017</v>
      </c>
      <c r="C182">
        <v>0.14490900000000001</v>
      </c>
      <c r="D182" t="s">
        <v>66</v>
      </c>
      <c r="E182" s="7">
        <f>100*C182/VLOOKUP(B182,PIB!$A$7:$B$15,2,0)</f>
        <v>8.0605219155817073E-2</v>
      </c>
    </row>
    <row r="183" spans="1:5" x14ac:dyDescent="0.3">
      <c r="A183" t="s">
        <v>31</v>
      </c>
      <c r="B183">
        <v>2016</v>
      </c>
      <c r="C183">
        <v>2.1087000000000002E-2</v>
      </c>
      <c r="D183" t="s">
        <v>66</v>
      </c>
      <c r="E183" s="7">
        <f>100*C183/VLOOKUP(B183,PIB!$A$7:$B$15,2,0)</f>
        <v>1.1905635684273407E-2</v>
      </c>
    </row>
    <row r="184" spans="1:5" x14ac:dyDescent="0.3">
      <c r="A184" t="s">
        <v>31</v>
      </c>
      <c r="B184">
        <v>2011</v>
      </c>
      <c r="C184">
        <v>4.0842000000000003E-2</v>
      </c>
      <c r="D184" t="s">
        <v>66</v>
      </c>
      <c r="E184" s="7">
        <f>100*C184/VLOOKUP(B184,PIB!$A$7:$B$15,2,0)</f>
        <v>2.7074756876081383E-2</v>
      </c>
    </row>
    <row r="185" spans="1:5" x14ac:dyDescent="0.3">
      <c r="A185" t="s">
        <v>31</v>
      </c>
      <c r="B185">
        <v>2013</v>
      </c>
      <c r="C185">
        <v>2.7550999999999999E-2</v>
      </c>
      <c r="D185" t="s">
        <v>66</v>
      </c>
      <c r="E185" s="7">
        <f>100*C185/VLOOKUP(B185,PIB!$A$7:$B$15,2,0)</f>
        <v>1.6667422874375754E-2</v>
      </c>
    </row>
    <row r="186" spans="1:5" x14ac:dyDescent="0.3">
      <c r="A186" t="s">
        <v>31</v>
      </c>
      <c r="B186">
        <v>2009</v>
      </c>
      <c r="C186">
        <v>1.7954000000000001E-2</v>
      </c>
      <c r="D186" t="s">
        <v>66</v>
      </c>
      <c r="E186" s="7">
        <f>100*C186/VLOOKUP(B186,PIB!$A$7:$B$15,2,0)</f>
        <v>1.3367363500858449E-2</v>
      </c>
    </row>
    <row r="187" spans="1:5" x14ac:dyDescent="0.3">
      <c r="A187" t="s">
        <v>31</v>
      </c>
      <c r="B187">
        <v>2015</v>
      </c>
      <c r="C187">
        <v>2.6363000000000001E-2</v>
      </c>
      <c r="D187" t="s">
        <v>66</v>
      </c>
      <c r="E187" s="7">
        <f>100*C187/VLOOKUP(B187,PIB!$A$7:$B$15,2,0)</f>
        <v>1.5212172969729145E-2</v>
      </c>
    </row>
    <row r="188" spans="1:5" x14ac:dyDescent="0.3">
      <c r="A188" t="s">
        <v>31</v>
      </c>
      <c r="B188">
        <v>2014</v>
      </c>
      <c r="C188">
        <v>2.0315E-2</v>
      </c>
      <c r="D188" t="s">
        <v>66</v>
      </c>
      <c r="E188" s="7">
        <f>100*C188/VLOOKUP(B188,PIB!$A$7:$B$15,2,0)</f>
        <v>1.207838613973233E-2</v>
      </c>
    </row>
    <row r="189" spans="1:5" x14ac:dyDescent="0.3">
      <c r="A189" t="s">
        <v>31</v>
      </c>
      <c r="B189">
        <v>2010</v>
      </c>
      <c r="C189">
        <v>1.6271999999999998E-2</v>
      </c>
      <c r="D189" t="s">
        <v>66</v>
      </c>
      <c r="E189" s="7">
        <f>100*C189/VLOOKUP(B189,PIB!$A$7:$B$15,2,0)</f>
        <v>1.1446128912448931E-2</v>
      </c>
    </row>
    <row r="190" spans="1:5" x14ac:dyDescent="0.3">
      <c r="A190" t="s">
        <v>31</v>
      </c>
      <c r="B190">
        <v>2017</v>
      </c>
      <c r="C190">
        <v>6.3</v>
      </c>
      <c r="D190" t="s">
        <v>66</v>
      </c>
      <c r="E190" s="7">
        <f>100*C190/VLOOKUP(B190,PIB!$A$7:$B$15,2,0)</f>
        <v>3.5043570839744085</v>
      </c>
    </row>
    <row r="191" spans="1:5" x14ac:dyDescent="0.3">
      <c r="A191" t="s">
        <v>31</v>
      </c>
      <c r="B191">
        <v>2016</v>
      </c>
      <c r="C191">
        <v>6.4374950000000002</v>
      </c>
      <c r="D191" t="s">
        <v>66</v>
      </c>
      <c r="E191" s="7">
        <f>100*C191/VLOOKUP(B191,PIB!$A$7:$B$15,2,0)</f>
        <v>3.6345838758159825</v>
      </c>
    </row>
    <row r="192" spans="1:5" x14ac:dyDescent="0.3">
      <c r="A192" t="s">
        <v>35</v>
      </c>
      <c r="B192">
        <v>2017</v>
      </c>
      <c r="C192">
        <v>15.498034000000001</v>
      </c>
      <c r="D192" t="s">
        <v>66</v>
      </c>
      <c r="E192" s="7">
        <f>100*C192/VLOOKUP(B192,PIB!$A$7:$B$15,2,0)</f>
        <v>8.620737338980355</v>
      </c>
    </row>
    <row r="193" spans="1:5" x14ac:dyDescent="0.3">
      <c r="A193" t="s">
        <v>35</v>
      </c>
      <c r="B193">
        <v>2011</v>
      </c>
      <c r="C193">
        <v>11.336239000000001</v>
      </c>
      <c r="D193" t="s">
        <v>66</v>
      </c>
      <c r="E193" s="7">
        <f>100*C193/VLOOKUP(B193,PIB!$A$7:$B$15,2,0)</f>
        <v>7.5149580043619784</v>
      </c>
    </row>
    <row r="194" spans="1:5" x14ac:dyDescent="0.3">
      <c r="A194" t="s">
        <v>35</v>
      </c>
      <c r="B194">
        <v>2009</v>
      </c>
      <c r="C194">
        <v>11.100261</v>
      </c>
      <c r="D194" t="s">
        <v>66</v>
      </c>
      <c r="E194" s="7">
        <f>100*C194/VLOOKUP(B194,PIB!$A$7:$B$15,2,0)</f>
        <v>8.2645217634734607</v>
      </c>
    </row>
    <row r="195" spans="1:5" x14ac:dyDescent="0.3">
      <c r="A195" t="s">
        <v>35</v>
      </c>
      <c r="B195">
        <v>2013</v>
      </c>
      <c r="C195">
        <v>13.109491999999999</v>
      </c>
      <c r="D195" t="s">
        <v>66</v>
      </c>
      <c r="E195" s="7">
        <f>100*C195/VLOOKUP(B195,PIB!$A$7:$B$15,2,0)</f>
        <v>7.9307991300586522</v>
      </c>
    </row>
    <row r="196" spans="1:5" x14ac:dyDescent="0.3">
      <c r="A196" t="s">
        <v>35</v>
      </c>
      <c r="B196">
        <v>2010</v>
      </c>
      <c r="C196">
        <v>8.6494020000000003</v>
      </c>
      <c r="D196" t="s">
        <v>66</v>
      </c>
      <c r="E196" s="7">
        <f>100*C196/VLOOKUP(B196,PIB!$A$7:$B$15,2,0)</f>
        <v>6.0842041732788603</v>
      </c>
    </row>
    <row r="197" spans="1:5" x14ac:dyDescent="0.3">
      <c r="A197" t="s">
        <v>35</v>
      </c>
      <c r="B197">
        <v>2015</v>
      </c>
      <c r="C197">
        <v>13.361300999999999</v>
      </c>
      <c r="D197" t="s">
        <v>66</v>
      </c>
      <c r="E197" s="7">
        <f>100*C197/VLOOKUP(B197,PIB!$A$7:$B$15,2,0)</f>
        <v>7.7098365858443634</v>
      </c>
    </row>
    <row r="198" spans="1:5" x14ac:dyDescent="0.3">
      <c r="A198" t="s">
        <v>35</v>
      </c>
      <c r="B198">
        <v>2012</v>
      </c>
      <c r="C198">
        <v>11.726792</v>
      </c>
      <c r="D198" t="s">
        <v>66</v>
      </c>
      <c r="E198" s="7">
        <f>100*C198/VLOOKUP(B198,PIB!$A$7:$B$15,2,0)</f>
        <v>7.3812783994168898</v>
      </c>
    </row>
    <row r="199" spans="1:5" x14ac:dyDescent="0.3">
      <c r="A199" t="s">
        <v>35</v>
      </c>
      <c r="B199">
        <v>2014</v>
      </c>
      <c r="C199">
        <v>13.433805</v>
      </c>
      <c r="D199" t="s">
        <v>66</v>
      </c>
      <c r="E199" s="7">
        <f>100*C199/VLOOKUP(B199,PIB!$A$7:$B$15,2,0)</f>
        <v>7.9871368011748398</v>
      </c>
    </row>
    <row r="200" spans="1:5" x14ac:dyDescent="0.3">
      <c r="A200" t="s">
        <v>35</v>
      </c>
      <c r="B200">
        <v>2016</v>
      </c>
      <c r="C200">
        <v>13.933909999999999</v>
      </c>
      <c r="D200" t="s">
        <v>66</v>
      </c>
      <c r="E200" s="7">
        <f>100*C200/VLOOKUP(B200,PIB!$A$7:$B$15,2,0)</f>
        <v>7.8670297395292845</v>
      </c>
    </row>
    <row r="201" spans="1:5" x14ac:dyDescent="0.3">
      <c r="A201" t="s">
        <v>37</v>
      </c>
      <c r="B201">
        <v>2012</v>
      </c>
      <c r="C201">
        <v>14.964793</v>
      </c>
      <c r="D201" t="s">
        <v>66</v>
      </c>
      <c r="E201" s="7">
        <f>100*C201/VLOOKUP(B201,PIB!$A$7:$B$15,2,0)</f>
        <v>9.4193964830829326</v>
      </c>
    </row>
    <row r="202" spans="1:5" x14ac:dyDescent="0.3">
      <c r="A202" t="s">
        <v>37</v>
      </c>
      <c r="B202">
        <v>2009</v>
      </c>
      <c r="C202">
        <v>13.201739999999999</v>
      </c>
      <c r="D202" t="s">
        <v>66</v>
      </c>
      <c r="E202" s="7">
        <f>100*C202/VLOOKUP(B202,PIB!$A$7:$B$15,2,0)</f>
        <v>9.8291443368510087</v>
      </c>
    </row>
    <row r="203" spans="1:5" x14ac:dyDescent="0.3">
      <c r="A203" t="s">
        <v>37</v>
      </c>
      <c r="B203">
        <v>2011</v>
      </c>
      <c r="C203">
        <v>14.445475</v>
      </c>
      <c r="D203" t="s">
        <v>66</v>
      </c>
      <c r="E203" s="7">
        <f>100*C203/VLOOKUP(B203,PIB!$A$7:$B$15,2,0)</f>
        <v>9.5761158509502877</v>
      </c>
    </row>
    <row r="204" spans="1:5" x14ac:dyDescent="0.3">
      <c r="A204" t="s">
        <v>37</v>
      </c>
      <c r="B204">
        <v>2013</v>
      </c>
      <c r="C204">
        <v>13.421932999999999</v>
      </c>
      <c r="D204" t="s">
        <v>66</v>
      </c>
      <c r="E204" s="7">
        <f>100*C204/VLOOKUP(B204,PIB!$A$7:$B$15,2,0)</f>
        <v>8.1198153643257509</v>
      </c>
    </row>
    <row r="205" spans="1:5" x14ac:dyDescent="0.3">
      <c r="A205" t="s">
        <v>37</v>
      </c>
      <c r="B205">
        <v>2010</v>
      </c>
      <c r="C205">
        <v>9.3181740000000008</v>
      </c>
      <c r="D205" t="s">
        <v>66</v>
      </c>
      <c r="E205" s="7">
        <f>100*C205/VLOOKUP(B205,PIB!$A$7:$B$15,2,0)</f>
        <v>6.5546350069217016</v>
      </c>
    </row>
    <row r="206" spans="1:5" x14ac:dyDescent="0.3">
      <c r="A206" t="s">
        <v>37</v>
      </c>
      <c r="B206">
        <v>2015</v>
      </c>
      <c r="C206">
        <v>12.769238</v>
      </c>
      <c r="D206" t="s">
        <v>66</v>
      </c>
      <c r="E206" s="7">
        <f>100*C206/VLOOKUP(B206,PIB!$A$7:$B$15,2,0)</f>
        <v>7.3682000207729867</v>
      </c>
    </row>
    <row r="207" spans="1:5" x14ac:dyDescent="0.3">
      <c r="A207" t="s">
        <v>37</v>
      </c>
      <c r="B207">
        <v>2014</v>
      </c>
      <c r="C207">
        <v>12.678924</v>
      </c>
      <c r="D207" t="s">
        <v>66</v>
      </c>
      <c r="E207" s="7">
        <f>100*C207/VLOOKUP(B207,PIB!$A$7:$B$15,2,0)</f>
        <v>7.5383184793659659</v>
      </c>
    </row>
    <row r="208" spans="1:5" x14ac:dyDescent="0.3">
      <c r="A208" t="s">
        <v>37</v>
      </c>
      <c r="B208">
        <v>2016</v>
      </c>
      <c r="C208">
        <v>12.490468999999999</v>
      </c>
      <c r="D208" t="s">
        <v>66</v>
      </c>
      <c r="E208" s="7">
        <f>100*C208/VLOOKUP(B208,PIB!$A$7:$B$15,2,0)</f>
        <v>7.052068736174455</v>
      </c>
    </row>
    <row r="209" spans="1:5" x14ac:dyDescent="0.3">
      <c r="A209" t="s">
        <v>37</v>
      </c>
      <c r="B209">
        <v>2017</v>
      </c>
      <c r="C209">
        <v>13.481916999999999</v>
      </c>
      <c r="D209" t="s">
        <v>66</v>
      </c>
      <c r="E209" s="7">
        <f>100*C209/VLOOKUP(B209,PIB!$A$7:$B$15,2,0)</f>
        <v>7.4992779911912697</v>
      </c>
    </row>
    <row r="210" spans="1:5" x14ac:dyDescent="0.3">
      <c r="A210" t="s">
        <v>11</v>
      </c>
      <c r="B210">
        <v>2012</v>
      </c>
      <c r="C210">
        <v>0.30654900000000002</v>
      </c>
      <c r="D210" t="s">
        <v>66</v>
      </c>
      <c r="E210" s="7">
        <f>100*C210/VLOOKUP(B210,PIB!$A$7:$B$15,2,0)</f>
        <v>0.19295332534787418</v>
      </c>
    </row>
    <row r="211" spans="1:5" x14ac:dyDescent="0.3">
      <c r="A211" t="s">
        <v>11</v>
      </c>
      <c r="B211">
        <v>2009</v>
      </c>
      <c r="C211">
        <v>0.475962</v>
      </c>
      <c r="D211" t="s">
        <v>66</v>
      </c>
      <c r="E211" s="7">
        <f>100*C211/VLOOKUP(B211,PIB!$A$7:$B$15,2,0)</f>
        <v>0.35436989342740272</v>
      </c>
    </row>
    <row r="212" spans="1:5" x14ac:dyDescent="0.3">
      <c r="A212" t="s">
        <v>11</v>
      </c>
      <c r="B212">
        <v>2011</v>
      </c>
      <c r="C212">
        <v>0.29342499999999999</v>
      </c>
      <c r="D212" t="s">
        <v>66</v>
      </c>
      <c r="E212" s="7">
        <f>100*C212/VLOOKUP(B212,PIB!$A$7:$B$15,2,0)</f>
        <v>0.19451570776074087</v>
      </c>
    </row>
    <row r="213" spans="1:5" x14ac:dyDescent="0.3">
      <c r="A213" t="s">
        <v>11</v>
      </c>
      <c r="B213">
        <v>2013</v>
      </c>
      <c r="C213">
        <v>0.25986999999999999</v>
      </c>
      <c r="D213" t="s">
        <v>66</v>
      </c>
      <c r="E213" s="7">
        <f>100*C213/VLOOKUP(B213,PIB!$A$7:$B$15,2,0)</f>
        <v>0.15721255788770014</v>
      </c>
    </row>
    <row r="214" spans="1:5" x14ac:dyDescent="0.3">
      <c r="A214" t="s">
        <v>11</v>
      </c>
      <c r="B214">
        <v>2010</v>
      </c>
      <c r="C214">
        <v>0.36391800000000002</v>
      </c>
      <c r="D214" t="s">
        <v>66</v>
      </c>
      <c r="E214" s="7">
        <f>100*C214/VLOOKUP(B214,PIB!$A$7:$B$15,2,0)</f>
        <v>0.25598895904379243</v>
      </c>
    </row>
    <row r="215" spans="1:5" x14ac:dyDescent="0.3">
      <c r="A215" t="s">
        <v>11</v>
      </c>
      <c r="B215">
        <v>2015</v>
      </c>
      <c r="C215">
        <v>0.29041899999999998</v>
      </c>
      <c r="D215" t="s">
        <v>66</v>
      </c>
      <c r="E215" s="7">
        <f>100*C215/VLOOKUP(B215,PIB!$A$7:$B$15,2,0)</f>
        <v>0.16757971633333718</v>
      </c>
    </row>
    <row r="216" spans="1:5" x14ac:dyDescent="0.3">
      <c r="A216" t="s">
        <v>11</v>
      </c>
      <c r="B216">
        <v>2014</v>
      </c>
      <c r="C216">
        <v>0.295103</v>
      </c>
      <c r="D216" t="s">
        <v>66</v>
      </c>
      <c r="E216" s="7">
        <f>100*C216/VLOOKUP(B216,PIB!$A$7:$B$15,2,0)</f>
        <v>0.17545498326327491</v>
      </c>
    </row>
    <row r="217" spans="1:5" x14ac:dyDescent="0.3">
      <c r="A217" t="s">
        <v>11</v>
      </c>
      <c r="B217">
        <v>2017</v>
      </c>
      <c r="C217">
        <v>0.54256499999999996</v>
      </c>
      <c r="D217" t="s">
        <v>66</v>
      </c>
      <c r="E217" s="7">
        <f>100*C217/VLOOKUP(B217,PIB!$A$7:$B$15,2,0)</f>
        <v>0.30180023829628172</v>
      </c>
    </row>
    <row r="218" spans="1:5" x14ac:dyDescent="0.3">
      <c r="A218" t="s">
        <v>11</v>
      </c>
      <c r="B218">
        <v>2016</v>
      </c>
      <c r="C218">
        <v>0.54752699999999999</v>
      </c>
      <c r="D218" t="s">
        <v>66</v>
      </c>
      <c r="E218" s="7">
        <f>100*C218/VLOOKUP(B218,PIB!$A$7:$B$15,2,0)</f>
        <v>0.30913154973695472</v>
      </c>
    </row>
    <row r="219" spans="1:5" x14ac:dyDescent="0.3">
      <c r="A219" t="s">
        <v>40</v>
      </c>
      <c r="B219">
        <v>2017</v>
      </c>
      <c r="C219">
        <v>2.7474069999999999</v>
      </c>
      <c r="D219" t="s">
        <v>66</v>
      </c>
      <c r="E219" s="7">
        <f>100*C219/VLOOKUP(B219,PIB!$A$7:$B$15,2,0)</f>
        <v>1.5282373306366472</v>
      </c>
    </row>
    <row r="220" spans="1:5" x14ac:dyDescent="0.3">
      <c r="A220" t="s">
        <v>40</v>
      </c>
      <c r="B220">
        <v>2015</v>
      </c>
      <c r="C220">
        <v>2.650963</v>
      </c>
      <c r="D220" t="s">
        <v>66</v>
      </c>
      <c r="E220" s="7">
        <f>100*C220/VLOOKUP(B220,PIB!$A$7:$B$15,2,0)</f>
        <v>1.5296782495297228</v>
      </c>
    </row>
    <row r="221" spans="1:5" x14ac:dyDescent="0.3">
      <c r="A221" t="s">
        <v>40</v>
      </c>
      <c r="B221">
        <v>2010</v>
      </c>
      <c r="C221">
        <v>2.2563650000000002</v>
      </c>
      <c r="D221" t="s">
        <v>66</v>
      </c>
      <c r="E221" s="7">
        <f>100*C221/VLOOKUP(B221,PIB!$A$7:$B$15,2,0)</f>
        <v>1.5871831774543901</v>
      </c>
    </row>
    <row r="222" spans="1:5" x14ac:dyDescent="0.3">
      <c r="A222" t="s">
        <v>40</v>
      </c>
      <c r="B222">
        <v>2009</v>
      </c>
      <c r="C222">
        <v>2.0553059999999999</v>
      </c>
      <c r="D222" t="s">
        <v>66</v>
      </c>
      <c r="E222" s="7">
        <f>100*C222/VLOOKUP(B222,PIB!$A$7:$B$15,2,0)</f>
        <v>1.5302452048287498</v>
      </c>
    </row>
    <row r="223" spans="1:5" x14ac:dyDescent="0.3">
      <c r="A223" t="s">
        <v>40</v>
      </c>
      <c r="B223">
        <v>2011</v>
      </c>
      <c r="C223">
        <v>2.625299</v>
      </c>
      <c r="D223" t="s">
        <v>66</v>
      </c>
      <c r="E223" s="7">
        <f>100*C223/VLOOKUP(B223,PIB!$A$7:$B$15,2,0)</f>
        <v>1.7403489582297531</v>
      </c>
    </row>
    <row r="224" spans="1:5" x14ac:dyDescent="0.3">
      <c r="A224" t="s">
        <v>40</v>
      </c>
      <c r="B224">
        <v>2016</v>
      </c>
      <c r="C224">
        <v>2.6846179999999999</v>
      </c>
      <c r="D224" t="s">
        <v>66</v>
      </c>
      <c r="E224" s="7">
        <f>100*C224/VLOOKUP(B224,PIB!$A$7:$B$15,2,0)</f>
        <v>1.5157245629744724</v>
      </c>
    </row>
    <row r="225" spans="1:5" x14ac:dyDescent="0.3">
      <c r="A225" t="s">
        <v>40</v>
      </c>
      <c r="B225">
        <v>2012</v>
      </c>
      <c r="C225">
        <v>2.7075140000000002</v>
      </c>
      <c r="D225" t="s">
        <v>66</v>
      </c>
      <c r="E225" s="7">
        <f>100*C225/VLOOKUP(B225,PIB!$A$7:$B$15,2,0)</f>
        <v>1.7042098644129464</v>
      </c>
    </row>
    <row r="226" spans="1:5" x14ac:dyDescent="0.3">
      <c r="A226" t="s">
        <v>40</v>
      </c>
      <c r="B226">
        <v>2014</v>
      </c>
      <c r="C226">
        <v>2.3337340000000002</v>
      </c>
      <c r="D226" t="s">
        <v>66</v>
      </c>
      <c r="E226" s="7">
        <f>100*C226/VLOOKUP(B226,PIB!$A$7:$B$15,2,0)</f>
        <v>1.3875333694030074</v>
      </c>
    </row>
    <row r="227" spans="1:5" x14ac:dyDescent="0.3">
      <c r="A227" t="s">
        <v>40</v>
      </c>
      <c r="B227">
        <v>2013</v>
      </c>
      <c r="C227">
        <v>2.298305</v>
      </c>
      <c r="D227" t="s">
        <v>66</v>
      </c>
      <c r="E227" s="7">
        <f>100*C227/VLOOKUP(B227,PIB!$A$7:$B$15,2,0)</f>
        <v>1.3903967670608022</v>
      </c>
    </row>
    <row r="228" spans="1:5" x14ac:dyDescent="0.3">
      <c r="A228" t="s">
        <v>42</v>
      </c>
      <c r="B228">
        <v>2016</v>
      </c>
      <c r="C228">
        <v>0.38459300000000002</v>
      </c>
      <c r="D228" t="s">
        <v>66</v>
      </c>
      <c r="E228" s="7">
        <f>100*C228/VLOOKUP(B228,PIB!$A$7:$B$15,2,0)</f>
        <v>0.21713966636893639</v>
      </c>
    </row>
    <row r="229" spans="1:5" x14ac:dyDescent="0.3">
      <c r="A229" t="s">
        <v>42</v>
      </c>
      <c r="B229">
        <v>2012</v>
      </c>
      <c r="C229">
        <v>0.374643</v>
      </c>
      <c r="D229" t="s">
        <v>66</v>
      </c>
      <c r="E229" s="7">
        <f>100*C229/VLOOKUP(B229,PIB!$A$7:$B$15,2,0)</f>
        <v>0.23581421785197026</v>
      </c>
    </row>
    <row r="230" spans="1:5" x14ac:dyDescent="0.3">
      <c r="A230" t="s">
        <v>42</v>
      </c>
      <c r="B230">
        <v>2011</v>
      </c>
      <c r="C230">
        <v>0.33484700000000001</v>
      </c>
      <c r="D230" t="s">
        <v>66</v>
      </c>
      <c r="E230" s="7">
        <f>100*C230/VLOOKUP(B230,PIB!$A$7:$B$15,2,0)</f>
        <v>0.2219749550875379</v>
      </c>
    </row>
    <row r="231" spans="1:5" x14ac:dyDescent="0.3">
      <c r="A231" t="s">
        <v>42</v>
      </c>
      <c r="B231">
        <v>2017</v>
      </c>
      <c r="C231">
        <v>0.35317599999999999</v>
      </c>
      <c r="D231" t="s">
        <v>66</v>
      </c>
      <c r="E231" s="7">
        <f>100*C231/VLOOKUP(B231,PIB!$A$7:$B$15,2,0)</f>
        <v>0.19645314563329294</v>
      </c>
    </row>
    <row r="232" spans="1:5" x14ac:dyDescent="0.3">
      <c r="A232" t="s">
        <v>42</v>
      </c>
      <c r="B232">
        <v>2015</v>
      </c>
      <c r="C232">
        <v>0.36991400000000002</v>
      </c>
      <c r="D232" t="s">
        <v>66</v>
      </c>
      <c r="E232" s="7">
        <f>100*C232/VLOOKUP(B232,PIB!$A$7:$B$15,2,0)</f>
        <v>0.21345050836112683</v>
      </c>
    </row>
    <row r="233" spans="1:5" x14ac:dyDescent="0.3">
      <c r="A233" t="s">
        <v>42</v>
      </c>
      <c r="B233">
        <v>2013</v>
      </c>
      <c r="C233">
        <v>0.39321699999999998</v>
      </c>
      <c r="D233" t="s">
        <v>66</v>
      </c>
      <c r="E233" s="7">
        <f>100*C233/VLOOKUP(B233,PIB!$A$7:$B$15,2,0)</f>
        <v>0.23788298139426553</v>
      </c>
    </row>
    <row r="234" spans="1:5" x14ac:dyDescent="0.3">
      <c r="A234" t="s">
        <v>42</v>
      </c>
      <c r="B234">
        <v>2009</v>
      </c>
      <c r="C234">
        <v>0.43392399999999998</v>
      </c>
      <c r="D234" t="s">
        <v>66</v>
      </c>
      <c r="E234" s="7">
        <f>100*C234/VLOOKUP(B234,PIB!$A$7:$B$15,2,0)</f>
        <v>0.32307117298354132</v>
      </c>
    </row>
    <row r="235" spans="1:5" x14ac:dyDescent="0.3">
      <c r="A235" t="s">
        <v>42</v>
      </c>
      <c r="B235">
        <v>2010</v>
      </c>
      <c r="C235">
        <v>0.28575099999999998</v>
      </c>
      <c r="D235" t="s">
        <v>66</v>
      </c>
      <c r="E235" s="7">
        <f>100*C235/VLOOKUP(B235,PIB!$A$7:$B$15,2,0)</f>
        <v>0.20100434997917863</v>
      </c>
    </row>
    <row r="236" spans="1:5" x14ac:dyDescent="0.3">
      <c r="A236" t="s">
        <v>42</v>
      </c>
      <c r="B236">
        <v>2014</v>
      </c>
      <c r="C236">
        <v>0.39238499999999998</v>
      </c>
      <c r="D236" t="s">
        <v>66</v>
      </c>
      <c r="E236" s="7">
        <f>100*C236/VLOOKUP(B236,PIB!$A$7:$B$15,2,0)</f>
        <v>0.23329448906910513</v>
      </c>
    </row>
    <row r="237" spans="1:5" x14ac:dyDescent="0.3">
      <c r="A237" t="s">
        <v>42</v>
      </c>
      <c r="B237">
        <v>2012</v>
      </c>
      <c r="C237">
        <v>0.33611000000000002</v>
      </c>
      <c r="D237" t="s">
        <v>66</v>
      </c>
      <c r="E237" s="7">
        <f>100*C237/VLOOKUP(B237,PIB!$A$7:$B$15,2,0)</f>
        <v>0.21156011659693558</v>
      </c>
    </row>
    <row r="238" spans="1:5" x14ac:dyDescent="0.3">
      <c r="A238" t="s">
        <v>42</v>
      </c>
      <c r="B238">
        <v>2017</v>
      </c>
      <c r="C238">
        <v>0.37196699999999999</v>
      </c>
      <c r="D238" t="s">
        <v>66</v>
      </c>
      <c r="E238" s="7">
        <f>100*C238/VLOOKUP(B238,PIB!$A$7:$B$15,2,0)</f>
        <v>0.20690558594519187</v>
      </c>
    </row>
    <row r="239" spans="1:5" x14ac:dyDescent="0.3">
      <c r="A239" t="s">
        <v>42</v>
      </c>
      <c r="B239">
        <v>2011</v>
      </c>
      <c r="C239">
        <v>0.30507400000000001</v>
      </c>
      <c r="D239" t="s">
        <v>66</v>
      </c>
      <c r="E239" s="7">
        <f>100*C239/VLOOKUP(B239,PIB!$A$7:$B$15,2,0)</f>
        <v>0.20223799958899299</v>
      </c>
    </row>
    <row r="240" spans="1:5" x14ac:dyDescent="0.3">
      <c r="A240" t="s">
        <v>42</v>
      </c>
      <c r="B240">
        <v>2015</v>
      </c>
      <c r="C240">
        <v>0.326735</v>
      </c>
      <c r="D240" t="s">
        <v>66</v>
      </c>
      <c r="E240" s="7">
        <f>100*C240/VLOOKUP(B240,PIB!$A$7:$B$15,2,0)</f>
        <v>0.18853504287313474</v>
      </c>
    </row>
    <row r="241" spans="1:5" x14ac:dyDescent="0.3">
      <c r="A241" t="s">
        <v>42</v>
      </c>
      <c r="B241">
        <v>2013</v>
      </c>
      <c r="C241">
        <v>0.26718500000000001</v>
      </c>
      <c r="D241" t="s">
        <v>66</v>
      </c>
      <c r="E241" s="7">
        <f>100*C241/VLOOKUP(B241,PIB!$A$7:$B$15,2,0)</f>
        <v>0.16163788540125892</v>
      </c>
    </row>
    <row r="242" spans="1:5" x14ac:dyDescent="0.3">
      <c r="A242" t="s">
        <v>42</v>
      </c>
      <c r="B242">
        <v>2009</v>
      </c>
      <c r="C242">
        <v>0.16423699999999999</v>
      </c>
      <c r="D242" t="s">
        <v>66</v>
      </c>
      <c r="E242" s="7">
        <f>100*C242/VLOOKUP(B242,PIB!$A$7:$B$15,2,0)</f>
        <v>0.12228003115130272</v>
      </c>
    </row>
    <row r="243" spans="1:5" x14ac:dyDescent="0.3">
      <c r="A243" t="s">
        <v>42</v>
      </c>
      <c r="B243">
        <v>2010</v>
      </c>
      <c r="C243">
        <v>0.212225</v>
      </c>
      <c r="D243" t="s">
        <v>66</v>
      </c>
      <c r="E243" s="7">
        <f>100*C243/VLOOKUP(B243,PIB!$A$7:$B$15,2,0)</f>
        <v>0.14928433557303802</v>
      </c>
    </row>
    <row r="244" spans="1:5" x14ac:dyDescent="0.3">
      <c r="A244" t="s">
        <v>42</v>
      </c>
      <c r="B244">
        <v>2014</v>
      </c>
      <c r="C244">
        <v>0.27923799999999999</v>
      </c>
      <c r="D244" t="s">
        <v>66</v>
      </c>
      <c r="E244" s="7">
        <f>100*C244/VLOOKUP(B244,PIB!$A$7:$B$15,2,0)</f>
        <v>0.16602236716153465</v>
      </c>
    </row>
    <row r="245" spans="1:5" x14ac:dyDescent="0.3">
      <c r="A245" t="s">
        <v>42</v>
      </c>
      <c r="B245">
        <v>2016</v>
      </c>
      <c r="C245">
        <v>0.30236000000000002</v>
      </c>
      <c r="D245" t="s">
        <v>66</v>
      </c>
      <c r="E245" s="7">
        <f>100*C245/VLOOKUP(B245,PIB!$A$7:$B$15,2,0)</f>
        <v>0.17071124415502001</v>
      </c>
    </row>
    <row r="246" spans="1:5" x14ac:dyDescent="0.3">
      <c r="A246" t="s">
        <v>11</v>
      </c>
      <c r="B246">
        <v>2017</v>
      </c>
      <c r="C246">
        <v>0.32500800000000002</v>
      </c>
      <c r="D246" t="s">
        <v>66</v>
      </c>
      <c r="E246" s="7">
        <f>100*C246/VLOOKUP(B246,PIB!$A$7:$B$15,2,0)</f>
        <v>0.18078477573783408</v>
      </c>
    </row>
    <row r="247" spans="1:5" x14ac:dyDescent="0.3">
      <c r="A247" t="s">
        <v>11</v>
      </c>
      <c r="B247">
        <v>2013</v>
      </c>
      <c r="C247">
        <v>0.120666</v>
      </c>
      <c r="D247" t="s">
        <v>66</v>
      </c>
      <c r="E247" s="7">
        <f>100*C247/VLOOKUP(B247,PIB!$A$7:$B$15,2,0)</f>
        <v>7.299884753945135E-2</v>
      </c>
    </row>
    <row r="248" spans="1:5" x14ac:dyDescent="0.3">
      <c r="A248" t="s">
        <v>11</v>
      </c>
      <c r="B248">
        <v>2009</v>
      </c>
      <c r="C248">
        <v>0.16647999999999999</v>
      </c>
      <c r="D248" t="s">
        <v>66</v>
      </c>
      <c r="E248" s="7">
        <f>100*C248/VLOOKUP(B248,PIB!$A$7:$B$15,2,0)</f>
        <v>0.1239500209214055</v>
      </c>
    </row>
    <row r="249" spans="1:5" x14ac:dyDescent="0.3">
      <c r="A249" t="s">
        <v>11</v>
      </c>
      <c r="B249">
        <v>2011</v>
      </c>
      <c r="C249">
        <v>4.0279000000000002E-2</v>
      </c>
      <c r="D249" t="s">
        <v>66</v>
      </c>
      <c r="E249" s="7">
        <f>100*C249/VLOOKUP(B249,PIB!$A$7:$B$15,2,0)</f>
        <v>2.6701535973059153E-2</v>
      </c>
    </row>
    <row r="250" spans="1:5" x14ac:dyDescent="0.3">
      <c r="A250" t="s">
        <v>11</v>
      </c>
      <c r="B250">
        <v>2014</v>
      </c>
      <c r="C250">
        <v>0.16564100000000001</v>
      </c>
      <c r="D250" t="s">
        <v>66</v>
      </c>
      <c r="E250" s="7">
        <f>100*C250/VLOOKUP(B250,PIB!$A$7:$B$15,2,0)</f>
        <v>9.8482695474841397E-2</v>
      </c>
    </row>
    <row r="251" spans="1:5" x14ac:dyDescent="0.3">
      <c r="A251" t="s">
        <v>11</v>
      </c>
      <c r="B251">
        <v>2015</v>
      </c>
      <c r="C251">
        <v>0.39060400000000001</v>
      </c>
      <c r="D251" t="s">
        <v>66</v>
      </c>
      <c r="E251" s="7">
        <f>100*C251/VLOOKUP(B251,PIB!$A$7:$B$15,2,0)</f>
        <v>0.22538920497166798</v>
      </c>
    </row>
    <row r="252" spans="1:5" x14ac:dyDescent="0.3">
      <c r="A252" t="s">
        <v>11</v>
      </c>
      <c r="B252">
        <v>2016</v>
      </c>
      <c r="C252">
        <v>0.32469100000000001</v>
      </c>
      <c r="D252" t="s">
        <v>66</v>
      </c>
      <c r="E252" s="7">
        <f>100*C252/VLOOKUP(B252,PIB!$A$7:$B$15,2,0)</f>
        <v>0.18331923725339858</v>
      </c>
    </row>
    <row r="253" spans="1:5" x14ac:dyDescent="0.3">
      <c r="A253" t="s">
        <v>11</v>
      </c>
      <c r="B253">
        <v>2010</v>
      </c>
      <c r="C253">
        <v>8.3128999999999995E-2</v>
      </c>
      <c r="D253" t="s">
        <v>66</v>
      </c>
      <c r="E253" s="7">
        <f>100*C253/VLOOKUP(B253,PIB!$A$7:$B$15,2,0)</f>
        <v>5.847500309506927E-2</v>
      </c>
    </row>
    <row r="254" spans="1:5" x14ac:dyDescent="0.3">
      <c r="A254" t="s">
        <v>11</v>
      </c>
      <c r="B254">
        <v>2012</v>
      </c>
      <c r="C254">
        <v>6.3436000000000006E-2</v>
      </c>
      <c r="D254" t="s">
        <v>66</v>
      </c>
      <c r="E254" s="7">
        <f>100*C254/VLOOKUP(B254,PIB!$A$7:$B$15,2,0)</f>
        <v>3.9928974313299823E-2</v>
      </c>
    </row>
    <row r="255" spans="1:5" x14ac:dyDescent="0.3">
      <c r="A255" t="s">
        <v>11</v>
      </c>
      <c r="B255">
        <v>2011</v>
      </c>
      <c r="C255">
        <v>7.3596999999999996E-2</v>
      </c>
      <c r="D255" t="s">
        <v>66</v>
      </c>
      <c r="E255" s="7">
        <f>100*C255/VLOOKUP(B255,PIB!$A$7:$B$15,2,0)</f>
        <v>4.8788523622960704E-2</v>
      </c>
    </row>
    <row r="256" spans="1:5" x14ac:dyDescent="0.3">
      <c r="A256" t="s">
        <v>11</v>
      </c>
      <c r="B256">
        <v>2010</v>
      </c>
      <c r="C256">
        <v>4.6398000000000002E-2</v>
      </c>
      <c r="D256" t="s">
        <v>66</v>
      </c>
      <c r="E256" s="7">
        <f>100*C256/VLOOKUP(B256,PIB!$A$7:$B$15,2,0)</f>
        <v>3.2637505486713715E-2</v>
      </c>
    </row>
    <row r="257" spans="1:5" x14ac:dyDescent="0.3">
      <c r="A257" t="s">
        <v>11</v>
      </c>
      <c r="B257">
        <v>2015</v>
      </c>
      <c r="C257">
        <v>9.9868999999999999E-2</v>
      </c>
      <c r="D257" t="s">
        <v>66</v>
      </c>
      <c r="E257" s="7">
        <f>100*C257/VLOOKUP(B257,PIB!$A$7:$B$15,2,0)</f>
        <v>5.7627147984443343E-2</v>
      </c>
    </row>
    <row r="258" spans="1:5" x14ac:dyDescent="0.3">
      <c r="A258" t="s">
        <v>11</v>
      </c>
      <c r="B258">
        <v>2012</v>
      </c>
      <c r="C258">
        <v>3.8282999999999998E-2</v>
      </c>
      <c r="D258" t="s">
        <v>66</v>
      </c>
      <c r="E258" s="7">
        <f>100*C258/VLOOKUP(B258,PIB!$A$7:$B$15,2,0)</f>
        <v>2.4096741970427785E-2</v>
      </c>
    </row>
    <row r="259" spans="1:5" x14ac:dyDescent="0.3">
      <c r="A259" t="s">
        <v>11</v>
      </c>
      <c r="B259">
        <v>2017</v>
      </c>
      <c r="C259">
        <v>0.10287</v>
      </c>
      <c r="D259" t="s">
        <v>66</v>
      </c>
      <c r="E259" s="7">
        <f>100*C259/VLOOKUP(B259,PIB!$A$7:$B$15,2,0)</f>
        <v>5.7221144956896418E-2</v>
      </c>
    </row>
    <row r="260" spans="1:5" x14ac:dyDescent="0.3">
      <c r="A260" t="s">
        <v>11</v>
      </c>
      <c r="B260">
        <v>2014</v>
      </c>
      <c r="C260">
        <v>8.4018999999999996E-2</v>
      </c>
      <c r="D260" t="s">
        <v>66</v>
      </c>
      <c r="E260" s="7">
        <f>100*C260/VLOOKUP(B260,PIB!$A$7:$B$15,2,0)</f>
        <v>4.9953921982484398E-2</v>
      </c>
    </row>
    <row r="261" spans="1:5" x14ac:dyDescent="0.3">
      <c r="A261" t="s">
        <v>11</v>
      </c>
      <c r="B261">
        <v>2013</v>
      </c>
      <c r="C261">
        <v>5.3579000000000002E-2</v>
      </c>
      <c r="D261" t="s">
        <v>66</v>
      </c>
      <c r="E261" s="7">
        <f>100*C261/VLOOKUP(B261,PIB!$A$7:$B$15,2,0)</f>
        <v>3.2413482276003713E-2</v>
      </c>
    </row>
    <row r="262" spans="1:5" x14ac:dyDescent="0.3">
      <c r="A262" t="s">
        <v>11</v>
      </c>
      <c r="B262">
        <v>2016</v>
      </c>
      <c r="C262">
        <v>9.5323000000000005E-2</v>
      </c>
      <c r="D262" t="s">
        <v>66</v>
      </c>
      <c r="E262" s="7">
        <f>100*C262/VLOOKUP(B262,PIB!$A$7:$B$15,2,0)</f>
        <v>5.3818983749798169E-2</v>
      </c>
    </row>
    <row r="263" spans="1:5" x14ac:dyDescent="0.3">
      <c r="A263" t="s">
        <v>11</v>
      </c>
      <c r="B263">
        <v>2009</v>
      </c>
      <c r="C263">
        <v>6.4992999999999995E-2</v>
      </c>
      <c r="D263" t="s">
        <v>66</v>
      </c>
      <c r="E263" s="7">
        <f>100*C263/VLOOKUP(B263,PIB!$A$7:$B$15,2,0)</f>
        <v>4.8389498496785852E-2</v>
      </c>
    </row>
    <row r="264" spans="1:5" x14ac:dyDescent="0.3">
      <c r="A264" t="s">
        <v>11</v>
      </c>
      <c r="B264">
        <v>2017</v>
      </c>
      <c r="C264">
        <v>5.0758999999999999E-2</v>
      </c>
      <c r="D264" t="s">
        <v>66</v>
      </c>
      <c r="E264" s="7">
        <f>100*C264/VLOOKUP(B264,PIB!$A$7:$B$15,2,0)</f>
        <v>2.8234549400866189E-2</v>
      </c>
    </row>
    <row r="265" spans="1:5" x14ac:dyDescent="0.3">
      <c r="A265" t="s">
        <v>11</v>
      </c>
      <c r="B265">
        <v>2012</v>
      </c>
      <c r="C265">
        <v>-2.6311000000000001E-2</v>
      </c>
      <c r="D265" t="s">
        <v>66</v>
      </c>
      <c r="E265" s="7">
        <f>100*C265/VLOOKUP(B265,PIB!$A$7:$B$15,2,0)</f>
        <v>-1.6561120549171315E-2</v>
      </c>
    </row>
    <row r="266" spans="1:5" x14ac:dyDescent="0.3">
      <c r="A266" t="s">
        <v>11</v>
      </c>
      <c r="B266">
        <v>2011</v>
      </c>
      <c r="C266">
        <v>-1.645349</v>
      </c>
      <c r="D266" t="s">
        <v>66</v>
      </c>
      <c r="E266" s="7">
        <f>100*C266/VLOOKUP(B266,PIB!$A$7:$B$15,2,0)</f>
        <v>-1.0907258251629113</v>
      </c>
    </row>
    <row r="267" spans="1:5" x14ac:dyDescent="0.3">
      <c r="A267" t="s">
        <v>11</v>
      </c>
      <c r="B267">
        <v>2013</v>
      </c>
      <c r="C267" s="1">
        <v>-6.0000000000000002E-6</v>
      </c>
      <c r="D267" t="s">
        <v>66</v>
      </c>
      <c r="E267" s="7">
        <f>100*C267/VLOOKUP(B267,PIB!$A$7:$B$15,2,0)</f>
        <v>-3.6297970036025739E-6</v>
      </c>
    </row>
    <row r="268" spans="1:5" x14ac:dyDescent="0.3">
      <c r="A268" t="s">
        <v>11</v>
      </c>
      <c r="B268">
        <v>2015</v>
      </c>
      <c r="C268">
        <v>-5.9230000000000003E-3</v>
      </c>
      <c r="D268" t="s">
        <v>66</v>
      </c>
      <c r="E268" s="7">
        <f>100*C268/VLOOKUP(B268,PIB!$A$7:$B$15,2,0)</f>
        <v>-3.417733205617939E-3</v>
      </c>
    </row>
    <row r="269" spans="1:5" x14ac:dyDescent="0.3">
      <c r="A269" t="s">
        <v>11</v>
      </c>
      <c r="B269">
        <v>2016</v>
      </c>
      <c r="C269">
        <v>-3.1609999999999999E-2</v>
      </c>
      <c r="D269" t="s">
        <v>66</v>
      </c>
      <c r="E269" s="7">
        <f>100*C269/VLOOKUP(B269,PIB!$A$7:$B$15,2,0)</f>
        <v>-1.7846879308573167E-2</v>
      </c>
    </row>
    <row r="270" spans="1:5" x14ac:dyDescent="0.3">
      <c r="A270" t="s">
        <v>11</v>
      </c>
      <c r="B270">
        <v>2010</v>
      </c>
      <c r="C270" s="1">
        <v>-6.9999999999999999E-6</v>
      </c>
      <c r="D270" t="s">
        <v>66</v>
      </c>
      <c r="E270" s="7">
        <f>100*C270/VLOOKUP(B270,PIB!$A$7:$B$15,2,0)</f>
        <v>-4.9239738438509419E-6</v>
      </c>
    </row>
    <row r="271" spans="1:5" x14ac:dyDescent="0.3">
      <c r="A271" t="s">
        <v>11</v>
      </c>
      <c r="B271">
        <v>2009</v>
      </c>
      <c r="C271" s="1">
        <v>-7.9999999999999996E-6</v>
      </c>
      <c r="D271" t="s">
        <v>66</v>
      </c>
      <c r="E271" s="7">
        <f>100*C271/VLOOKUP(B271,PIB!$A$7:$B$15,2,0)</f>
        <v>-5.9562720288998317E-6</v>
      </c>
    </row>
    <row r="272" spans="1:5" x14ac:dyDescent="0.3">
      <c r="A272" t="s">
        <v>11</v>
      </c>
      <c r="B272">
        <v>2014</v>
      </c>
      <c r="C272">
        <v>-1.5859999999999999E-2</v>
      </c>
      <c r="D272" t="s">
        <v>66</v>
      </c>
      <c r="E272" s="7">
        <f>100*C272/VLOOKUP(B272,PIB!$A$7:$B$15,2,0)</f>
        <v>-9.4296433264166746E-3</v>
      </c>
    </row>
    <row r="273" spans="1:5" x14ac:dyDescent="0.3">
      <c r="A273" t="s">
        <v>11</v>
      </c>
      <c r="B273">
        <v>2012</v>
      </c>
      <c r="C273">
        <v>6.7985000000000004E-2</v>
      </c>
      <c r="D273" t="s">
        <v>66</v>
      </c>
      <c r="E273" s="7">
        <f>100*C273/VLOOKUP(B273,PIB!$A$7:$B$15,2,0)</f>
        <v>4.2792283856007453E-2</v>
      </c>
    </row>
    <row r="274" spans="1:5" x14ac:dyDescent="0.3">
      <c r="A274" t="s">
        <v>11</v>
      </c>
      <c r="B274">
        <v>2016</v>
      </c>
      <c r="C274">
        <v>7.8177999999999997E-2</v>
      </c>
      <c r="D274" t="s">
        <v>66</v>
      </c>
      <c r="E274" s="7">
        <f>100*C274/VLOOKUP(B274,PIB!$A$7:$B$15,2,0)</f>
        <v>4.4138985466169976E-2</v>
      </c>
    </row>
    <row r="275" spans="1:5" x14ac:dyDescent="0.3">
      <c r="A275" t="s">
        <v>11</v>
      </c>
      <c r="B275">
        <v>2010</v>
      </c>
      <c r="C275">
        <v>6.2390000000000001E-2</v>
      </c>
      <c r="D275" t="s">
        <v>66</v>
      </c>
      <c r="E275" s="7">
        <f>100*C275/VLOOKUP(B275,PIB!$A$7:$B$15,2,0)</f>
        <v>4.3886675445408606E-2</v>
      </c>
    </row>
    <row r="276" spans="1:5" x14ac:dyDescent="0.3">
      <c r="A276" t="s">
        <v>11</v>
      </c>
      <c r="B276">
        <v>2009</v>
      </c>
      <c r="C276">
        <v>6.4375000000000002E-2</v>
      </c>
      <c r="D276" t="s">
        <v>66</v>
      </c>
      <c r="E276" s="7">
        <f>100*C276/VLOOKUP(B276,PIB!$A$7:$B$15,2,0)</f>
        <v>4.792937648255334E-2</v>
      </c>
    </row>
    <row r="277" spans="1:5" x14ac:dyDescent="0.3">
      <c r="A277" t="s">
        <v>11</v>
      </c>
      <c r="B277">
        <v>2017</v>
      </c>
      <c r="C277">
        <v>8.5718000000000003E-2</v>
      </c>
      <c r="D277" t="s">
        <v>66</v>
      </c>
      <c r="E277" s="7">
        <f>100*C277/VLOOKUP(B277,PIB!$A$7:$B$15,2,0)</f>
        <v>4.7680393733987039E-2</v>
      </c>
    </row>
    <row r="278" spans="1:5" x14ac:dyDescent="0.3">
      <c r="A278" t="s">
        <v>11</v>
      </c>
      <c r="B278">
        <v>2013</v>
      </c>
      <c r="C278">
        <v>7.3897000000000004E-2</v>
      </c>
      <c r="D278" t="s">
        <v>66</v>
      </c>
      <c r="E278" s="7">
        <f>100*C278/VLOOKUP(B278,PIB!$A$7:$B$15,2,0)</f>
        <v>4.4705184862536565E-2</v>
      </c>
    </row>
    <row r="279" spans="1:5" x14ac:dyDescent="0.3">
      <c r="A279" t="s">
        <v>11</v>
      </c>
      <c r="B279">
        <v>2011</v>
      </c>
      <c r="C279">
        <v>6.4584000000000003E-2</v>
      </c>
      <c r="D279" t="s">
        <v>66</v>
      </c>
      <c r="E279" s="7">
        <f>100*C279/VLOOKUP(B279,PIB!$A$7:$B$15,2,0)</f>
        <v>4.2813674601754073E-2</v>
      </c>
    </row>
    <row r="280" spans="1:5" x14ac:dyDescent="0.3">
      <c r="A280" t="s">
        <v>11</v>
      </c>
      <c r="B280">
        <v>2015</v>
      </c>
      <c r="C280">
        <v>7.6696E-2</v>
      </c>
      <c r="D280" t="s">
        <v>66</v>
      </c>
      <c r="E280" s="7">
        <f>100*C280/VLOOKUP(B280,PIB!$A$7:$B$15,2,0)</f>
        <v>4.4255692375160124E-2</v>
      </c>
    </row>
    <row r="281" spans="1:5" x14ac:dyDescent="0.3">
      <c r="A281" t="s">
        <v>11</v>
      </c>
      <c r="B281">
        <v>2014</v>
      </c>
      <c r="C281">
        <v>7.6662999999999995E-2</v>
      </c>
      <c r="D281" t="s">
        <v>66</v>
      </c>
      <c r="E281" s="7">
        <f>100*C281/VLOOKUP(B281,PIB!$A$7:$B$15,2,0)</f>
        <v>4.5580374926423806E-2</v>
      </c>
    </row>
    <row r="282" spans="1:5" x14ac:dyDescent="0.3">
      <c r="A282" t="s">
        <v>11</v>
      </c>
      <c r="B282">
        <v>2011</v>
      </c>
      <c r="C282">
        <v>0.48364699999999999</v>
      </c>
      <c r="D282" t="s">
        <v>66</v>
      </c>
      <c r="E282" s="7">
        <f>100*C282/VLOOKUP(B282,PIB!$A$7:$B$15,2,0)</f>
        <v>0.32061664313319943</v>
      </c>
    </row>
    <row r="283" spans="1:5" x14ac:dyDescent="0.3">
      <c r="A283" t="s">
        <v>11</v>
      </c>
      <c r="B283">
        <v>2012</v>
      </c>
      <c r="C283">
        <v>9.3443999999999999E-2</v>
      </c>
      <c r="D283" t="s">
        <v>66</v>
      </c>
      <c r="E283" s="7">
        <f>100*C283/VLOOKUP(B283,PIB!$A$7:$B$15,2,0)</f>
        <v>5.8817123963238356E-2</v>
      </c>
    </row>
    <row r="284" spans="1:5" x14ac:dyDescent="0.3">
      <c r="A284" t="s">
        <v>11</v>
      </c>
      <c r="B284">
        <v>2013</v>
      </c>
      <c r="C284">
        <v>0.12728700000000001</v>
      </c>
      <c r="D284" t="s">
        <v>66</v>
      </c>
      <c r="E284" s="7">
        <f>100*C284/VLOOKUP(B284,PIB!$A$7:$B$15,2,0)</f>
        <v>7.7004328532926811E-2</v>
      </c>
    </row>
    <row r="285" spans="1:5" x14ac:dyDescent="0.3">
      <c r="A285" t="s">
        <v>11</v>
      </c>
      <c r="B285">
        <v>2015</v>
      </c>
      <c r="C285">
        <v>0.15379999999999999</v>
      </c>
      <c r="D285" t="s">
        <v>66</v>
      </c>
      <c r="E285" s="7">
        <f>100*C285/VLOOKUP(B285,PIB!$A$7:$B$15,2,0)</f>
        <v>8.8746811923693894E-2</v>
      </c>
    </row>
    <row r="286" spans="1:5" x14ac:dyDescent="0.3">
      <c r="A286" t="s">
        <v>11</v>
      </c>
      <c r="B286">
        <v>2017</v>
      </c>
      <c r="C286">
        <v>0.247893</v>
      </c>
      <c r="D286" t="s">
        <v>66</v>
      </c>
      <c r="E286" s="7">
        <f>100*C286/VLOOKUP(B286,PIB!$A$7:$B$15,2,0)</f>
        <v>0.13788977628851873</v>
      </c>
    </row>
    <row r="287" spans="1:5" x14ac:dyDescent="0.3">
      <c r="A287" t="s">
        <v>11</v>
      </c>
      <c r="B287">
        <v>2009</v>
      </c>
      <c r="C287">
        <v>9.0398000000000006E-2</v>
      </c>
      <c r="D287" t="s">
        <v>66</v>
      </c>
      <c r="E287" s="7">
        <f>100*C287/VLOOKUP(B287,PIB!$A$7:$B$15,2,0)</f>
        <v>6.7304384858560884E-2</v>
      </c>
    </row>
    <row r="288" spans="1:5" x14ac:dyDescent="0.3">
      <c r="A288" t="s">
        <v>11</v>
      </c>
      <c r="B288">
        <v>2016</v>
      </c>
      <c r="C288">
        <v>0.18356900000000001</v>
      </c>
      <c r="D288" t="s">
        <v>66</v>
      </c>
      <c r="E288" s="7">
        <f>100*C288/VLOOKUP(B288,PIB!$A$7:$B$15,2,0)</f>
        <v>0.10364232166388698</v>
      </c>
    </row>
    <row r="289" spans="1:5" x14ac:dyDescent="0.3">
      <c r="A289" t="s">
        <v>11</v>
      </c>
      <c r="B289">
        <v>2010</v>
      </c>
      <c r="C289">
        <v>9.0004000000000001E-2</v>
      </c>
      <c r="D289" t="s">
        <v>66</v>
      </c>
      <c r="E289" s="7">
        <f>100*C289/VLOOKUP(B289,PIB!$A$7:$B$15,2,0)</f>
        <v>6.3311048834565745E-2</v>
      </c>
    </row>
    <row r="290" spans="1:5" x14ac:dyDescent="0.3">
      <c r="A290" t="s">
        <v>11</v>
      </c>
      <c r="B290">
        <v>2014</v>
      </c>
      <c r="C290">
        <v>0.106409</v>
      </c>
      <c r="D290" t="s">
        <v>66</v>
      </c>
      <c r="E290" s="7">
        <f>100*C290/VLOOKUP(B290,PIB!$A$7:$B$15,2,0)</f>
        <v>6.3266009881505172E-2</v>
      </c>
    </row>
    <row r="291" spans="1:5" x14ac:dyDescent="0.3">
      <c r="A291" t="s">
        <v>11</v>
      </c>
      <c r="B291">
        <v>2012</v>
      </c>
      <c r="C291">
        <v>1.951E-3</v>
      </c>
      <c r="D291" t="s">
        <v>66</v>
      </c>
      <c r="E291" s="7">
        <f>100*C291/VLOOKUP(B291,PIB!$A$7:$B$15,2,0)</f>
        <v>1.2280318570724502E-3</v>
      </c>
    </row>
    <row r="292" spans="1:5" x14ac:dyDescent="0.3">
      <c r="A292" t="s">
        <v>11</v>
      </c>
      <c r="B292">
        <v>2010</v>
      </c>
      <c r="C292" s="1">
        <v>1.8E-5</v>
      </c>
      <c r="D292" t="s">
        <v>66</v>
      </c>
      <c r="E292" s="7">
        <f>100*C292/VLOOKUP(B292,PIB!$A$7:$B$15,2,0)</f>
        <v>1.2661647027045279E-5</v>
      </c>
    </row>
    <row r="293" spans="1:5" x14ac:dyDescent="0.3">
      <c r="A293" t="s">
        <v>11</v>
      </c>
      <c r="B293">
        <v>2009</v>
      </c>
      <c r="C293" s="1">
        <v>1.4E-5</v>
      </c>
      <c r="D293" t="s">
        <v>66</v>
      </c>
      <c r="E293" s="7">
        <f>100*C293/VLOOKUP(B293,PIB!$A$7:$B$15,2,0)</f>
        <v>1.0423476050574706E-5</v>
      </c>
    </row>
    <row r="294" spans="1:5" x14ac:dyDescent="0.3">
      <c r="A294" t="s">
        <v>11</v>
      </c>
      <c r="B294">
        <v>2017</v>
      </c>
      <c r="C294" s="1">
        <v>1.8E-5</v>
      </c>
      <c r="D294" t="s">
        <v>66</v>
      </c>
      <c r="E294" s="7">
        <f>100*C294/VLOOKUP(B294,PIB!$A$7:$B$15,2,0)</f>
        <v>1.0012448811355452E-5</v>
      </c>
    </row>
    <row r="295" spans="1:5" x14ac:dyDescent="0.3">
      <c r="A295" t="s">
        <v>11</v>
      </c>
      <c r="B295">
        <v>2014</v>
      </c>
      <c r="C295" s="1">
        <v>1.8E-5</v>
      </c>
      <c r="D295" t="s">
        <v>66</v>
      </c>
      <c r="E295" s="7">
        <f>100*C295/VLOOKUP(B295,PIB!$A$7:$B$15,2,0)</f>
        <v>1.0701991164911737E-5</v>
      </c>
    </row>
    <row r="296" spans="1:5" x14ac:dyDescent="0.3">
      <c r="A296" t="s">
        <v>11</v>
      </c>
      <c r="B296">
        <v>2015</v>
      </c>
      <c r="C296" s="1">
        <v>1.8E-5</v>
      </c>
      <c r="D296" t="s">
        <v>66</v>
      </c>
      <c r="E296" s="7">
        <f>100*C296/VLOOKUP(B296,PIB!$A$7:$B$15,2,0)</f>
        <v>1.0386492942955072E-5</v>
      </c>
    </row>
    <row r="297" spans="1:5" x14ac:dyDescent="0.3">
      <c r="A297" t="s">
        <v>11</v>
      </c>
      <c r="B297">
        <v>2011</v>
      </c>
      <c r="C297" s="1">
        <v>8.0000000000000004E-4</v>
      </c>
      <c r="D297" t="s">
        <v>66</v>
      </c>
      <c r="E297" s="7">
        <f>100*C297/VLOOKUP(B297,PIB!$A$7:$B$15,2,0)</f>
        <v>5.3033165615947082E-4</v>
      </c>
    </row>
    <row r="298" spans="1:5" x14ac:dyDescent="0.3">
      <c r="A298" t="s">
        <v>11</v>
      </c>
      <c r="B298">
        <v>2016</v>
      </c>
      <c r="C298" s="1">
        <v>1.8E-5</v>
      </c>
      <c r="D298" t="s">
        <v>66</v>
      </c>
      <c r="E298" s="7">
        <f>100*C298/VLOOKUP(B298,PIB!$A$7:$B$15,2,0)</f>
        <v>1.016272785682749E-5</v>
      </c>
    </row>
    <row r="299" spans="1:5" x14ac:dyDescent="0.3">
      <c r="A299" t="s">
        <v>11</v>
      </c>
      <c r="B299">
        <v>2013</v>
      </c>
      <c r="C299" s="1">
        <v>2.0000000000000002E-5</v>
      </c>
      <c r="D299" t="s">
        <v>66</v>
      </c>
      <c r="E299" s="7">
        <f>100*C299/VLOOKUP(B299,PIB!$A$7:$B$15,2,0)</f>
        <v>1.2099323345341913E-5</v>
      </c>
    </row>
    <row r="300" spans="1:5" x14ac:dyDescent="0.3">
      <c r="A300" t="s">
        <v>11</v>
      </c>
      <c r="B300">
        <v>2010</v>
      </c>
      <c r="C300">
        <v>9.6154000000000003E-2</v>
      </c>
      <c r="D300" t="s">
        <v>66</v>
      </c>
      <c r="E300" s="7">
        <f>100*C300/VLOOKUP(B300,PIB!$A$7:$B$15,2,0)</f>
        <v>6.763711156880621E-2</v>
      </c>
    </row>
    <row r="301" spans="1:5" x14ac:dyDescent="0.3">
      <c r="A301" t="s">
        <v>11</v>
      </c>
      <c r="B301">
        <v>2016</v>
      </c>
      <c r="C301">
        <v>0.170901</v>
      </c>
      <c r="D301" t="s">
        <v>66</v>
      </c>
      <c r="E301" s="7">
        <f>100*C301/VLOOKUP(B301,PIB!$A$7:$B$15,2,0)</f>
        <v>9.6490019636648605E-2</v>
      </c>
    </row>
    <row r="302" spans="1:5" x14ac:dyDescent="0.3">
      <c r="A302" t="s">
        <v>11</v>
      </c>
      <c r="B302">
        <v>2017</v>
      </c>
      <c r="C302">
        <v>0.210814</v>
      </c>
      <c r="D302" t="s">
        <v>66</v>
      </c>
      <c r="E302" s="7">
        <f>100*C302/VLOOKUP(B302,PIB!$A$7:$B$15,2,0)</f>
        <v>0.11726468798428268</v>
      </c>
    </row>
    <row r="303" spans="1:5" x14ac:dyDescent="0.3">
      <c r="A303" t="s">
        <v>11</v>
      </c>
      <c r="B303">
        <v>2012</v>
      </c>
      <c r="C303">
        <v>0.109045</v>
      </c>
      <c r="D303" t="s">
        <v>66</v>
      </c>
      <c r="E303" s="7">
        <f>100*C303/VLOOKUP(B303,PIB!$A$7:$B$15,2,0)</f>
        <v>6.8636972759848966E-2</v>
      </c>
    </row>
    <row r="304" spans="1:5" x14ac:dyDescent="0.3">
      <c r="A304" t="s">
        <v>11</v>
      </c>
      <c r="B304">
        <v>2015</v>
      </c>
      <c r="C304">
        <v>0.16657</v>
      </c>
      <c r="D304" t="s">
        <v>66</v>
      </c>
      <c r="E304" s="7">
        <f>100*C304/VLOOKUP(B304,PIB!$A$7:$B$15,2,0)</f>
        <v>9.6115451639334812E-2</v>
      </c>
    </row>
    <row r="305" spans="1:5" x14ac:dyDescent="0.3">
      <c r="A305" t="s">
        <v>11</v>
      </c>
      <c r="B305">
        <v>2011</v>
      </c>
      <c r="C305">
        <v>8.7364999999999998E-2</v>
      </c>
      <c r="D305" t="s">
        <v>66</v>
      </c>
      <c r="E305" s="7">
        <f>100*C305/VLOOKUP(B305,PIB!$A$7:$B$15,2,0)</f>
        <v>5.7915531425465204E-2</v>
      </c>
    </row>
    <row r="306" spans="1:5" x14ac:dyDescent="0.3">
      <c r="A306" t="s">
        <v>11</v>
      </c>
      <c r="B306">
        <v>2013</v>
      </c>
      <c r="C306">
        <v>0.161911</v>
      </c>
      <c r="D306" t="s">
        <v>66</v>
      </c>
      <c r="E306" s="7">
        <f>100*C306/VLOOKUP(B306,PIB!$A$7:$B$15,2,0)</f>
        <v>9.7950677108382705E-2</v>
      </c>
    </row>
    <row r="307" spans="1:5" x14ac:dyDescent="0.3">
      <c r="A307" t="s">
        <v>11</v>
      </c>
      <c r="B307">
        <v>2009</v>
      </c>
      <c r="C307">
        <v>0.11638999999999999</v>
      </c>
      <c r="D307" t="s">
        <v>66</v>
      </c>
      <c r="E307" s="7">
        <f>100*C307/VLOOKUP(B307,PIB!$A$7:$B$15,2,0)</f>
        <v>8.6656312680456427E-2</v>
      </c>
    </row>
    <row r="308" spans="1:5" x14ac:dyDescent="0.3">
      <c r="A308" t="s">
        <v>11</v>
      </c>
      <c r="B308">
        <v>2014</v>
      </c>
      <c r="C308">
        <v>0.14996100000000001</v>
      </c>
      <c r="D308" t="s">
        <v>66</v>
      </c>
      <c r="E308" s="7">
        <f>100*C308/VLOOKUP(B308,PIB!$A$7:$B$15,2,0)</f>
        <v>8.9160072060073856E-2</v>
      </c>
    </row>
    <row r="309" spans="1:5" x14ac:dyDescent="0.3">
      <c r="A309" t="s">
        <v>11</v>
      </c>
      <c r="B309">
        <v>2012</v>
      </c>
      <c r="C309">
        <v>1.082816</v>
      </c>
      <c r="D309" t="s">
        <v>66</v>
      </c>
      <c r="E309" s="7">
        <f>100*C309/VLOOKUP(B309,PIB!$A$7:$B$15,2,0)</f>
        <v>0.68156460448373257</v>
      </c>
    </row>
    <row r="310" spans="1:5" x14ac:dyDescent="0.3">
      <c r="A310" t="s">
        <v>11</v>
      </c>
      <c r="B310">
        <v>2013</v>
      </c>
      <c r="C310">
        <v>1.0561449999999999</v>
      </c>
      <c r="D310" t="s">
        <v>66</v>
      </c>
      <c r="E310" s="7">
        <f>100*C310/VLOOKUP(B310,PIB!$A$7:$B$15,2,0)</f>
        <v>0.6389319927283067</v>
      </c>
    </row>
    <row r="311" spans="1:5" x14ac:dyDescent="0.3">
      <c r="A311" t="s">
        <v>11</v>
      </c>
      <c r="B311">
        <v>2016</v>
      </c>
      <c r="C311">
        <v>0.126281</v>
      </c>
      <c r="D311" t="s">
        <v>66</v>
      </c>
      <c r="E311" s="7">
        <f>100*C311/VLOOKUP(B311,PIB!$A$7:$B$15,2,0)</f>
        <v>7.1297746471557358E-2</v>
      </c>
    </row>
    <row r="312" spans="1:5" x14ac:dyDescent="0.3">
      <c r="A312" t="s">
        <v>11</v>
      </c>
      <c r="B312">
        <v>2011</v>
      </c>
      <c r="C312">
        <v>2.2928950000000001</v>
      </c>
      <c r="D312" t="s">
        <v>66</v>
      </c>
      <c r="E312" s="7">
        <f>100*C312/VLOOKUP(B312,PIB!$A$7:$B$15,2,0)</f>
        <v>1.5199935034372121</v>
      </c>
    </row>
    <row r="313" spans="1:5" x14ac:dyDescent="0.3">
      <c r="A313" t="s">
        <v>11</v>
      </c>
      <c r="B313">
        <v>2009</v>
      </c>
      <c r="C313">
        <v>1.1715340000000001</v>
      </c>
      <c r="D313" t="s">
        <v>66</v>
      </c>
      <c r="E313" s="7">
        <f>100*C313/VLOOKUP(B313,PIB!$A$7:$B$15,2,0)</f>
        <v>0.87224689938814204</v>
      </c>
    </row>
    <row r="314" spans="1:5" x14ac:dyDescent="0.3">
      <c r="A314" t="s">
        <v>11</v>
      </c>
      <c r="B314">
        <v>2017</v>
      </c>
      <c r="C314">
        <v>9.8461000000000007E-2</v>
      </c>
      <c r="D314" t="s">
        <v>66</v>
      </c>
      <c r="E314" s="7">
        <f>100*C314/VLOOKUP(B314,PIB!$A$7:$B$15,2,0)</f>
        <v>5.4768651245270514E-2</v>
      </c>
    </row>
    <row r="315" spans="1:5" x14ac:dyDescent="0.3">
      <c r="A315" t="s">
        <v>11</v>
      </c>
      <c r="B315">
        <v>2014</v>
      </c>
      <c r="C315">
        <v>0.69187699999999996</v>
      </c>
      <c r="D315" t="s">
        <v>66</v>
      </c>
      <c r="E315" s="7">
        <f>100*C315/VLOOKUP(B315,PIB!$A$7:$B$15,2,0)</f>
        <v>0.41135897451142428</v>
      </c>
    </row>
    <row r="316" spans="1:5" x14ac:dyDescent="0.3">
      <c r="A316" t="s">
        <v>11</v>
      </c>
      <c r="B316">
        <v>2015</v>
      </c>
      <c r="C316">
        <v>0.354767</v>
      </c>
      <c r="D316" t="s">
        <v>66</v>
      </c>
      <c r="E316" s="7">
        <f>100*C316/VLOOKUP(B316,PIB!$A$7:$B$15,2,0)</f>
        <v>0.20471027454963014</v>
      </c>
    </row>
    <row r="317" spans="1:5" x14ac:dyDescent="0.3">
      <c r="A317" t="s">
        <v>11</v>
      </c>
      <c r="B317">
        <v>2010</v>
      </c>
      <c r="C317">
        <v>0.87660199999999999</v>
      </c>
      <c r="D317" t="s">
        <v>66</v>
      </c>
      <c r="E317" s="7">
        <f>100*C317/VLOOKUP(B317,PIB!$A$7:$B$15,2,0)</f>
        <v>0.61662361706677482</v>
      </c>
    </row>
    <row r="318" spans="1:5" x14ac:dyDescent="0.3">
      <c r="A318" t="s">
        <v>11</v>
      </c>
      <c r="B318">
        <v>2010</v>
      </c>
      <c r="C318">
        <v>0.24982099999999999</v>
      </c>
      <c r="D318" t="s">
        <v>66</v>
      </c>
      <c r="E318" s="7">
        <f>100*C318/VLOOKUP(B318,PIB!$A$7:$B$15,2,0)</f>
        <v>0.17573029566352658</v>
      </c>
    </row>
    <row r="319" spans="1:5" x14ac:dyDescent="0.3">
      <c r="A319" t="s">
        <v>11</v>
      </c>
      <c r="B319">
        <v>2013</v>
      </c>
      <c r="C319">
        <v>0.15872700000000001</v>
      </c>
      <c r="D319" t="s">
        <v>66</v>
      </c>
      <c r="E319" s="7">
        <f>100*C319/VLOOKUP(B319,PIB!$A$7:$B$15,2,0)</f>
        <v>9.6024464831804282E-2</v>
      </c>
    </row>
    <row r="320" spans="1:5" x14ac:dyDescent="0.3">
      <c r="A320" t="s">
        <v>11</v>
      </c>
      <c r="B320">
        <v>2012</v>
      </c>
      <c r="C320">
        <v>0.23057800000000001</v>
      </c>
      <c r="D320" t="s">
        <v>66</v>
      </c>
      <c r="E320" s="7">
        <f>100*C320/VLOOKUP(B320,PIB!$A$7:$B$15,2,0)</f>
        <v>0.14513435650438311</v>
      </c>
    </row>
    <row r="321" spans="1:5" x14ac:dyDescent="0.3">
      <c r="A321" t="s">
        <v>11</v>
      </c>
      <c r="B321">
        <v>2009</v>
      </c>
      <c r="C321">
        <v>1.1126419999999999</v>
      </c>
      <c r="D321" t="s">
        <v>66</v>
      </c>
      <c r="E321" s="7">
        <f>100*C321/VLOOKUP(B321,PIB!$A$7:$B$15,2,0)</f>
        <v>0.82839980284739578</v>
      </c>
    </row>
    <row r="322" spans="1:5" x14ac:dyDescent="0.3">
      <c r="A322" t="s">
        <v>11</v>
      </c>
      <c r="B322">
        <v>2011</v>
      </c>
      <c r="C322">
        <v>0.36141800000000002</v>
      </c>
      <c r="D322" t="s">
        <v>66</v>
      </c>
      <c r="E322" s="7">
        <f>100*C322/VLOOKUP(B322,PIB!$A$7:$B$15,2,0)</f>
        <v>0.23958925813230453</v>
      </c>
    </row>
    <row r="323" spans="1:5" x14ac:dyDescent="0.3">
      <c r="A323" t="s">
        <v>11</v>
      </c>
      <c r="B323">
        <v>2014</v>
      </c>
      <c r="C323">
        <v>0.17230300000000001</v>
      </c>
      <c r="D323" t="s">
        <v>66</v>
      </c>
      <c r="E323" s="7">
        <f>100*C323/VLOOKUP(B323,PIB!$A$7:$B$15,2,0)</f>
        <v>0.10244362131598816</v>
      </c>
    </row>
    <row r="324" spans="1:5" x14ac:dyDescent="0.3">
      <c r="A324" t="s">
        <v>54</v>
      </c>
      <c r="B324">
        <v>2017</v>
      </c>
      <c r="C324">
        <v>-2.3578130000000099</v>
      </c>
      <c r="D324" t="s">
        <v>66</v>
      </c>
      <c r="E324" s="7">
        <f>100*C324/VLOOKUP(B324,PIB!$A$7:$B$15,2,0)</f>
        <v>-1.311526776069363</v>
      </c>
    </row>
    <row r="325" spans="1:5" x14ac:dyDescent="0.3">
      <c r="A325" t="s">
        <v>54</v>
      </c>
      <c r="B325">
        <v>2010</v>
      </c>
      <c r="C325">
        <v>1.3635710000000001</v>
      </c>
      <c r="D325" t="s">
        <v>66</v>
      </c>
      <c r="E325" s="7">
        <f>100*C325/VLOOKUP(B325,PIB!$A$7:$B$15,2,0)</f>
        <v>0.95916970546195324</v>
      </c>
    </row>
    <row r="326" spans="1:5" x14ac:dyDescent="0.3">
      <c r="A326" t="s">
        <v>54</v>
      </c>
      <c r="B326">
        <v>2016</v>
      </c>
      <c r="C326">
        <v>-0.52666200000000396</v>
      </c>
      <c r="D326" t="s">
        <v>66</v>
      </c>
      <c r="E326" s="7">
        <f>100*C326/VLOOKUP(B326,PIB!$A$7:$B$15,2,0)</f>
        <v>-0.29735125436291776</v>
      </c>
    </row>
    <row r="327" spans="1:5" x14ac:dyDescent="0.3">
      <c r="A327" t="s">
        <v>54</v>
      </c>
      <c r="B327">
        <v>2009</v>
      </c>
      <c r="C327">
        <v>-3.0889639999999998</v>
      </c>
      <c r="D327" t="s">
        <v>66</v>
      </c>
      <c r="E327" s="7">
        <f>100*C327/VLOOKUP(B327,PIB!$A$7:$B$15,2,0)</f>
        <v>-2.2998387339348176</v>
      </c>
    </row>
    <row r="328" spans="1:5" x14ac:dyDescent="0.3">
      <c r="A328" t="s">
        <v>54</v>
      </c>
      <c r="B328">
        <v>2013</v>
      </c>
      <c r="C328">
        <v>-1.7487349999999999</v>
      </c>
      <c r="D328" t="s">
        <v>66</v>
      </c>
      <c r="E328" s="7">
        <f>100*C328/VLOOKUP(B328,PIB!$A$7:$B$15,2,0)</f>
        <v>-1.0579255105158243</v>
      </c>
    </row>
    <row r="329" spans="1:5" x14ac:dyDescent="0.3">
      <c r="A329" t="s">
        <v>54</v>
      </c>
      <c r="B329">
        <v>2011</v>
      </c>
      <c r="C329">
        <v>-2.5352199999999998</v>
      </c>
      <c r="D329" t="s">
        <v>66</v>
      </c>
      <c r="E329" s="7">
        <f>100*C329/VLOOKUP(B329,PIB!$A$7:$B$15,2,0)</f>
        <v>-1.6806342766607667</v>
      </c>
    </row>
    <row r="330" spans="1:5" x14ac:dyDescent="0.3">
      <c r="A330" t="s">
        <v>54</v>
      </c>
      <c r="B330">
        <v>2012</v>
      </c>
      <c r="C330">
        <v>-3.3381219999999998</v>
      </c>
      <c r="D330" t="s">
        <v>66</v>
      </c>
      <c r="E330" s="7">
        <f>100*C330/VLOOKUP(B330,PIB!$A$7:$B$15,2,0)</f>
        <v>-2.1011379594025632</v>
      </c>
    </row>
    <row r="331" spans="1:5" x14ac:dyDescent="0.3">
      <c r="A331" t="s">
        <v>54</v>
      </c>
      <c r="B331">
        <v>2015</v>
      </c>
      <c r="C331">
        <v>-0.27844400000000102</v>
      </c>
      <c r="D331" t="s">
        <v>66</v>
      </c>
      <c r="E331" s="7">
        <f>100*C331/VLOOKUP(B331,PIB!$A$7:$B$15,2,0)</f>
        <v>-0.16066981338934405</v>
      </c>
    </row>
    <row r="332" spans="1:5" x14ac:dyDescent="0.3">
      <c r="A332" t="s">
        <v>54</v>
      </c>
      <c r="B332">
        <v>2014</v>
      </c>
      <c r="C332">
        <v>-1.376131</v>
      </c>
      <c r="D332" t="s">
        <v>66</v>
      </c>
      <c r="E332" s="7">
        <f>100*C332/VLOOKUP(B332,PIB!$A$7:$B$15,2,0)</f>
        <v>-0.81818565576450863</v>
      </c>
    </row>
    <row r="333" spans="1:5" x14ac:dyDescent="0.3">
      <c r="A333" t="s">
        <v>11</v>
      </c>
      <c r="B333">
        <v>2011</v>
      </c>
      <c r="C333" s="1">
        <v>3.4E-5</v>
      </c>
      <c r="D333" t="s">
        <v>66</v>
      </c>
      <c r="E333" s="7">
        <f>100*C333/VLOOKUP(B333,PIB!$A$7:$B$15,2,0)</f>
        <v>2.2539095386777506E-5</v>
      </c>
    </row>
    <row r="334" spans="1:5" x14ac:dyDescent="0.3">
      <c r="A334" t="s">
        <v>11</v>
      </c>
      <c r="B334">
        <v>2013</v>
      </c>
      <c r="C334">
        <v>2.2960029999999998</v>
      </c>
      <c r="D334" t="s">
        <v>66</v>
      </c>
      <c r="E334" s="7">
        <f>100*C334/VLOOKUP(B334,PIB!$A$7:$B$15,2,0)</f>
        <v>1.3890041349437532</v>
      </c>
    </row>
    <row r="335" spans="1:5" x14ac:dyDescent="0.3">
      <c r="A335" t="s">
        <v>11</v>
      </c>
      <c r="B335">
        <v>2009</v>
      </c>
      <c r="C335" s="1">
        <v>2.0999999999999999E-5</v>
      </c>
      <c r="D335" t="s">
        <v>66</v>
      </c>
      <c r="E335" s="7">
        <f>100*C335/VLOOKUP(B335,PIB!$A$7:$B$15,2,0)</f>
        <v>1.563521407586206E-5</v>
      </c>
    </row>
    <row r="336" spans="1:5" x14ac:dyDescent="0.3">
      <c r="A336" t="s">
        <v>11</v>
      </c>
      <c r="B336">
        <v>2015</v>
      </c>
      <c r="C336">
        <v>0</v>
      </c>
      <c r="D336" t="s">
        <v>66</v>
      </c>
      <c r="E336" s="7">
        <f>100*C336/VLOOKUP(B336,PIB!$A$7:$B$15,2,0)</f>
        <v>0</v>
      </c>
    </row>
    <row r="337" spans="1:5" x14ac:dyDescent="0.3">
      <c r="A337" t="s">
        <v>11</v>
      </c>
      <c r="B337">
        <v>2010</v>
      </c>
      <c r="C337" s="1">
        <v>1.8E-5</v>
      </c>
      <c r="D337" t="s">
        <v>66</v>
      </c>
      <c r="E337" s="7">
        <f>100*C337/VLOOKUP(B337,PIB!$A$7:$B$15,2,0)</f>
        <v>1.2661647027045279E-5</v>
      </c>
    </row>
    <row r="338" spans="1:5" x14ac:dyDescent="0.3">
      <c r="A338" t="s">
        <v>11</v>
      </c>
      <c r="B338">
        <v>2012</v>
      </c>
      <c r="C338" s="1">
        <v>1.5999999999999999E-5</v>
      </c>
      <c r="D338" t="s">
        <v>66</v>
      </c>
      <c r="E338" s="7">
        <f>100*C338/VLOOKUP(B338,PIB!$A$7:$B$15,2,0)</f>
        <v>1.007099421484326E-5</v>
      </c>
    </row>
    <row r="339" spans="1:5" x14ac:dyDescent="0.3">
      <c r="A339" t="s">
        <v>11</v>
      </c>
      <c r="B339">
        <v>2016</v>
      </c>
      <c r="C339">
        <v>5.8200000000000005E-4</v>
      </c>
      <c r="D339" t="s">
        <v>66</v>
      </c>
      <c r="E339" s="7">
        <f>100*C339/VLOOKUP(B339,PIB!$A$7:$B$15,2,0)</f>
        <v>3.2859486737075555E-4</v>
      </c>
    </row>
    <row r="340" spans="1:5" x14ac:dyDescent="0.3">
      <c r="A340" t="s">
        <v>11</v>
      </c>
      <c r="B340">
        <v>2009</v>
      </c>
      <c r="C340">
        <v>9.6000000000000002E-4</v>
      </c>
      <c r="D340" t="s">
        <v>66</v>
      </c>
      <c r="E340" s="7">
        <f>100*C340/VLOOKUP(B340,PIB!$A$7:$B$15,2,0)</f>
        <v>7.1475264346797988E-4</v>
      </c>
    </row>
    <row r="341" spans="1:5" x14ac:dyDescent="0.3">
      <c r="A341" t="s">
        <v>11</v>
      </c>
      <c r="B341">
        <v>2010</v>
      </c>
      <c r="C341">
        <v>3.9529999999999999E-3</v>
      </c>
      <c r="D341" t="s">
        <v>66</v>
      </c>
      <c r="E341" s="7">
        <f>100*C341/VLOOKUP(B341,PIB!$A$7:$B$15,2,0)</f>
        <v>2.7806383721061105E-3</v>
      </c>
    </row>
    <row r="342" spans="1:5" x14ac:dyDescent="0.3">
      <c r="A342" t="s">
        <v>11</v>
      </c>
      <c r="B342">
        <v>2014</v>
      </c>
      <c r="C342">
        <v>2.5599999999999999E-4</v>
      </c>
      <c r="D342" t="s">
        <v>66</v>
      </c>
      <c r="E342" s="7">
        <f>100*C342/VLOOKUP(B342,PIB!$A$7:$B$15,2,0)</f>
        <v>1.5220609656763358E-4</v>
      </c>
    </row>
    <row r="343" spans="1:5" x14ac:dyDescent="0.3">
      <c r="A343" t="s">
        <v>11</v>
      </c>
      <c r="B343">
        <v>2011</v>
      </c>
      <c r="C343">
        <v>1.21E-4</v>
      </c>
      <c r="D343" t="s">
        <v>66</v>
      </c>
      <c r="E343" s="7">
        <f>100*C343/VLOOKUP(B343,PIB!$A$7:$B$15,2,0)</f>
        <v>8.0212662994119956E-5</v>
      </c>
    </row>
    <row r="344" spans="1:5" x14ac:dyDescent="0.3">
      <c r="A344" t="s">
        <v>11</v>
      </c>
      <c r="B344">
        <v>2012</v>
      </c>
      <c r="C344">
        <v>2.8800000000000001E-4</v>
      </c>
      <c r="D344" t="s">
        <v>66</v>
      </c>
      <c r="E344" s="7">
        <f>100*C344/VLOOKUP(B344,PIB!$A$7:$B$15,2,0)</f>
        <v>1.8127789586717871E-4</v>
      </c>
    </row>
    <row r="345" spans="1:5" x14ac:dyDescent="0.3">
      <c r="A345" t="s">
        <v>11</v>
      </c>
      <c r="B345">
        <v>2015</v>
      </c>
      <c r="C345">
        <v>4.55E-4</v>
      </c>
      <c r="D345" t="s">
        <v>66</v>
      </c>
      <c r="E345" s="7">
        <f>100*C345/VLOOKUP(B345,PIB!$A$7:$B$15,2,0)</f>
        <v>2.6254746050247547E-4</v>
      </c>
    </row>
    <row r="346" spans="1:5" x14ac:dyDescent="0.3">
      <c r="A346" t="s">
        <v>11</v>
      </c>
      <c r="B346">
        <v>2013</v>
      </c>
      <c r="C346">
        <v>1.3799999999999999E-4</v>
      </c>
      <c r="D346" t="s">
        <v>66</v>
      </c>
      <c r="E346" s="7">
        <f>100*C346/VLOOKUP(B346,PIB!$A$7:$B$15,2,0)</f>
        <v>8.3485331082859199E-5</v>
      </c>
    </row>
    <row r="347" spans="1:5" x14ac:dyDescent="0.3">
      <c r="A347" t="s">
        <v>11</v>
      </c>
      <c r="B347">
        <v>2017</v>
      </c>
      <c r="C347">
        <v>3.3199999999999999E-4</v>
      </c>
      <c r="D347" t="s">
        <v>66</v>
      </c>
      <c r="E347" s="7">
        <f>100*C347/VLOOKUP(B347,PIB!$A$7:$B$15,2,0)</f>
        <v>1.8467405585388945E-4</v>
      </c>
    </row>
    <row r="348" spans="1:5" x14ac:dyDescent="0.3">
      <c r="A348" t="s">
        <v>11</v>
      </c>
      <c r="B348">
        <v>2016</v>
      </c>
      <c r="C348">
        <v>1.1024000000000001E-2</v>
      </c>
      <c r="D348" t="s">
        <v>66</v>
      </c>
      <c r="E348" s="7">
        <f>100*C348/VLOOKUP(B348,PIB!$A$7:$B$15,2,0)</f>
        <v>6.2241062163147926E-3</v>
      </c>
    </row>
    <row r="349" spans="1:5" x14ac:dyDescent="0.3">
      <c r="A349" t="s">
        <v>11</v>
      </c>
      <c r="B349">
        <v>2011</v>
      </c>
      <c r="C349">
        <v>9.4549999999999999E-3</v>
      </c>
      <c r="D349" t="s">
        <v>66</v>
      </c>
      <c r="E349" s="7">
        <f>100*C349/VLOOKUP(B349,PIB!$A$7:$B$15,2,0)</f>
        <v>6.2678572612347456E-3</v>
      </c>
    </row>
    <row r="350" spans="1:5" x14ac:dyDescent="0.3">
      <c r="A350" t="s">
        <v>11</v>
      </c>
      <c r="B350">
        <v>2012</v>
      </c>
      <c r="C350">
        <v>1.3976000000000001E-2</v>
      </c>
      <c r="D350" t="s">
        <v>66</v>
      </c>
      <c r="E350" s="7">
        <f>100*C350/VLOOKUP(B350,PIB!$A$7:$B$15,2,0)</f>
        <v>8.7970134466655893E-3</v>
      </c>
    </row>
    <row r="351" spans="1:5" x14ac:dyDescent="0.3">
      <c r="A351" t="s">
        <v>11</v>
      </c>
      <c r="B351">
        <v>2015</v>
      </c>
      <c r="C351">
        <v>1.0474000000000001E-2</v>
      </c>
      <c r="D351" t="s">
        <v>66</v>
      </c>
      <c r="E351" s="7">
        <f>100*C351/VLOOKUP(B351,PIB!$A$7:$B$15,2,0)</f>
        <v>6.043784838028414E-3</v>
      </c>
    </row>
    <row r="352" spans="1:5" x14ac:dyDescent="0.3">
      <c r="A352" t="s">
        <v>11</v>
      </c>
      <c r="B352">
        <v>2009</v>
      </c>
      <c r="C352">
        <v>4.0330000000000001E-3</v>
      </c>
      <c r="D352" t="s">
        <v>66</v>
      </c>
      <c r="E352" s="7">
        <f>100*C352/VLOOKUP(B352,PIB!$A$7:$B$15,2,0)</f>
        <v>3.0027056365691277E-3</v>
      </c>
    </row>
    <row r="353" spans="1:5" x14ac:dyDescent="0.3">
      <c r="A353" t="s">
        <v>11</v>
      </c>
      <c r="B353">
        <v>2013</v>
      </c>
      <c r="C353">
        <v>1.8425E-2</v>
      </c>
      <c r="D353" t="s">
        <v>66</v>
      </c>
      <c r="E353" s="7">
        <f>100*C353/VLOOKUP(B353,PIB!$A$7:$B$15,2,0)</f>
        <v>1.1146501631896236E-2</v>
      </c>
    </row>
    <row r="354" spans="1:5" x14ac:dyDescent="0.3">
      <c r="A354" t="s">
        <v>11</v>
      </c>
      <c r="B354">
        <v>2014</v>
      </c>
      <c r="C354">
        <v>1.9140000000000001E-2</v>
      </c>
      <c r="D354" t="s">
        <v>66</v>
      </c>
      <c r="E354" s="7">
        <f>100*C354/VLOOKUP(B354,PIB!$A$7:$B$15,2,0)</f>
        <v>1.1379783938689481E-2</v>
      </c>
    </row>
    <row r="355" spans="1:5" x14ac:dyDescent="0.3">
      <c r="A355" t="s">
        <v>11</v>
      </c>
      <c r="B355">
        <v>2017</v>
      </c>
      <c r="C355">
        <v>2.0615000000000001E-2</v>
      </c>
      <c r="D355" t="s">
        <v>66</v>
      </c>
      <c r="E355" s="7">
        <f>100*C355/VLOOKUP(B355,PIB!$A$7:$B$15,2,0)</f>
        <v>1.1467035124782926E-2</v>
      </c>
    </row>
    <row r="356" spans="1:5" x14ac:dyDescent="0.3">
      <c r="A356" t="s">
        <v>11</v>
      </c>
      <c r="B356">
        <v>2010</v>
      </c>
      <c r="C356">
        <v>1.0059999999999999E-2</v>
      </c>
      <c r="D356" t="s">
        <v>66</v>
      </c>
      <c r="E356" s="7">
        <f>100*C356/VLOOKUP(B356,PIB!$A$7:$B$15,2,0)</f>
        <v>7.0764538384486394E-3</v>
      </c>
    </row>
    <row r="357" spans="1:5" x14ac:dyDescent="0.3">
      <c r="A357" t="s">
        <v>11</v>
      </c>
      <c r="B357">
        <v>2016</v>
      </c>
      <c r="C357">
        <v>6.3090000000000004E-3</v>
      </c>
      <c r="D357" t="s">
        <v>66</v>
      </c>
      <c r="E357" s="7">
        <f>100*C357/VLOOKUP(B357,PIB!$A$7:$B$15,2,0)</f>
        <v>3.5620361138180355E-3</v>
      </c>
    </row>
    <row r="358" spans="1:5" x14ac:dyDescent="0.3">
      <c r="A358" t="s">
        <v>11</v>
      </c>
      <c r="B358">
        <v>2011</v>
      </c>
      <c r="C358">
        <v>7.6899999999999998E-3</v>
      </c>
      <c r="D358" t="s">
        <v>66</v>
      </c>
      <c r="E358" s="7">
        <f>100*C358/VLOOKUP(B358,PIB!$A$7:$B$15,2,0)</f>
        <v>5.0978130448329131E-3</v>
      </c>
    </row>
    <row r="359" spans="1:5" x14ac:dyDescent="0.3">
      <c r="A359" t="s">
        <v>11</v>
      </c>
      <c r="B359">
        <v>2013</v>
      </c>
      <c r="C359">
        <v>4.7039999999999998E-3</v>
      </c>
      <c r="D359" t="s">
        <v>66</v>
      </c>
      <c r="E359" s="7">
        <f>100*C359/VLOOKUP(B359,PIB!$A$7:$B$15,2,0)</f>
        <v>2.8457608508244176E-3</v>
      </c>
    </row>
    <row r="360" spans="1:5" x14ac:dyDescent="0.3">
      <c r="A360" t="s">
        <v>11</v>
      </c>
      <c r="B360">
        <v>2017</v>
      </c>
      <c r="C360">
        <v>2.513E-3</v>
      </c>
      <c r="D360" t="s">
        <v>66</v>
      </c>
      <c r="E360" s="7">
        <f>100*C360/VLOOKUP(B360,PIB!$A$7:$B$15,2,0)</f>
        <v>1.3978491034964586E-3</v>
      </c>
    </row>
    <row r="361" spans="1:5" x14ac:dyDescent="0.3">
      <c r="A361" t="s">
        <v>11</v>
      </c>
      <c r="B361">
        <v>2010</v>
      </c>
      <c r="C361">
        <v>4.5500000000000002E-3</v>
      </c>
      <c r="D361" t="s">
        <v>66</v>
      </c>
      <c r="E361" s="7">
        <f>100*C361/VLOOKUP(B361,PIB!$A$7:$B$15,2,0)</f>
        <v>3.2005829985031122E-3</v>
      </c>
    </row>
    <row r="362" spans="1:5" x14ac:dyDescent="0.3">
      <c r="A362" t="s">
        <v>11</v>
      </c>
      <c r="B362">
        <v>2009</v>
      </c>
      <c r="C362">
        <v>4.3550000000000004E-3</v>
      </c>
      <c r="D362" t="s">
        <v>66</v>
      </c>
      <c r="E362" s="7">
        <f>100*C362/VLOOKUP(B362,PIB!$A$7:$B$15,2,0)</f>
        <v>3.2424455857323468E-3</v>
      </c>
    </row>
    <row r="363" spans="1:5" x14ac:dyDescent="0.3">
      <c r="A363" t="s">
        <v>11</v>
      </c>
      <c r="B363">
        <v>2015</v>
      </c>
      <c r="C363">
        <v>5.9610000000000002E-3</v>
      </c>
      <c r="D363" t="s">
        <v>66</v>
      </c>
      <c r="E363" s="7">
        <f>100*C363/VLOOKUP(B363,PIB!$A$7:$B$15,2,0)</f>
        <v>3.4396602462752881E-3</v>
      </c>
    </row>
    <row r="364" spans="1:5" x14ac:dyDescent="0.3">
      <c r="A364" t="s">
        <v>11</v>
      </c>
      <c r="B364">
        <v>2012</v>
      </c>
      <c r="C364">
        <v>5.2269999999999999E-3</v>
      </c>
      <c r="D364" t="s">
        <v>66</v>
      </c>
      <c r="E364" s="7">
        <f>100*C364/VLOOKUP(B364,PIB!$A$7:$B$15,2,0)</f>
        <v>3.2900679225616077E-3</v>
      </c>
    </row>
    <row r="365" spans="1:5" x14ac:dyDescent="0.3">
      <c r="A365" t="s">
        <v>11</v>
      </c>
      <c r="B365">
        <v>2014</v>
      </c>
      <c r="C365">
        <v>4.895E-3</v>
      </c>
      <c r="D365" t="s">
        <v>66</v>
      </c>
      <c r="E365" s="7">
        <f>100*C365/VLOOKUP(B365,PIB!$A$7:$B$15,2,0)</f>
        <v>2.9103470417912751E-3</v>
      </c>
    </row>
    <row r="366" spans="1:5" x14ac:dyDescent="0.3">
      <c r="A366" t="s">
        <v>60</v>
      </c>
      <c r="B366">
        <v>2011</v>
      </c>
      <c r="C366" s="1">
        <v>3.3000000000000003E-5</v>
      </c>
      <c r="D366" t="s">
        <v>66</v>
      </c>
      <c r="E366" s="7">
        <f>100*C366/VLOOKUP(B366,PIB!$A$7:$B$15,2,0)</f>
        <v>2.1876180816578173E-5</v>
      </c>
    </row>
    <row r="367" spans="1:5" x14ac:dyDescent="0.3">
      <c r="A367" t="s">
        <v>60</v>
      </c>
      <c r="B367">
        <v>2010</v>
      </c>
      <c r="C367">
        <v>2.4334030000000002</v>
      </c>
      <c r="D367" t="s">
        <v>66</v>
      </c>
      <c r="E367" s="7">
        <f>100*C367/VLOOKUP(B367,PIB!$A$7:$B$15,2,0)</f>
        <v>1.7117161033640591</v>
      </c>
    </row>
    <row r="368" spans="1:5" x14ac:dyDescent="0.3">
      <c r="A368" t="s">
        <v>60</v>
      </c>
      <c r="B368">
        <v>2013</v>
      </c>
      <c r="C368">
        <v>3.0600459999999998</v>
      </c>
      <c r="D368" t="s">
        <v>66</v>
      </c>
      <c r="E368" s="7">
        <f>100*C368/VLOOKUP(B368,PIB!$A$7:$B$15,2,0)</f>
        <v>1.8512243002810067</v>
      </c>
    </row>
    <row r="369" spans="1:5" x14ac:dyDescent="0.3">
      <c r="A369" t="s">
        <v>60</v>
      </c>
      <c r="B369">
        <v>2009</v>
      </c>
      <c r="C369" s="1">
        <v>2.0999999999999999E-5</v>
      </c>
      <c r="D369" t="s">
        <v>66</v>
      </c>
      <c r="E369" s="7">
        <f>100*C369/VLOOKUP(B369,PIB!$A$7:$B$15,2,0)</f>
        <v>1.563521407586206E-5</v>
      </c>
    </row>
    <row r="370" spans="1:5" x14ac:dyDescent="0.3">
      <c r="A370" t="s">
        <v>60</v>
      </c>
      <c r="B370">
        <v>2012</v>
      </c>
      <c r="C370">
        <v>0.70500200000000002</v>
      </c>
      <c r="D370" t="s">
        <v>66</v>
      </c>
      <c r="E370" s="7">
        <f>100*C370/VLOOKUP(B370,PIB!$A$7:$B$15,2,0)</f>
        <v>0.44375444146580811</v>
      </c>
    </row>
    <row r="371" spans="1:5" x14ac:dyDescent="0.3">
      <c r="A371" t="s">
        <v>60</v>
      </c>
      <c r="B371">
        <v>2017</v>
      </c>
      <c r="C371">
        <v>3.2071480000000001</v>
      </c>
      <c r="D371" t="s">
        <v>66</v>
      </c>
      <c r="E371" s="7">
        <f>100*C371/VLOOKUP(B371,PIB!$A$7:$B$15,2,0)</f>
        <v>1.7839669544689456</v>
      </c>
    </row>
    <row r="372" spans="1:5" x14ac:dyDescent="0.3">
      <c r="A372" t="s">
        <v>60</v>
      </c>
      <c r="B372">
        <v>2014</v>
      </c>
      <c r="C372">
        <v>1.8060259999999999</v>
      </c>
      <c r="D372" t="s">
        <v>66</v>
      </c>
      <c r="E372" s="7">
        <f>100*C372/VLOOKUP(B372,PIB!$A$7:$B$15,2,0)</f>
        <v>1.0737819053111604</v>
      </c>
    </row>
    <row r="373" spans="1:5" x14ac:dyDescent="0.3">
      <c r="A373" t="s">
        <v>60</v>
      </c>
      <c r="B373">
        <v>2015</v>
      </c>
      <c r="C373">
        <v>2.3186230000000001</v>
      </c>
      <c r="D373" t="s">
        <v>66</v>
      </c>
      <c r="E373" s="7">
        <f>100*C373/VLOOKUP(B373,PIB!$A$7:$B$15,2,0)</f>
        <v>1.337908968159629</v>
      </c>
    </row>
    <row r="374" spans="1:5" x14ac:dyDescent="0.3">
      <c r="A374" t="s">
        <v>60</v>
      </c>
      <c r="B374">
        <v>2016</v>
      </c>
      <c r="C374">
        <v>2.6275870000000001</v>
      </c>
      <c r="D374" t="s">
        <v>66</v>
      </c>
      <c r="E374" s="7">
        <f>100*C374/VLOOKUP(B374,PIB!$A$7:$B$15,2,0)</f>
        <v>1.4835250889520988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workbookViewId="0">
      <selection activeCell="B23" sqref="B23"/>
    </sheetView>
    <sheetView workbookViewId="1"/>
  </sheetViews>
  <sheetFormatPr baseColWidth="10" defaultRowHeight="14.4" x14ac:dyDescent="0.3"/>
  <cols>
    <col min="1" max="1" width="31.44140625" bestFit="1" customWidth="1"/>
    <col min="2" max="2" width="21.5546875" bestFit="1" customWidth="1"/>
    <col min="3" max="6" width="10" bestFit="1" customWidth="1"/>
    <col min="7" max="7" width="12" bestFit="1" customWidth="1"/>
    <col min="8" max="10" width="10" bestFit="1" customWidth="1"/>
    <col min="11" max="11" width="10.5546875" bestFit="1" customWidth="1"/>
    <col min="12" max="12" width="12" bestFit="1" customWidth="1"/>
  </cols>
  <sheetData>
    <row r="3" spans="1:12" x14ac:dyDescent="0.3">
      <c r="A3" s="3" t="s">
        <v>62</v>
      </c>
      <c r="B3" s="3" t="s">
        <v>19</v>
      </c>
    </row>
    <row r="4" spans="1:12" x14ac:dyDescent="0.3">
      <c r="A4" s="3" t="s">
        <v>16</v>
      </c>
      <c r="B4">
        <v>2009</v>
      </c>
      <c r="C4">
        <v>2010</v>
      </c>
      <c r="D4">
        <v>2011</v>
      </c>
      <c r="E4">
        <v>2012</v>
      </c>
      <c r="F4">
        <v>2013</v>
      </c>
      <c r="G4">
        <v>2014</v>
      </c>
      <c r="H4">
        <v>2015</v>
      </c>
      <c r="I4">
        <v>2016</v>
      </c>
      <c r="J4">
        <v>2017</v>
      </c>
      <c r="K4" t="s">
        <v>61</v>
      </c>
      <c r="L4" t="s">
        <v>18</v>
      </c>
    </row>
    <row r="5" spans="1:12" x14ac:dyDescent="0.3">
      <c r="A5" s="4" t="s">
        <v>54</v>
      </c>
      <c r="B5" s="2">
        <v>-3.0889639999999998</v>
      </c>
      <c r="C5" s="2">
        <v>1.3635710000000001</v>
      </c>
      <c r="D5" s="2">
        <v>-2.5352199999999998</v>
      </c>
      <c r="E5" s="2">
        <v>-3.3381219999999998</v>
      </c>
      <c r="F5" s="2">
        <v>-1.7487349999999999</v>
      </c>
      <c r="G5" s="2">
        <v>-1.376131</v>
      </c>
      <c r="H5" s="2">
        <v>-0.27844400000000102</v>
      </c>
      <c r="I5" s="2">
        <v>-0.52666200000000396</v>
      </c>
      <c r="J5" s="2">
        <v>-2.3578130000000099</v>
      </c>
      <c r="K5" s="2"/>
      <c r="L5" s="2">
        <v>-13.886520000000012</v>
      </c>
    </row>
    <row r="6" spans="1:12" x14ac:dyDescent="0.3">
      <c r="A6" s="4" t="s">
        <v>31</v>
      </c>
      <c r="B6" s="2">
        <v>1.938185</v>
      </c>
      <c r="C6" s="2">
        <v>3.040505</v>
      </c>
      <c r="D6" s="2">
        <v>3.6860089999999999</v>
      </c>
      <c r="E6" s="2">
        <v>3.40367</v>
      </c>
      <c r="F6" s="2">
        <v>3.47634</v>
      </c>
      <c r="G6" s="2">
        <v>3.486103</v>
      </c>
      <c r="H6" s="2">
        <v>4.6791710000000002</v>
      </c>
      <c r="I6" s="2">
        <v>6.4585819999999998</v>
      </c>
      <c r="J6" s="2">
        <v>6.444909</v>
      </c>
      <c r="K6" s="2"/>
      <c r="L6" s="2">
        <v>36.613474000000004</v>
      </c>
    </row>
    <row r="7" spans="1:12" x14ac:dyDescent="0.3">
      <c r="A7" s="4" t="s">
        <v>37</v>
      </c>
      <c r="B7" s="2">
        <v>13.201739999999999</v>
      </c>
      <c r="C7" s="2">
        <v>9.3181740000000008</v>
      </c>
      <c r="D7" s="2">
        <v>14.445475</v>
      </c>
      <c r="E7" s="2">
        <v>14.964793</v>
      </c>
      <c r="F7" s="2">
        <v>13.421932999999999</v>
      </c>
      <c r="G7" s="2">
        <v>12.678924</v>
      </c>
      <c r="H7" s="2">
        <v>12.769238</v>
      </c>
      <c r="I7" s="2">
        <v>12.490468999999999</v>
      </c>
      <c r="J7" s="2">
        <v>13.481916999999999</v>
      </c>
      <c r="K7" s="2"/>
      <c r="L7" s="2">
        <v>116.77266299999999</v>
      </c>
    </row>
    <row r="8" spans="1:12" x14ac:dyDescent="0.3">
      <c r="A8" s="4" t="s">
        <v>40</v>
      </c>
      <c r="B8" s="2">
        <v>2.0553059999999999</v>
      </c>
      <c r="C8" s="2">
        <v>2.2563650000000002</v>
      </c>
      <c r="D8" s="2">
        <v>2.625299</v>
      </c>
      <c r="E8" s="2">
        <v>2.7075140000000002</v>
      </c>
      <c r="F8" s="2">
        <v>2.298305</v>
      </c>
      <c r="G8" s="2">
        <v>2.3337340000000002</v>
      </c>
      <c r="H8" s="2">
        <v>2.650963</v>
      </c>
      <c r="I8" s="2">
        <v>2.6846179999999999</v>
      </c>
      <c r="J8" s="2">
        <v>2.7474069999999999</v>
      </c>
      <c r="K8" s="2"/>
      <c r="L8" s="2">
        <v>22.359511000000001</v>
      </c>
    </row>
    <row r="9" spans="1:12" x14ac:dyDescent="0.3">
      <c r="A9" s="4" t="s">
        <v>35</v>
      </c>
      <c r="B9" s="2">
        <v>11.100261</v>
      </c>
      <c r="C9" s="2">
        <v>8.6494020000000003</v>
      </c>
      <c r="D9" s="2">
        <v>11.336239000000001</v>
      </c>
      <c r="E9" s="2">
        <v>11.726792</v>
      </c>
      <c r="F9" s="2">
        <v>13.109491999999999</v>
      </c>
      <c r="G9" s="2">
        <v>13.433805</v>
      </c>
      <c r="H9" s="2">
        <v>13.361300999999999</v>
      </c>
      <c r="I9" s="2">
        <v>13.933909999999999</v>
      </c>
      <c r="J9" s="2">
        <v>15.498034000000001</v>
      </c>
      <c r="K9" s="2"/>
      <c r="L9" s="2">
        <v>112.14923599999999</v>
      </c>
    </row>
    <row r="10" spans="1:12" x14ac:dyDescent="0.3">
      <c r="A10" s="4" t="s">
        <v>11</v>
      </c>
      <c r="B10" s="2">
        <v>3.3017970000000001</v>
      </c>
      <c r="C10" s="2">
        <v>1.9221080000000004</v>
      </c>
      <c r="D10" s="2">
        <v>2.2445440000000003</v>
      </c>
      <c r="E10" s="2">
        <v>2.0371420000000002</v>
      </c>
      <c r="F10" s="2">
        <v>4.6688679999999989</v>
      </c>
      <c r="G10" s="2">
        <v>2.6437959999999996</v>
      </c>
      <c r="H10" s="2">
        <v>2.3890449999999999</v>
      </c>
      <c r="I10" s="2">
        <v>2.6532719999999999</v>
      </c>
      <c r="J10" s="2">
        <v>3.3446349999999994</v>
      </c>
      <c r="K10" s="2"/>
      <c r="L10" s="2">
        <v>25.205206999999998</v>
      </c>
    </row>
    <row r="11" spans="1:12" x14ac:dyDescent="0.3">
      <c r="A11" s="4" t="s">
        <v>42</v>
      </c>
      <c r="B11" s="2">
        <v>0.59816099999999994</v>
      </c>
      <c r="C11" s="2">
        <v>0.49797599999999997</v>
      </c>
      <c r="D11" s="2">
        <v>0.63992099999999996</v>
      </c>
      <c r="E11" s="2">
        <v>0.71075299999999997</v>
      </c>
      <c r="F11" s="2">
        <v>0.66040199999999993</v>
      </c>
      <c r="G11" s="2">
        <v>0.67162299999999997</v>
      </c>
      <c r="H11" s="2">
        <v>0.69664900000000007</v>
      </c>
      <c r="I11" s="2">
        <v>0.68695300000000004</v>
      </c>
      <c r="J11" s="2">
        <v>0.72514299999999998</v>
      </c>
      <c r="K11" s="2"/>
      <c r="L11" s="2">
        <v>5.887581</v>
      </c>
    </row>
    <row r="12" spans="1:12" x14ac:dyDescent="0.3">
      <c r="A12" s="4" t="s">
        <v>60</v>
      </c>
      <c r="B12" s="2">
        <v>2.0999999999999999E-5</v>
      </c>
      <c r="C12" s="2">
        <v>2.4334030000000002</v>
      </c>
      <c r="D12" s="2">
        <v>3.3000000000000003E-5</v>
      </c>
      <c r="E12" s="2">
        <v>0.70500200000000002</v>
      </c>
      <c r="F12" s="2">
        <v>3.0600459999999998</v>
      </c>
      <c r="G12" s="2">
        <v>1.8060259999999999</v>
      </c>
      <c r="H12" s="2">
        <v>2.3186230000000001</v>
      </c>
      <c r="I12" s="2">
        <v>2.6275870000000001</v>
      </c>
      <c r="J12" s="2">
        <v>3.2071480000000001</v>
      </c>
      <c r="K12" s="2"/>
      <c r="L12" s="2">
        <v>16.157889000000001</v>
      </c>
    </row>
    <row r="13" spans="1:12" x14ac:dyDescent="0.3">
      <c r="A13" s="4" t="s">
        <v>61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4" t="s">
        <v>18</v>
      </c>
      <c r="B14" s="2">
        <v>29.106507000000001</v>
      </c>
      <c r="C14" s="2">
        <v>29.481504000000001</v>
      </c>
      <c r="D14" s="2">
        <v>32.442300000000003</v>
      </c>
      <c r="E14" s="2">
        <v>32.917543999999999</v>
      </c>
      <c r="F14" s="2">
        <v>38.946650999999996</v>
      </c>
      <c r="G14" s="2">
        <v>35.677880000000002</v>
      </c>
      <c r="H14" s="2">
        <v>38.586546000000006</v>
      </c>
      <c r="I14" s="2">
        <v>41.008728999999995</v>
      </c>
      <c r="J14" s="2">
        <v>43.091379999999987</v>
      </c>
      <c r="K14" s="2"/>
      <c r="L14" s="2">
        <v>321.25904099999997</v>
      </c>
    </row>
    <row r="16" spans="1:12" x14ac:dyDescent="0.3">
      <c r="B16" s="5">
        <f>+-1+(GETPIVOTDATA("Ingreso",$A$3,"Periodo",2017)/GETPIVOTDATA("Ingreso",$A$3,"Periodo",2009))^(1/9)</f>
        <v>4.4559944594211753E-2</v>
      </c>
    </row>
    <row r="17" spans="2:10" x14ac:dyDescent="0.3">
      <c r="B17">
        <f>+GETPIVOTDATA("Ingreso",$A$3,"Periodo",2009,"Clasif","IVA")+GETPIVOTDATA("Ingreso",$A$3,"Periodo",2009,"Clasif","Impuesta a la Renta")+GETPIVOTDATA("Ingreso",$A$3,"Periodo",2009,"Clasif","Endeudamiento")</f>
        <v>26.240185999999998</v>
      </c>
      <c r="J17">
        <f>+GETPIVOTDATA("Ingreso",$A$3,"Periodo",2017,"Clasif","Endeudamiento")+GETPIVOTDATA("Ingreso",$A$3,"Periodo",2017,"Clasif","Impuesta a la Renta")+GETPIVOTDATA("Ingreso",$A$3,"Periodo",2017,"Clasif","IVA")</f>
        <v>35.424859999999995</v>
      </c>
    </row>
    <row r="21" spans="2:10" x14ac:dyDescent="0.3">
      <c r="G21">
        <f>6.4/1.9</f>
        <v>3.3684210526315792</v>
      </c>
    </row>
    <row r="22" spans="2:10" x14ac:dyDescent="0.3">
      <c r="G22" s="6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tabSelected="1" topLeftCell="A228" workbookViewId="0">
      <selection activeCell="B2" sqref="B2:C260"/>
    </sheetView>
    <sheetView workbookViewId="1"/>
  </sheetViews>
  <sheetFormatPr baseColWidth="10" defaultRowHeight="14.4" x14ac:dyDescent="0.3"/>
  <sheetData>
    <row r="1" spans="1:4" x14ac:dyDescent="0.3">
      <c r="A1" t="s">
        <v>20</v>
      </c>
      <c r="B1" t="s">
        <v>1</v>
      </c>
      <c r="C1" t="s">
        <v>21</v>
      </c>
      <c r="D1" t="s">
        <v>22</v>
      </c>
    </row>
    <row r="2" spans="1:4" x14ac:dyDescent="0.3">
      <c r="B2">
        <v>2009</v>
      </c>
      <c r="C2">
        <v>7.7999999999999996E-3</v>
      </c>
      <c r="D2" t="s">
        <v>11</v>
      </c>
    </row>
    <row r="3" spans="1:4" x14ac:dyDescent="0.3">
      <c r="B3">
        <v>2016</v>
      </c>
      <c r="C3">
        <v>6.4920000000000004E-3</v>
      </c>
      <c r="D3" t="s">
        <v>11</v>
      </c>
    </row>
    <row r="4" spans="1:4" x14ac:dyDescent="0.3">
      <c r="B4">
        <v>2013</v>
      </c>
      <c r="C4">
        <v>6.9420000000000003E-3</v>
      </c>
      <c r="D4" t="s">
        <v>11</v>
      </c>
    </row>
    <row r="5" spans="1:4" x14ac:dyDescent="0.3">
      <c r="B5">
        <v>2010</v>
      </c>
      <c r="C5">
        <v>7.5589999999999997E-3</v>
      </c>
      <c r="D5" t="s">
        <v>11</v>
      </c>
    </row>
    <row r="6" spans="1:4" x14ac:dyDescent="0.3">
      <c r="B6">
        <v>2017</v>
      </c>
      <c r="C6">
        <v>6.2969999999999996E-3</v>
      </c>
      <c r="D6" t="s">
        <v>11</v>
      </c>
    </row>
    <row r="7" spans="1:4" x14ac:dyDescent="0.3">
      <c r="B7">
        <v>2011</v>
      </c>
      <c r="C7">
        <v>8.4259999999999995E-3</v>
      </c>
      <c r="D7" t="s">
        <v>11</v>
      </c>
    </row>
    <row r="8" spans="1:4" x14ac:dyDescent="0.3">
      <c r="B8">
        <v>2012</v>
      </c>
      <c r="C8">
        <v>7.045E-3</v>
      </c>
      <c r="D8" t="s">
        <v>11</v>
      </c>
    </row>
    <row r="9" spans="1:4" x14ac:dyDescent="0.3">
      <c r="B9">
        <v>2014</v>
      </c>
      <c r="C9">
        <v>6.7949999999999998E-3</v>
      </c>
      <c r="D9" t="s">
        <v>11</v>
      </c>
    </row>
    <row r="10" spans="1:4" x14ac:dyDescent="0.3">
      <c r="B10">
        <v>2015</v>
      </c>
      <c r="C10">
        <v>6.6889999999999996E-3</v>
      </c>
      <c r="D10" t="s">
        <v>11</v>
      </c>
    </row>
    <row r="11" spans="1:4" x14ac:dyDescent="0.3">
      <c r="A11" t="s">
        <v>23</v>
      </c>
      <c r="B11">
        <v>2016</v>
      </c>
      <c r="C11">
        <v>0</v>
      </c>
      <c r="D11" t="s">
        <v>11</v>
      </c>
    </row>
    <row r="12" spans="1:4" x14ac:dyDescent="0.3">
      <c r="A12" t="s">
        <v>23</v>
      </c>
      <c r="B12">
        <v>2011</v>
      </c>
      <c r="C12" s="1">
        <v>8.7999999999999998E-5</v>
      </c>
      <c r="D12" t="s">
        <v>11</v>
      </c>
    </row>
    <row r="13" spans="1:4" x14ac:dyDescent="0.3">
      <c r="A13" t="s">
        <v>23</v>
      </c>
      <c r="B13">
        <v>2013</v>
      </c>
      <c r="C13">
        <v>0</v>
      </c>
      <c r="D13" t="s">
        <v>11</v>
      </c>
    </row>
    <row r="14" spans="1:4" x14ac:dyDescent="0.3">
      <c r="A14" t="s">
        <v>23</v>
      </c>
      <c r="B14">
        <v>2012</v>
      </c>
      <c r="C14">
        <v>0</v>
      </c>
      <c r="D14" t="s">
        <v>11</v>
      </c>
    </row>
    <row r="15" spans="1:4" x14ac:dyDescent="0.3">
      <c r="A15" t="s">
        <v>23</v>
      </c>
      <c r="B15">
        <v>2015</v>
      </c>
      <c r="C15">
        <v>0</v>
      </c>
      <c r="D15" t="s">
        <v>11</v>
      </c>
    </row>
    <row r="16" spans="1:4" x14ac:dyDescent="0.3">
      <c r="A16" t="s">
        <v>23</v>
      </c>
      <c r="B16">
        <v>2009</v>
      </c>
      <c r="C16">
        <v>1.1900000000000001E-4</v>
      </c>
      <c r="D16" t="s">
        <v>11</v>
      </c>
    </row>
    <row r="17" spans="1:4" x14ac:dyDescent="0.3">
      <c r="A17" t="s">
        <v>23</v>
      </c>
      <c r="B17">
        <v>2017</v>
      </c>
      <c r="C17">
        <v>0</v>
      </c>
      <c r="D17" t="s">
        <v>11</v>
      </c>
    </row>
    <row r="18" spans="1:4" x14ac:dyDescent="0.3">
      <c r="A18" t="s">
        <v>23</v>
      </c>
      <c r="B18">
        <v>2010</v>
      </c>
      <c r="C18">
        <v>-8.25E-4</v>
      </c>
      <c r="D18" t="s">
        <v>11</v>
      </c>
    </row>
    <row r="19" spans="1:4" x14ac:dyDescent="0.3">
      <c r="A19" t="s">
        <v>23</v>
      </c>
      <c r="B19">
        <v>2014</v>
      </c>
      <c r="C19">
        <v>0</v>
      </c>
      <c r="D19" t="s">
        <v>11</v>
      </c>
    </row>
    <row r="20" spans="1:4" x14ac:dyDescent="0.3">
      <c r="A20" t="s">
        <v>24</v>
      </c>
      <c r="B20">
        <v>2017</v>
      </c>
      <c r="C20">
        <v>0</v>
      </c>
      <c r="D20" t="s">
        <v>11</v>
      </c>
    </row>
    <row r="21" spans="1:4" x14ac:dyDescent="0.3">
      <c r="A21" t="s">
        <v>24</v>
      </c>
      <c r="B21">
        <v>2016</v>
      </c>
      <c r="C21">
        <v>0</v>
      </c>
      <c r="D21" t="s">
        <v>11</v>
      </c>
    </row>
    <row r="22" spans="1:4" x14ac:dyDescent="0.3">
      <c r="A22" t="s">
        <v>25</v>
      </c>
      <c r="B22">
        <v>2017</v>
      </c>
      <c r="C22">
        <v>0</v>
      </c>
      <c r="D22" t="s">
        <v>11</v>
      </c>
    </row>
    <row r="23" spans="1:4" x14ac:dyDescent="0.3">
      <c r="A23" t="s">
        <v>25</v>
      </c>
      <c r="B23">
        <v>2016</v>
      </c>
      <c r="C23">
        <v>0</v>
      </c>
      <c r="D23" t="s">
        <v>11</v>
      </c>
    </row>
    <row r="24" spans="1:4" x14ac:dyDescent="0.3">
      <c r="A24" t="s">
        <v>26</v>
      </c>
      <c r="B24">
        <v>2012</v>
      </c>
      <c r="C24">
        <v>9.0300000000000005E-4</v>
      </c>
      <c r="D24" t="s">
        <v>11</v>
      </c>
    </row>
    <row r="25" spans="1:4" x14ac:dyDescent="0.3">
      <c r="A25" t="s">
        <v>26</v>
      </c>
      <c r="B25">
        <v>2009</v>
      </c>
      <c r="C25">
        <v>9.6199999999999996E-4</v>
      </c>
      <c r="D25" t="s">
        <v>11</v>
      </c>
    </row>
    <row r="26" spans="1:4" x14ac:dyDescent="0.3">
      <c r="A26" t="s">
        <v>26</v>
      </c>
      <c r="B26">
        <v>2017</v>
      </c>
      <c r="C26">
        <v>2.349E-3</v>
      </c>
      <c r="D26" t="s">
        <v>11</v>
      </c>
    </row>
    <row r="27" spans="1:4" x14ac:dyDescent="0.3">
      <c r="A27" t="s">
        <v>26</v>
      </c>
      <c r="B27">
        <v>2011</v>
      </c>
      <c r="C27">
        <v>1.9819999999999998E-3</v>
      </c>
      <c r="D27" t="s">
        <v>11</v>
      </c>
    </row>
    <row r="28" spans="1:4" x14ac:dyDescent="0.3">
      <c r="A28" t="s">
        <v>26</v>
      </c>
      <c r="B28">
        <v>2013</v>
      </c>
      <c r="C28">
        <v>1.0059999999999999E-3</v>
      </c>
      <c r="D28" t="s">
        <v>11</v>
      </c>
    </row>
    <row r="29" spans="1:4" x14ac:dyDescent="0.3">
      <c r="A29" t="s">
        <v>26</v>
      </c>
      <c r="B29">
        <v>2010</v>
      </c>
      <c r="C29">
        <v>1.8129999999999999E-3</v>
      </c>
      <c r="D29" t="s">
        <v>11</v>
      </c>
    </row>
    <row r="30" spans="1:4" x14ac:dyDescent="0.3">
      <c r="A30" t="s">
        <v>26</v>
      </c>
      <c r="B30">
        <v>2015</v>
      </c>
      <c r="C30">
        <v>6.9909999999999998E-3</v>
      </c>
      <c r="D30" t="s">
        <v>11</v>
      </c>
    </row>
    <row r="31" spans="1:4" x14ac:dyDescent="0.3">
      <c r="A31" t="s">
        <v>26</v>
      </c>
      <c r="B31">
        <v>2014</v>
      </c>
      <c r="C31">
        <v>1.0330000000000001E-3</v>
      </c>
      <c r="D31" t="s">
        <v>11</v>
      </c>
    </row>
    <row r="32" spans="1:4" x14ac:dyDescent="0.3">
      <c r="A32" t="s">
        <v>26</v>
      </c>
      <c r="B32">
        <v>2016</v>
      </c>
      <c r="C32">
        <v>2.33E-3</v>
      </c>
      <c r="D32" t="s">
        <v>11</v>
      </c>
    </row>
    <row r="33" spans="1:4" x14ac:dyDescent="0.3">
      <c r="A33" t="s">
        <v>27</v>
      </c>
      <c r="B33">
        <v>2009</v>
      </c>
      <c r="C33">
        <v>1.2709E-2</v>
      </c>
      <c r="D33" t="s">
        <v>11</v>
      </c>
    </row>
    <row r="34" spans="1:4" x14ac:dyDescent="0.3">
      <c r="A34" t="s">
        <v>27</v>
      </c>
      <c r="B34">
        <v>2017</v>
      </c>
      <c r="C34">
        <v>1.6056919999999999</v>
      </c>
      <c r="D34" t="s">
        <v>11</v>
      </c>
    </row>
    <row r="35" spans="1:4" x14ac:dyDescent="0.3">
      <c r="A35" t="s">
        <v>27</v>
      </c>
      <c r="B35">
        <v>2014</v>
      </c>
      <c r="C35">
        <v>0.85076300000000005</v>
      </c>
      <c r="D35" t="s">
        <v>11</v>
      </c>
    </row>
    <row r="36" spans="1:4" x14ac:dyDescent="0.3">
      <c r="A36" t="s">
        <v>27</v>
      </c>
      <c r="B36">
        <v>2011</v>
      </c>
      <c r="C36">
        <v>1.0891E-2</v>
      </c>
      <c r="D36" t="s">
        <v>11</v>
      </c>
    </row>
    <row r="37" spans="1:4" x14ac:dyDescent="0.3">
      <c r="A37" t="s">
        <v>27</v>
      </c>
      <c r="B37">
        <v>2012</v>
      </c>
      <c r="C37">
        <v>1.0276E-2</v>
      </c>
      <c r="D37" t="s">
        <v>11</v>
      </c>
    </row>
    <row r="38" spans="1:4" x14ac:dyDescent="0.3">
      <c r="A38" t="s">
        <v>27</v>
      </c>
      <c r="B38">
        <v>2016</v>
      </c>
      <c r="C38">
        <v>1.0939760000000001</v>
      </c>
      <c r="D38" t="s">
        <v>11</v>
      </c>
    </row>
    <row r="39" spans="1:4" x14ac:dyDescent="0.3">
      <c r="A39" t="s">
        <v>27</v>
      </c>
      <c r="B39">
        <v>2010</v>
      </c>
      <c r="C39">
        <v>1.8086999999999999E-2</v>
      </c>
      <c r="D39" t="s">
        <v>11</v>
      </c>
    </row>
    <row r="40" spans="1:4" x14ac:dyDescent="0.3">
      <c r="A40" t="s">
        <v>27</v>
      </c>
      <c r="B40">
        <v>2015</v>
      </c>
      <c r="C40">
        <v>0.795964</v>
      </c>
      <c r="D40" t="s">
        <v>11</v>
      </c>
    </row>
    <row r="41" spans="1:4" x14ac:dyDescent="0.3">
      <c r="A41" t="s">
        <v>27</v>
      </c>
      <c r="B41">
        <v>2013</v>
      </c>
      <c r="C41">
        <v>0.30282599999999998</v>
      </c>
      <c r="D41" t="s">
        <v>11</v>
      </c>
    </row>
    <row r="42" spans="1:4" x14ac:dyDescent="0.3">
      <c r="A42" t="s">
        <v>28</v>
      </c>
      <c r="B42">
        <v>2012</v>
      </c>
      <c r="C42">
        <v>5.1850000000000004E-3</v>
      </c>
      <c r="D42" t="s">
        <v>11</v>
      </c>
    </row>
    <row r="43" spans="1:4" x14ac:dyDescent="0.3">
      <c r="A43" t="s">
        <v>28</v>
      </c>
      <c r="B43">
        <v>2009</v>
      </c>
      <c r="C43">
        <v>5.5800000000000001E-4</v>
      </c>
      <c r="D43" t="s">
        <v>11</v>
      </c>
    </row>
    <row r="44" spans="1:4" x14ac:dyDescent="0.3">
      <c r="A44" t="s">
        <v>28</v>
      </c>
      <c r="B44">
        <v>2015</v>
      </c>
      <c r="C44">
        <v>2.9220000000000001E-3</v>
      </c>
      <c r="D44" t="s">
        <v>11</v>
      </c>
    </row>
    <row r="45" spans="1:4" x14ac:dyDescent="0.3">
      <c r="A45" t="s">
        <v>28</v>
      </c>
      <c r="B45">
        <v>2011</v>
      </c>
      <c r="C45">
        <v>0.12378599999999999</v>
      </c>
      <c r="D45" t="s">
        <v>11</v>
      </c>
    </row>
    <row r="46" spans="1:4" x14ac:dyDescent="0.3">
      <c r="A46" t="s">
        <v>28</v>
      </c>
      <c r="B46">
        <v>2013</v>
      </c>
      <c r="C46" s="1">
        <v>1.1E-5</v>
      </c>
      <c r="D46" t="s">
        <v>11</v>
      </c>
    </row>
    <row r="47" spans="1:4" x14ac:dyDescent="0.3">
      <c r="A47" t="s">
        <v>28</v>
      </c>
      <c r="B47">
        <v>2010</v>
      </c>
      <c r="C47">
        <v>5.9599999999999996E-4</v>
      </c>
      <c r="D47" t="s">
        <v>11</v>
      </c>
    </row>
    <row r="48" spans="1:4" x14ac:dyDescent="0.3">
      <c r="A48" t="s">
        <v>28</v>
      </c>
      <c r="B48">
        <v>2014</v>
      </c>
      <c r="C48">
        <v>2.7320000000000001E-3</v>
      </c>
      <c r="D48" t="s">
        <v>11</v>
      </c>
    </row>
    <row r="49" spans="1:4" x14ac:dyDescent="0.3">
      <c r="A49" t="s">
        <v>28</v>
      </c>
      <c r="B49">
        <v>2017</v>
      </c>
      <c r="C49">
        <v>0</v>
      </c>
      <c r="D49" t="s">
        <v>11</v>
      </c>
    </row>
    <row r="50" spans="1:4" x14ac:dyDescent="0.3">
      <c r="A50" t="s">
        <v>28</v>
      </c>
      <c r="B50">
        <v>2016</v>
      </c>
      <c r="C50">
        <v>2.13E-4</v>
      </c>
      <c r="D50" t="s">
        <v>11</v>
      </c>
    </row>
    <row r="51" spans="1:4" x14ac:dyDescent="0.3">
      <c r="A51" t="s">
        <v>29</v>
      </c>
      <c r="B51">
        <v>2012</v>
      </c>
      <c r="C51">
        <v>2.6450000000000001E-2</v>
      </c>
      <c r="D51" t="s">
        <v>11</v>
      </c>
    </row>
    <row r="52" spans="1:4" x14ac:dyDescent="0.3">
      <c r="A52" t="s">
        <v>29</v>
      </c>
      <c r="B52">
        <v>2011</v>
      </c>
      <c r="C52">
        <v>2.9409999999999999E-2</v>
      </c>
      <c r="D52" t="s">
        <v>11</v>
      </c>
    </row>
    <row r="53" spans="1:4" x14ac:dyDescent="0.3">
      <c r="A53" t="s">
        <v>29</v>
      </c>
      <c r="B53">
        <v>2009</v>
      </c>
      <c r="C53">
        <v>7.4999999999999997E-3</v>
      </c>
      <c r="D53" t="s">
        <v>11</v>
      </c>
    </row>
    <row r="54" spans="1:4" x14ac:dyDescent="0.3">
      <c r="A54" t="s">
        <v>29</v>
      </c>
      <c r="B54">
        <v>2016</v>
      </c>
      <c r="C54">
        <v>3.7468000000000001E-2</v>
      </c>
      <c r="D54" t="s">
        <v>11</v>
      </c>
    </row>
    <row r="55" spans="1:4" x14ac:dyDescent="0.3">
      <c r="A55" t="s">
        <v>29</v>
      </c>
      <c r="B55">
        <v>2010</v>
      </c>
      <c r="C55">
        <v>7.8700000000000003E-3</v>
      </c>
      <c r="D55" t="s">
        <v>11</v>
      </c>
    </row>
    <row r="56" spans="1:4" x14ac:dyDescent="0.3">
      <c r="A56" t="s">
        <v>29</v>
      </c>
      <c r="B56">
        <v>2017</v>
      </c>
      <c r="C56">
        <v>4.2730999999999998E-2</v>
      </c>
      <c r="D56" t="s">
        <v>11</v>
      </c>
    </row>
    <row r="57" spans="1:4" x14ac:dyDescent="0.3">
      <c r="A57" t="s">
        <v>29</v>
      </c>
      <c r="B57">
        <v>2014</v>
      </c>
      <c r="C57">
        <v>3.2048E-2</v>
      </c>
      <c r="D57" t="s">
        <v>11</v>
      </c>
    </row>
    <row r="58" spans="1:4" x14ac:dyDescent="0.3">
      <c r="A58" t="s">
        <v>29</v>
      </c>
      <c r="B58">
        <v>2013</v>
      </c>
      <c r="C58">
        <v>2.6717000000000001E-2</v>
      </c>
      <c r="D58" t="s">
        <v>11</v>
      </c>
    </row>
    <row r="59" spans="1:4" x14ac:dyDescent="0.3">
      <c r="A59" t="s">
        <v>29</v>
      </c>
      <c r="B59">
        <v>2015</v>
      </c>
      <c r="C59">
        <v>3.2769E-2</v>
      </c>
      <c r="D59" t="s">
        <v>11</v>
      </c>
    </row>
    <row r="60" spans="1:4" x14ac:dyDescent="0.3">
      <c r="A60" t="s">
        <v>30</v>
      </c>
      <c r="B60">
        <v>2009</v>
      </c>
      <c r="C60">
        <v>1.920231</v>
      </c>
      <c r="D60" t="s">
        <v>31</v>
      </c>
    </row>
    <row r="61" spans="1:4" x14ac:dyDescent="0.3">
      <c r="A61" t="s">
        <v>30</v>
      </c>
      <c r="B61">
        <v>2010</v>
      </c>
      <c r="C61">
        <v>3.0242330000000002</v>
      </c>
      <c r="D61" t="s">
        <v>31</v>
      </c>
    </row>
    <row r="62" spans="1:4" x14ac:dyDescent="0.3">
      <c r="A62" t="s">
        <v>30</v>
      </c>
      <c r="B62">
        <v>2011</v>
      </c>
      <c r="C62">
        <v>3.6451669999999998</v>
      </c>
      <c r="D62" t="s">
        <v>31</v>
      </c>
    </row>
    <row r="63" spans="1:4" x14ac:dyDescent="0.3">
      <c r="A63" t="s">
        <v>30</v>
      </c>
      <c r="B63">
        <v>2013</v>
      </c>
      <c r="C63">
        <v>3.4487890000000001</v>
      </c>
      <c r="D63" t="s">
        <v>31</v>
      </c>
    </row>
    <row r="64" spans="1:4" x14ac:dyDescent="0.3">
      <c r="A64" t="s">
        <v>30</v>
      </c>
      <c r="B64">
        <v>2012</v>
      </c>
      <c r="C64">
        <v>3.340554</v>
      </c>
      <c r="D64" t="s">
        <v>31</v>
      </c>
    </row>
    <row r="65" spans="1:4" x14ac:dyDescent="0.3">
      <c r="A65" t="s">
        <v>30</v>
      </c>
      <c r="B65">
        <v>2014</v>
      </c>
      <c r="C65">
        <v>3.4657879999999999</v>
      </c>
      <c r="D65" t="s">
        <v>31</v>
      </c>
    </row>
    <row r="66" spans="1:4" x14ac:dyDescent="0.3">
      <c r="A66" t="s">
        <v>30</v>
      </c>
      <c r="B66">
        <v>2015</v>
      </c>
      <c r="C66">
        <v>4.6528080000000003</v>
      </c>
      <c r="D66" t="s">
        <v>31</v>
      </c>
    </row>
    <row r="67" spans="1:4" x14ac:dyDescent="0.3">
      <c r="A67" t="s">
        <v>32</v>
      </c>
      <c r="B67">
        <v>2012</v>
      </c>
      <c r="C67">
        <v>6.3116000000000005E-2</v>
      </c>
      <c r="D67" t="s">
        <v>31</v>
      </c>
    </row>
    <row r="68" spans="1:4" x14ac:dyDescent="0.3">
      <c r="A68" t="s">
        <v>32</v>
      </c>
      <c r="B68">
        <v>2017</v>
      </c>
      <c r="C68">
        <v>0.14490900000000001</v>
      </c>
      <c r="D68" t="s">
        <v>31</v>
      </c>
    </row>
    <row r="69" spans="1:4" x14ac:dyDescent="0.3">
      <c r="A69" t="s">
        <v>32</v>
      </c>
      <c r="B69">
        <v>2016</v>
      </c>
      <c r="C69">
        <v>2.1087000000000002E-2</v>
      </c>
      <c r="D69" t="s">
        <v>31</v>
      </c>
    </row>
    <row r="70" spans="1:4" x14ac:dyDescent="0.3">
      <c r="A70" t="s">
        <v>32</v>
      </c>
      <c r="B70">
        <v>2011</v>
      </c>
      <c r="C70">
        <v>4.0842000000000003E-2</v>
      </c>
      <c r="D70" t="s">
        <v>31</v>
      </c>
    </row>
    <row r="71" spans="1:4" x14ac:dyDescent="0.3">
      <c r="A71" t="s">
        <v>32</v>
      </c>
      <c r="B71">
        <v>2013</v>
      </c>
      <c r="C71">
        <v>2.7550999999999999E-2</v>
      </c>
      <c r="D71" t="s">
        <v>31</v>
      </c>
    </row>
    <row r="72" spans="1:4" x14ac:dyDescent="0.3">
      <c r="A72" t="s">
        <v>32</v>
      </c>
      <c r="B72">
        <v>2009</v>
      </c>
      <c r="C72">
        <v>1.7954000000000001E-2</v>
      </c>
      <c r="D72" t="s">
        <v>31</v>
      </c>
    </row>
    <row r="73" spans="1:4" x14ac:dyDescent="0.3">
      <c r="A73" t="s">
        <v>32</v>
      </c>
      <c r="B73">
        <v>2015</v>
      </c>
      <c r="C73">
        <v>2.6363000000000001E-2</v>
      </c>
      <c r="D73" t="s">
        <v>31</v>
      </c>
    </row>
    <row r="74" spans="1:4" x14ac:dyDescent="0.3">
      <c r="A74" t="s">
        <v>32</v>
      </c>
      <c r="B74">
        <v>2014</v>
      </c>
      <c r="C74">
        <v>2.0315E-2</v>
      </c>
      <c r="D74" t="s">
        <v>31</v>
      </c>
    </row>
    <row r="75" spans="1:4" x14ac:dyDescent="0.3">
      <c r="A75" t="s">
        <v>32</v>
      </c>
      <c r="B75">
        <v>2010</v>
      </c>
      <c r="C75">
        <v>1.6271999999999998E-2</v>
      </c>
      <c r="D75" t="s">
        <v>31</v>
      </c>
    </row>
    <row r="76" spans="1:4" x14ac:dyDescent="0.3">
      <c r="A76" t="s">
        <v>33</v>
      </c>
      <c r="B76">
        <v>2017</v>
      </c>
      <c r="C76">
        <v>6.3</v>
      </c>
      <c r="D76" t="s">
        <v>31</v>
      </c>
    </row>
    <row r="77" spans="1:4" x14ac:dyDescent="0.3">
      <c r="A77" t="s">
        <v>33</v>
      </c>
      <c r="B77">
        <v>2016</v>
      </c>
      <c r="C77">
        <v>6.4374950000000002</v>
      </c>
      <c r="D77" t="s">
        <v>31</v>
      </c>
    </row>
    <row r="78" spans="1:4" x14ac:dyDescent="0.3">
      <c r="A78" t="s">
        <v>34</v>
      </c>
      <c r="B78">
        <v>2017</v>
      </c>
      <c r="C78">
        <v>15.498034000000001</v>
      </c>
      <c r="D78" t="s">
        <v>35</v>
      </c>
    </row>
    <row r="79" spans="1:4" x14ac:dyDescent="0.3">
      <c r="A79" t="s">
        <v>34</v>
      </c>
      <c r="B79">
        <v>2011</v>
      </c>
      <c r="C79">
        <v>11.336239000000001</v>
      </c>
      <c r="D79" t="s">
        <v>35</v>
      </c>
    </row>
    <row r="80" spans="1:4" x14ac:dyDescent="0.3">
      <c r="A80" t="s">
        <v>34</v>
      </c>
      <c r="B80">
        <v>2009</v>
      </c>
      <c r="C80">
        <v>11.100261</v>
      </c>
      <c r="D80" t="s">
        <v>35</v>
      </c>
    </row>
    <row r="81" spans="1:4" x14ac:dyDescent="0.3">
      <c r="A81" t="s">
        <v>34</v>
      </c>
      <c r="B81">
        <v>2013</v>
      </c>
      <c r="C81">
        <v>13.109491999999999</v>
      </c>
      <c r="D81" t="s">
        <v>35</v>
      </c>
    </row>
    <row r="82" spans="1:4" x14ac:dyDescent="0.3">
      <c r="A82" t="s">
        <v>34</v>
      </c>
      <c r="B82">
        <v>2010</v>
      </c>
      <c r="C82">
        <v>8.6494020000000003</v>
      </c>
      <c r="D82" t="s">
        <v>35</v>
      </c>
    </row>
    <row r="83" spans="1:4" x14ac:dyDescent="0.3">
      <c r="A83" t="s">
        <v>34</v>
      </c>
      <c r="B83">
        <v>2015</v>
      </c>
      <c r="C83">
        <v>13.361300999999999</v>
      </c>
      <c r="D83" t="s">
        <v>35</v>
      </c>
    </row>
    <row r="84" spans="1:4" x14ac:dyDescent="0.3">
      <c r="A84" t="s">
        <v>34</v>
      </c>
      <c r="B84">
        <v>2012</v>
      </c>
      <c r="C84">
        <v>11.726792</v>
      </c>
      <c r="D84" t="s">
        <v>35</v>
      </c>
    </row>
    <row r="85" spans="1:4" x14ac:dyDescent="0.3">
      <c r="A85" t="s">
        <v>34</v>
      </c>
      <c r="B85">
        <v>2014</v>
      </c>
      <c r="C85">
        <v>13.433805</v>
      </c>
      <c r="D85" t="s">
        <v>35</v>
      </c>
    </row>
    <row r="86" spans="1:4" x14ac:dyDescent="0.3">
      <c r="A86" t="s">
        <v>34</v>
      </c>
      <c r="B86">
        <v>2016</v>
      </c>
      <c r="C86">
        <v>13.933909999999999</v>
      </c>
      <c r="D86" t="s">
        <v>35</v>
      </c>
    </row>
    <row r="87" spans="1:4" x14ac:dyDescent="0.3">
      <c r="A87" t="s">
        <v>36</v>
      </c>
      <c r="B87">
        <v>2012</v>
      </c>
      <c r="C87">
        <v>14.964793</v>
      </c>
      <c r="D87" t="s">
        <v>37</v>
      </c>
    </row>
    <row r="88" spans="1:4" x14ac:dyDescent="0.3">
      <c r="A88" t="s">
        <v>36</v>
      </c>
      <c r="B88">
        <v>2009</v>
      </c>
      <c r="C88">
        <v>13.201739999999999</v>
      </c>
      <c r="D88" t="s">
        <v>37</v>
      </c>
    </row>
    <row r="89" spans="1:4" x14ac:dyDescent="0.3">
      <c r="A89" t="s">
        <v>36</v>
      </c>
      <c r="B89">
        <v>2011</v>
      </c>
      <c r="C89">
        <v>14.445475</v>
      </c>
      <c r="D89" t="s">
        <v>37</v>
      </c>
    </row>
    <row r="90" spans="1:4" x14ac:dyDescent="0.3">
      <c r="A90" t="s">
        <v>36</v>
      </c>
      <c r="B90">
        <v>2013</v>
      </c>
      <c r="C90">
        <v>13.421932999999999</v>
      </c>
      <c r="D90" t="s">
        <v>37</v>
      </c>
    </row>
    <row r="91" spans="1:4" x14ac:dyDescent="0.3">
      <c r="A91" t="s">
        <v>36</v>
      </c>
      <c r="B91">
        <v>2010</v>
      </c>
      <c r="C91">
        <v>9.3181740000000008</v>
      </c>
      <c r="D91" t="s">
        <v>37</v>
      </c>
    </row>
    <row r="92" spans="1:4" x14ac:dyDescent="0.3">
      <c r="A92" t="s">
        <v>36</v>
      </c>
      <c r="B92">
        <v>2015</v>
      </c>
      <c r="C92">
        <v>12.769238</v>
      </c>
      <c r="D92" t="s">
        <v>37</v>
      </c>
    </row>
    <row r="93" spans="1:4" x14ac:dyDescent="0.3">
      <c r="A93" t="s">
        <v>36</v>
      </c>
      <c r="B93">
        <v>2014</v>
      </c>
      <c r="C93">
        <v>12.678924</v>
      </c>
      <c r="D93" t="s">
        <v>37</v>
      </c>
    </row>
    <row r="94" spans="1:4" x14ac:dyDescent="0.3">
      <c r="A94" t="s">
        <v>36</v>
      </c>
      <c r="B94">
        <v>2016</v>
      </c>
      <c r="C94">
        <v>12.490468999999999</v>
      </c>
      <c r="D94" t="s">
        <v>37</v>
      </c>
    </row>
    <row r="95" spans="1:4" x14ac:dyDescent="0.3">
      <c r="A95" t="s">
        <v>36</v>
      </c>
      <c r="B95">
        <v>2017</v>
      </c>
      <c r="C95">
        <v>13.481916999999999</v>
      </c>
      <c r="D95" t="s">
        <v>37</v>
      </c>
    </row>
    <row r="96" spans="1:4" x14ac:dyDescent="0.3">
      <c r="A96" t="s">
        <v>38</v>
      </c>
      <c r="B96">
        <v>2012</v>
      </c>
      <c r="C96">
        <v>0.30654900000000002</v>
      </c>
      <c r="D96" t="s">
        <v>11</v>
      </c>
    </row>
    <row r="97" spans="1:4" x14ac:dyDescent="0.3">
      <c r="A97" t="s">
        <v>38</v>
      </c>
      <c r="B97">
        <v>2009</v>
      </c>
      <c r="C97">
        <v>0.475962</v>
      </c>
      <c r="D97" t="s">
        <v>11</v>
      </c>
    </row>
    <row r="98" spans="1:4" x14ac:dyDescent="0.3">
      <c r="A98" t="s">
        <v>38</v>
      </c>
      <c r="B98">
        <v>2011</v>
      </c>
      <c r="C98">
        <v>0.29342499999999999</v>
      </c>
      <c r="D98" t="s">
        <v>11</v>
      </c>
    </row>
    <row r="99" spans="1:4" x14ac:dyDescent="0.3">
      <c r="A99" t="s">
        <v>38</v>
      </c>
      <c r="B99">
        <v>2013</v>
      </c>
      <c r="C99">
        <v>0.25986999999999999</v>
      </c>
      <c r="D99" t="s">
        <v>11</v>
      </c>
    </row>
    <row r="100" spans="1:4" x14ac:dyDescent="0.3">
      <c r="A100" t="s">
        <v>38</v>
      </c>
      <c r="B100">
        <v>2010</v>
      </c>
      <c r="C100">
        <v>0.36391800000000002</v>
      </c>
      <c r="D100" t="s">
        <v>11</v>
      </c>
    </row>
    <row r="101" spans="1:4" x14ac:dyDescent="0.3">
      <c r="A101" t="s">
        <v>38</v>
      </c>
      <c r="B101">
        <v>2015</v>
      </c>
      <c r="C101">
        <v>0.29041899999999998</v>
      </c>
      <c r="D101" t="s">
        <v>11</v>
      </c>
    </row>
    <row r="102" spans="1:4" x14ac:dyDescent="0.3">
      <c r="A102" t="s">
        <v>38</v>
      </c>
      <c r="B102">
        <v>2014</v>
      </c>
      <c r="C102">
        <v>0.295103</v>
      </c>
      <c r="D102" t="s">
        <v>11</v>
      </c>
    </row>
    <row r="103" spans="1:4" x14ac:dyDescent="0.3">
      <c r="A103" t="s">
        <v>38</v>
      </c>
      <c r="B103">
        <v>2017</v>
      </c>
      <c r="C103">
        <v>0.54256499999999996</v>
      </c>
      <c r="D103" t="s">
        <v>11</v>
      </c>
    </row>
    <row r="104" spans="1:4" x14ac:dyDescent="0.3">
      <c r="A104" t="s">
        <v>38</v>
      </c>
      <c r="B104">
        <v>2016</v>
      </c>
      <c r="C104">
        <v>0.54752699999999999</v>
      </c>
      <c r="D104" t="s">
        <v>11</v>
      </c>
    </row>
    <row r="105" spans="1:4" x14ac:dyDescent="0.3">
      <c r="A105" t="s">
        <v>39</v>
      </c>
      <c r="B105">
        <v>2017</v>
      </c>
      <c r="C105">
        <v>2.7474069999999999</v>
      </c>
      <c r="D105" t="s">
        <v>40</v>
      </c>
    </row>
    <row r="106" spans="1:4" x14ac:dyDescent="0.3">
      <c r="A106" t="s">
        <v>39</v>
      </c>
      <c r="B106">
        <v>2015</v>
      </c>
      <c r="C106">
        <v>2.650963</v>
      </c>
      <c r="D106" t="s">
        <v>40</v>
      </c>
    </row>
    <row r="107" spans="1:4" x14ac:dyDescent="0.3">
      <c r="A107" t="s">
        <v>39</v>
      </c>
      <c r="B107">
        <v>2010</v>
      </c>
      <c r="C107">
        <v>2.2563650000000002</v>
      </c>
      <c r="D107" t="s">
        <v>40</v>
      </c>
    </row>
    <row r="108" spans="1:4" x14ac:dyDescent="0.3">
      <c r="A108" t="s">
        <v>39</v>
      </c>
      <c r="B108">
        <v>2009</v>
      </c>
      <c r="C108">
        <v>2.0553059999999999</v>
      </c>
      <c r="D108" t="s">
        <v>40</v>
      </c>
    </row>
    <row r="109" spans="1:4" x14ac:dyDescent="0.3">
      <c r="A109" t="s">
        <v>39</v>
      </c>
      <c r="B109">
        <v>2011</v>
      </c>
      <c r="C109">
        <v>2.625299</v>
      </c>
      <c r="D109" t="s">
        <v>40</v>
      </c>
    </row>
    <row r="110" spans="1:4" x14ac:dyDescent="0.3">
      <c r="A110" t="s">
        <v>39</v>
      </c>
      <c r="B110">
        <v>2016</v>
      </c>
      <c r="C110">
        <v>2.6846179999999999</v>
      </c>
      <c r="D110" t="s">
        <v>40</v>
      </c>
    </row>
    <row r="111" spans="1:4" x14ac:dyDescent="0.3">
      <c r="A111" t="s">
        <v>39</v>
      </c>
      <c r="B111">
        <v>2012</v>
      </c>
      <c r="C111">
        <v>2.7075140000000002</v>
      </c>
      <c r="D111" t="s">
        <v>40</v>
      </c>
    </row>
    <row r="112" spans="1:4" x14ac:dyDescent="0.3">
      <c r="A112" t="s">
        <v>39</v>
      </c>
      <c r="B112">
        <v>2014</v>
      </c>
      <c r="C112">
        <v>2.3337340000000002</v>
      </c>
      <c r="D112" t="s">
        <v>40</v>
      </c>
    </row>
    <row r="113" spans="1:4" x14ac:dyDescent="0.3">
      <c r="A113" t="s">
        <v>39</v>
      </c>
      <c r="B113">
        <v>2013</v>
      </c>
      <c r="C113">
        <v>2.298305</v>
      </c>
      <c r="D113" t="s">
        <v>40</v>
      </c>
    </row>
    <row r="114" spans="1:4" x14ac:dyDescent="0.3">
      <c r="A114" t="s">
        <v>41</v>
      </c>
      <c r="B114">
        <v>2016</v>
      </c>
      <c r="C114">
        <v>0.38459300000000002</v>
      </c>
      <c r="D114" t="s">
        <v>42</v>
      </c>
    </row>
    <row r="115" spans="1:4" x14ac:dyDescent="0.3">
      <c r="A115" t="s">
        <v>41</v>
      </c>
      <c r="B115">
        <v>2012</v>
      </c>
      <c r="C115">
        <v>0.374643</v>
      </c>
      <c r="D115" t="s">
        <v>42</v>
      </c>
    </row>
    <row r="116" spans="1:4" x14ac:dyDescent="0.3">
      <c r="A116" t="s">
        <v>41</v>
      </c>
      <c r="B116">
        <v>2011</v>
      </c>
      <c r="C116">
        <v>0.33484700000000001</v>
      </c>
      <c r="D116" t="s">
        <v>42</v>
      </c>
    </row>
    <row r="117" spans="1:4" x14ac:dyDescent="0.3">
      <c r="A117" t="s">
        <v>41</v>
      </c>
      <c r="B117">
        <v>2017</v>
      </c>
      <c r="C117">
        <v>0.35317599999999999</v>
      </c>
      <c r="D117" t="s">
        <v>42</v>
      </c>
    </row>
    <row r="118" spans="1:4" x14ac:dyDescent="0.3">
      <c r="A118" t="s">
        <v>41</v>
      </c>
      <c r="B118">
        <v>2015</v>
      </c>
      <c r="C118">
        <v>0.36991400000000002</v>
      </c>
      <c r="D118" t="s">
        <v>42</v>
      </c>
    </row>
    <row r="119" spans="1:4" x14ac:dyDescent="0.3">
      <c r="A119" t="s">
        <v>41</v>
      </c>
      <c r="B119">
        <v>2013</v>
      </c>
      <c r="C119">
        <v>0.39321699999999998</v>
      </c>
      <c r="D119" t="s">
        <v>42</v>
      </c>
    </row>
    <row r="120" spans="1:4" x14ac:dyDescent="0.3">
      <c r="A120" t="s">
        <v>41</v>
      </c>
      <c r="B120">
        <v>2009</v>
      </c>
      <c r="C120">
        <v>0.43392399999999998</v>
      </c>
      <c r="D120" t="s">
        <v>42</v>
      </c>
    </row>
    <row r="121" spans="1:4" x14ac:dyDescent="0.3">
      <c r="A121" t="s">
        <v>41</v>
      </c>
      <c r="B121">
        <v>2010</v>
      </c>
      <c r="C121">
        <v>0.28575099999999998</v>
      </c>
      <c r="D121" t="s">
        <v>42</v>
      </c>
    </row>
    <row r="122" spans="1:4" x14ac:dyDescent="0.3">
      <c r="A122" t="s">
        <v>41</v>
      </c>
      <c r="B122">
        <v>2014</v>
      </c>
      <c r="C122">
        <v>0.39238499999999998</v>
      </c>
      <c r="D122" t="s">
        <v>42</v>
      </c>
    </row>
    <row r="123" spans="1:4" x14ac:dyDescent="0.3">
      <c r="A123" t="s">
        <v>43</v>
      </c>
      <c r="B123">
        <v>2012</v>
      </c>
      <c r="C123">
        <v>0.33611000000000002</v>
      </c>
      <c r="D123" t="s">
        <v>42</v>
      </c>
    </row>
    <row r="124" spans="1:4" x14ac:dyDescent="0.3">
      <c r="A124" t="s">
        <v>43</v>
      </c>
      <c r="B124">
        <v>2017</v>
      </c>
      <c r="C124">
        <v>0.37196699999999999</v>
      </c>
      <c r="D124" t="s">
        <v>42</v>
      </c>
    </row>
    <row r="125" spans="1:4" x14ac:dyDescent="0.3">
      <c r="A125" t="s">
        <v>43</v>
      </c>
      <c r="B125">
        <v>2011</v>
      </c>
      <c r="C125">
        <v>0.30507400000000001</v>
      </c>
      <c r="D125" t="s">
        <v>42</v>
      </c>
    </row>
    <row r="126" spans="1:4" x14ac:dyDescent="0.3">
      <c r="A126" t="s">
        <v>43</v>
      </c>
      <c r="B126">
        <v>2015</v>
      </c>
      <c r="C126">
        <v>0.326735</v>
      </c>
      <c r="D126" t="s">
        <v>42</v>
      </c>
    </row>
    <row r="127" spans="1:4" x14ac:dyDescent="0.3">
      <c r="A127" t="s">
        <v>43</v>
      </c>
      <c r="B127">
        <v>2013</v>
      </c>
      <c r="C127">
        <v>0.26718500000000001</v>
      </c>
      <c r="D127" t="s">
        <v>42</v>
      </c>
    </row>
    <row r="128" spans="1:4" x14ac:dyDescent="0.3">
      <c r="A128" t="s">
        <v>43</v>
      </c>
      <c r="B128">
        <v>2009</v>
      </c>
      <c r="C128">
        <v>0.16423699999999999</v>
      </c>
      <c r="D128" t="s">
        <v>42</v>
      </c>
    </row>
    <row r="129" spans="1:4" x14ac:dyDescent="0.3">
      <c r="A129" t="s">
        <v>43</v>
      </c>
      <c r="B129">
        <v>2010</v>
      </c>
      <c r="C129">
        <v>0.212225</v>
      </c>
      <c r="D129" t="s">
        <v>42</v>
      </c>
    </row>
    <row r="130" spans="1:4" x14ac:dyDescent="0.3">
      <c r="A130" t="s">
        <v>43</v>
      </c>
      <c r="B130">
        <v>2014</v>
      </c>
      <c r="C130">
        <v>0.27923799999999999</v>
      </c>
      <c r="D130" t="s">
        <v>42</v>
      </c>
    </row>
    <row r="131" spans="1:4" x14ac:dyDescent="0.3">
      <c r="A131" t="s">
        <v>43</v>
      </c>
      <c r="B131">
        <v>2016</v>
      </c>
      <c r="C131">
        <v>0.30236000000000002</v>
      </c>
      <c r="D131" t="s">
        <v>42</v>
      </c>
    </row>
    <row r="132" spans="1:4" x14ac:dyDescent="0.3">
      <c r="A132" t="s">
        <v>44</v>
      </c>
      <c r="B132">
        <v>2017</v>
      </c>
      <c r="C132">
        <v>0.32500800000000002</v>
      </c>
      <c r="D132" t="s">
        <v>11</v>
      </c>
    </row>
    <row r="133" spans="1:4" x14ac:dyDescent="0.3">
      <c r="A133" t="s">
        <v>44</v>
      </c>
      <c r="B133">
        <v>2013</v>
      </c>
      <c r="C133">
        <v>0.120666</v>
      </c>
      <c r="D133" t="s">
        <v>11</v>
      </c>
    </row>
    <row r="134" spans="1:4" x14ac:dyDescent="0.3">
      <c r="A134" t="s">
        <v>44</v>
      </c>
      <c r="B134">
        <v>2009</v>
      </c>
      <c r="C134">
        <v>0.16647999999999999</v>
      </c>
      <c r="D134" t="s">
        <v>11</v>
      </c>
    </row>
    <row r="135" spans="1:4" x14ac:dyDescent="0.3">
      <c r="A135" t="s">
        <v>44</v>
      </c>
      <c r="B135">
        <v>2011</v>
      </c>
      <c r="C135">
        <v>4.0279000000000002E-2</v>
      </c>
      <c r="D135" t="s">
        <v>11</v>
      </c>
    </row>
    <row r="136" spans="1:4" x14ac:dyDescent="0.3">
      <c r="A136" t="s">
        <v>44</v>
      </c>
      <c r="B136">
        <v>2014</v>
      </c>
      <c r="C136">
        <v>0.16564100000000001</v>
      </c>
      <c r="D136" t="s">
        <v>11</v>
      </c>
    </row>
    <row r="137" spans="1:4" x14ac:dyDescent="0.3">
      <c r="A137" t="s">
        <v>44</v>
      </c>
      <c r="B137">
        <v>2015</v>
      </c>
      <c r="C137">
        <v>0.39060400000000001</v>
      </c>
      <c r="D137" t="s">
        <v>11</v>
      </c>
    </row>
    <row r="138" spans="1:4" x14ac:dyDescent="0.3">
      <c r="A138" t="s">
        <v>44</v>
      </c>
      <c r="B138">
        <v>2016</v>
      </c>
      <c r="C138">
        <v>0.32469100000000001</v>
      </c>
      <c r="D138" t="s">
        <v>11</v>
      </c>
    </row>
    <row r="139" spans="1:4" x14ac:dyDescent="0.3">
      <c r="A139" t="s">
        <v>44</v>
      </c>
      <c r="B139">
        <v>2010</v>
      </c>
      <c r="C139">
        <v>8.3128999999999995E-2</v>
      </c>
      <c r="D139" t="s">
        <v>11</v>
      </c>
    </row>
    <row r="140" spans="1:4" x14ac:dyDescent="0.3">
      <c r="A140" t="s">
        <v>44</v>
      </c>
      <c r="B140">
        <v>2012</v>
      </c>
      <c r="C140">
        <v>6.3436000000000006E-2</v>
      </c>
      <c r="D140" t="s">
        <v>11</v>
      </c>
    </row>
    <row r="141" spans="1:4" x14ac:dyDescent="0.3">
      <c r="A141" t="s">
        <v>45</v>
      </c>
      <c r="B141">
        <v>2011</v>
      </c>
      <c r="C141">
        <v>7.3596999999999996E-2</v>
      </c>
      <c r="D141" t="s">
        <v>11</v>
      </c>
    </row>
    <row r="142" spans="1:4" x14ac:dyDescent="0.3">
      <c r="A142" t="s">
        <v>45</v>
      </c>
      <c r="B142">
        <v>2010</v>
      </c>
      <c r="C142">
        <v>4.6398000000000002E-2</v>
      </c>
      <c r="D142" t="s">
        <v>11</v>
      </c>
    </row>
    <row r="143" spans="1:4" x14ac:dyDescent="0.3">
      <c r="A143" t="s">
        <v>45</v>
      </c>
      <c r="B143">
        <v>2015</v>
      </c>
      <c r="C143">
        <v>9.9868999999999999E-2</v>
      </c>
      <c r="D143" t="s">
        <v>11</v>
      </c>
    </row>
    <row r="144" spans="1:4" x14ac:dyDescent="0.3">
      <c r="A144" t="s">
        <v>45</v>
      </c>
      <c r="B144">
        <v>2012</v>
      </c>
      <c r="C144">
        <v>3.8282999999999998E-2</v>
      </c>
      <c r="D144" t="s">
        <v>11</v>
      </c>
    </row>
    <row r="145" spans="1:4" x14ac:dyDescent="0.3">
      <c r="A145" t="s">
        <v>45</v>
      </c>
      <c r="B145">
        <v>2017</v>
      </c>
      <c r="C145">
        <v>0.10287</v>
      </c>
      <c r="D145" t="s">
        <v>11</v>
      </c>
    </row>
    <row r="146" spans="1:4" x14ac:dyDescent="0.3">
      <c r="A146" t="s">
        <v>45</v>
      </c>
      <c r="B146">
        <v>2014</v>
      </c>
      <c r="C146">
        <v>8.4018999999999996E-2</v>
      </c>
      <c r="D146" t="s">
        <v>11</v>
      </c>
    </row>
    <row r="147" spans="1:4" x14ac:dyDescent="0.3">
      <c r="A147" t="s">
        <v>45</v>
      </c>
      <c r="B147">
        <v>2013</v>
      </c>
      <c r="C147">
        <v>5.3579000000000002E-2</v>
      </c>
      <c r="D147" t="s">
        <v>11</v>
      </c>
    </row>
    <row r="148" spans="1:4" x14ac:dyDescent="0.3">
      <c r="A148" t="s">
        <v>45</v>
      </c>
      <c r="B148">
        <v>2016</v>
      </c>
      <c r="C148">
        <v>9.5323000000000005E-2</v>
      </c>
      <c r="D148" t="s">
        <v>11</v>
      </c>
    </row>
    <row r="149" spans="1:4" x14ac:dyDescent="0.3">
      <c r="A149" t="s">
        <v>45</v>
      </c>
      <c r="B149">
        <v>2009</v>
      </c>
      <c r="C149">
        <v>6.4992999999999995E-2</v>
      </c>
      <c r="D149" t="s">
        <v>11</v>
      </c>
    </row>
    <row r="150" spans="1:4" x14ac:dyDescent="0.3">
      <c r="A150" t="s">
        <v>46</v>
      </c>
      <c r="B150">
        <v>2017</v>
      </c>
      <c r="C150">
        <v>5.0758999999999999E-2</v>
      </c>
      <c r="D150" t="s">
        <v>11</v>
      </c>
    </row>
    <row r="151" spans="1:4" x14ac:dyDescent="0.3">
      <c r="A151" t="s">
        <v>46</v>
      </c>
      <c r="B151">
        <v>2012</v>
      </c>
      <c r="C151">
        <v>-2.6311000000000001E-2</v>
      </c>
      <c r="D151" t="s">
        <v>11</v>
      </c>
    </row>
    <row r="152" spans="1:4" x14ac:dyDescent="0.3">
      <c r="A152" t="s">
        <v>46</v>
      </c>
      <c r="B152">
        <v>2011</v>
      </c>
      <c r="C152">
        <v>-1.645349</v>
      </c>
      <c r="D152" t="s">
        <v>11</v>
      </c>
    </row>
    <row r="153" spans="1:4" x14ac:dyDescent="0.3">
      <c r="A153" t="s">
        <v>46</v>
      </c>
      <c r="B153">
        <v>2013</v>
      </c>
      <c r="C153" s="1">
        <v>-6.0000000000000002E-6</v>
      </c>
      <c r="D153" t="s">
        <v>11</v>
      </c>
    </row>
    <row r="154" spans="1:4" x14ac:dyDescent="0.3">
      <c r="A154" t="s">
        <v>46</v>
      </c>
      <c r="B154">
        <v>2015</v>
      </c>
      <c r="C154">
        <v>-5.9230000000000003E-3</v>
      </c>
      <c r="D154" t="s">
        <v>11</v>
      </c>
    </row>
    <row r="155" spans="1:4" x14ac:dyDescent="0.3">
      <c r="A155" t="s">
        <v>46</v>
      </c>
      <c r="B155">
        <v>2016</v>
      </c>
      <c r="C155">
        <v>-3.1609999999999999E-2</v>
      </c>
      <c r="D155" t="s">
        <v>11</v>
      </c>
    </row>
    <row r="156" spans="1:4" x14ac:dyDescent="0.3">
      <c r="A156" t="s">
        <v>46</v>
      </c>
      <c r="B156">
        <v>2010</v>
      </c>
      <c r="C156" s="1">
        <v>-6.9999999999999999E-6</v>
      </c>
      <c r="D156" t="s">
        <v>11</v>
      </c>
    </row>
    <row r="157" spans="1:4" x14ac:dyDescent="0.3">
      <c r="A157" t="s">
        <v>46</v>
      </c>
      <c r="B157">
        <v>2009</v>
      </c>
      <c r="C157" s="1">
        <v>-7.9999999999999996E-6</v>
      </c>
      <c r="D157" t="s">
        <v>11</v>
      </c>
    </row>
    <row r="158" spans="1:4" x14ac:dyDescent="0.3">
      <c r="A158" t="s">
        <v>46</v>
      </c>
      <c r="B158">
        <v>2014</v>
      </c>
      <c r="C158">
        <v>-1.5859999999999999E-2</v>
      </c>
      <c r="D158" t="s">
        <v>11</v>
      </c>
    </row>
    <row r="159" spans="1:4" x14ac:dyDescent="0.3">
      <c r="A159" t="s">
        <v>47</v>
      </c>
      <c r="B159">
        <v>2012</v>
      </c>
      <c r="C159">
        <v>6.7985000000000004E-2</v>
      </c>
      <c r="D159" t="s">
        <v>11</v>
      </c>
    </row>
    <row r="160" spans="1:4" x14ac:dyDescent="0.3">
      <c r="A160" t="s">
        <v>47</v>
      </c>
      <c r="B160">
        <v>2016</v>
      </c>
      <c r="C160">
        <v>7.8177999999999997E-2</v>
      </c>
      <c r="D160" t="s">
        <v>11</v>
      </c>
    </row>
    <row r="161" spans="1:4" x14ac:dyDescent="0.3">
      <c r="A161" t="s">
        <v>47</v>
      </c>
      <c r="B161">
        <v>2010</v>
      </c>
      <c r="C161">
        <v>6.2390000000000001E-2</v>
      </c>
      <c r="D161" t="s">
        <v>11</v>
      </c>
    </row>
    <row r="162" spans="1:4" x14ac:dyDescent="0.3">
      <c r="A162" t="s">
        <v>47</v>
      </c>
      <c r="B162">
        <v>2009</v>
      </c>
      <c r="C162">
        <v>6.4375000000000002E-2</v>
      </c>
      <c r="D162" t="s">
        <v>11</v>
      </c>
    </row>
    <row r="163" spans="1:4" x14ac:dyDescent="0.3">
      <c r="A163" t="s">
        <v>47</v>
      </c>
      <c r="B163">
        <v>2017</v>
      </c>
      <c r="C163">
        <v>8.5718000000000003E-2</v>
      </c>
      <c r="D163" t="s">
        <v>11</v>
      </c>
    </row>
    <row r="164" spans="1:4" x14ac:dyDescent="0.3">
      <c r="A164" t="s">
        <v>47</v>
      </c>
      <c r="B164">
        <v>2013</v>
      </c>
      <c r="C164">
        <v>7.3897000000000004E-2</v>
      </c>
      <c r="D164" t="s">
        <v>11</v>
      </c>
    </row>
    <row r="165" spans="1:4" x14ac:dyDescent="0.3">
      <c r="A165" t="s">
        <v>47</v>
      </c>
      <c r="B165">
        <v>2011</v>
      </c>
      <c r="C165">
        <v>6.4584000000000003E-2</v>
      </c>
      <c r="D165" t="s">
        <v>11</v>
      </c>
    </row>
    <row r="166" spans="1:4" x14ac:dyDescent="0.3">
      <c r="A166" t="s">
        <v>47</v>
      </c>
      <c r="B166">
        <v>2015</v>
      </c>
      <c r="C166">
        <v>7.6696E-2</v>
      </c>
      <c r="D166" t="s">
        <v>11</v>
      </c>
    </row>
    <row r="167" spans="1:4" x14ac:dyDescent="0.3">
      <c r="A167" t="s">
        <v>47</v>
      </c>
      <c r="B167">
        <v>2014</v>
      </c>
      <c r="C167">
        <v>7.6662999999999995E-2</v>
      </c>
      <c r="D167" t="s">
        <v>11</v>
      </c>
    </row>
    <row r="168" spans="1:4" x14ac:dyDescent="0.3">
      <c r="A168" t="s">
        <v>48</v>
      </c>
      <c r="B168">
        <v>2011</v>
      </c>
      <c r="C168">
        <v>0.48364699999999999</v>
      </c>
      <c r="D168" t="s">
        <v>11</v>
      </c>
    </row>
    <row r="169" spans="1:4" x14ac:dyDescent="0.3">
      <c r="A169" t="s">
        <v>48</v>
      </c>
      <c r="B169">
        <v>2012</v>
      </c>
      <c r="C169">
        <v>9.3443999999999999E-2</v>
      </c>
      <c r="D169" t="s">
        <v>11</v>
      </c>
    </row>
    <row r="170" spans="1:4" x14ac:dyDescent="0.3">
      <c r="A170" t="s">
        <v>48</v>
      </c>
      <c r="B170">
        <v>2013</v>
      </c>
      <c r="C170">
        <v>0.12728700000000001</v>
      </c>
      <c r="D170" t="s">
        <v>11</v>
      </c>
    </row>
    <row r="171" spans="1:4" x14ac:dyDescent="0.3">
      <c r="A171" t="s">
        <v>48</v>
      </c>
      <c r="B171">
        <v>2015</v>
      </c>
      <c r="C171">
        <v>0.15379999999999999</v>
      </c>
      <c r="D171" t="s">
        <v>11</v>
      </c>
    </row>
    <row r="172" spans="1:4" x14ac:dyDescent="0.3">
      <c r="A172" t="s">
        <v>48</v>
      </c>
      <c r="B172">
        <v>2017</v>
      </c>
      <c r="C172">
        <v>0.247893</v>
      </c>
      <c r="D172" t="s">
        <v>11</v>
      </c>
    </row>
    <row r="173" spans="1:4" x14ac:dyDescent="0.3">
      <c r="A173" t="s">
        <v>48</v>
      </c>
      <c r="B173">
        <v>2009</v>
      </c>
      <c r="C173">
        <v>9.0398000000000006E-2</v>
      </c>
      <c r="D173" t="s">
        <v>11</v>
      </c>
    </row>
    <row r="174" spans="1:4" x14ac:dyDescent="0.3">
      <c r="A174" t="s">
        <v>48</v>
      </c>
      <c r="B174">
        <v>2016</v>
      </c>
      <c r="C174">
        <v>0.18356900000000001</v>
      </c>
      <c r="D174" t="s">
        <v>11</v>
      </c>
    </row>
    <row r="175" spans="1:4" x14ac:dyDescent="0.3">
      <c r="A175" t="s">
        <v>48</v>
      </c>
      <c r="B175">
        <v>2010</v>
      </c>
      <c r="C175">
        <v>9.0004000000000001E-2</v>
      </c>
      <c r="D175" t="s">
        <v>11</v>
      </c>
    </row>
    <row r="176" spans="1:4" x14ac:dyDescent="0.3">
      <c r="A176" t="s">
        <v>48</v>
      </c>
      <c r="B176">
        <v>2014</v>
      </c>
      <c r="C176">
        <v>0.106409</v>
      </c>
      <c r="D176" t="s">
        <v>11</v>
      </c>
    </row>
    <row r="177" spans="1:4" x14ac:dyDescent="0.3">
      <c r="A177" t="s">
        <v>49</v>
      </c>
      <c r="B177">
        <v>2012</v>
      </c>
      <c r="C177">
        <v>1.951E-3</v>
      </c>
      <c r="D177" t="s">
        <v>11</v>
      </c>
    </row>
    <row r="178" spans="1:4" x14ac:dyDescent="0.3">
      <c r="A178" t="s">
        <v>49</v>
      </c>
      <c r="B178">
        <v>2010</v>
      </c>
      <c r="C178" s="1">
        <v>1.8E-5</v>
      </c>
      <c r="D178" t="s">
        <v>11</v>
      </c>
    </row>
    <row r="179" spans="1:4" x14ac:dyDescent="0.3">
      <c r="A179" t="s">
        <v>49</v>
      </c>
      <c r="B179">
        <v>2009</v>
      </c>
      <c r="C179" s="1">
        <v>1.4E-5</v>
      </c>
      <c r="D179" t="s">
        <v>11</v>
      </c>
    </row>
    <row r="180" spans="1:4" x14ac:dyDescent="0.3">
      <c r="A180" t="s">
        <v>49</v>
      </c>
      <c r="B180">
        <v>2017</v>
      </c>
      <c r="C180" s="1">
        <v>1.8E-5</v>
      </c>
      <c r="D180" t="s">
        <v>11</v>
      </c>
    </row>
    <row r="181" spans="1:4" x14ac:dyDescent="0.3">
      <c r="A181" t="s">
        <v>49</v>
      </c>
      <c r="B181">
        <v>2014</v>
      </c>
      <c r="C181" s="1">
        <v>1.8E-5</v>
      </c>
      <c r="D181" t="s">
        <v>11</v>
      </c>
    </row>
    <row r="182" spans="1:4" x14ac:dyDescent="0.3">
      <c r="A182" t="s">
        <v>49</v>
      </c>
      <c r="B182">
        <v>2015</v>
      </c>
      <c r="C182" s="1">
        <v>1.8E-5</v>
      </c>
      <c r="D182" t="s">
        <v>11</v>
      </c>
    </row>
    <row r="183" spans="1:4" x14ac:dyDescent="0.3">
      <c r="A183" t="s">
        <v>49</v>
      </c>
      <c r="B183">
        <v>2011</v>
      </c>
      <c r="C183" s="1">
        <v>8.0000000000000004E-4</v>
      </c>
      <c r="D183" t="s">
        <v>11</v>
      </c>
    </row>
    <row r="184" spans="1:4" x14ac:dyDescent="0.3">
      <c r="A184" t="s">
        <v>49</v>
      </c>
      <c r="B184">
        <v>2016</v>
      </c>
      <c r="C184" s="1">
        <v>1.8E-5</v>
      </c>
      <c r="D184" t="s">
        <v>11</v>
      </c>
    </row>
    <row r="185" spans="1:4" x14ac:dyDescent="0.3">
      <c r="A185" t="s">
        <v>49</v>
      </c>
      <c r="B185">
        <v>2013</v>
      </c>
      <c r="C185" s="1">
        <v>2.0000000000000002E-5</v>
      </c>
      <c r="D185" t="s">
        <v>11</v>
      </c>
    </row>
    <row r="186" spans="1:4" x14ac:dyDescent="0.3">
      <c r="A186" t="s">
        <v>50</v>
      </c>
      <c r="B186">
        <v>2010</v>
      </c>
      <c r="C186">
        <v>9.6154000000000003E-2</v>
      </c>
      <c r="D186" t="s">
        <v>11</v>
      </c>
    </row>
    <row r="187" spans="1:4" x14ac:dyDescent="0.3">
      <c r="A187" t="s">
        <v>50</v>
      </c>
      <c r="B187">
        <v>2016</v>
      </c>
      <c r="C187">
        <v>0.170901</v>
      </c>
      <c r="D187" t="s">
        <v>11</v>
      </c>
    </row>
    <row r="188" spans="1:4" x14ac:dyDescent="0.3">
      <c r="A188" t="s">
        <v>50</v>
      </c>
      <c r="B188">
        <v>2017</v>
      </c>
      <c r="C188">
        <v>0.210814</v>
      </c>
      <c r="D188" t="s">
        <v>11</v>
      </c>
    </row>
    <row r="189" spans="1:4" x14ac:dyDescent="0.3">
      <c r="A189" t="s">
        <v>50</v>
      </c>
      <c r="B189">
        <v>2012</v>
      </c>
      <c r="C189">
        <v>0.109045</v>
      </c>
      <c r="D189" t="s">
        <v>11</v>
      </c>
    </row>
    <row r="190" spans="1:4" x14ac:dyDescent="0.3">
      <c r="A190" t="s">
        <v>50</v>
      </c>
      <c r="B190">
        <v>2015</v>
      </c>
      <c r="C190">
        <v>0.16657</v>
      </c>
      <c r="D190" t="s">
        <v>11</v>
      </c>
    </row>
    <row r="191" spans="1:4" x14ac:dyDescent="0.3">
      <c r="A191" t="s">
        <v>50</v>
      </c>
      <c r="B191">
        <v>2011</v>
      </c>
      <c r="C191">
        <v>8.7364999999999998E-2</v>
      </c>
      <c r="D191" t="s">
        <v>11</v>
      </c>
    </row>
    <row r="192" spans="1:4" x14ac:dyDescent="0.3">
      <c r="A192" t="s">
        <v>50</v>
      </c>
      <c r="B192">
        <v>2013</v>
      </c>
      <c r="C192">
        <v>0.161911</v>
      </c>
      <c r="D192" t="s">
        <v>11</v>
      </c>
    </row>
    <row r="193" spans="1:4" x14ac:dyDescent="0.3">
      <c r="A193" t="s">
        <v>50</v>
      </c>
      <c r="B193">
        <v>2009</v>
      </c>
      <c r="C193">
        <v>0.11638999999999999</v>
      </c>
      <c r="D193" t="s">
        <v>11</v>
      </c>
    </row>
    <row r="194" spans="1:4" x14ac:dyDescent="0.3">
      <c r="A194" t="s">
        <v>50</v>
      </c>
      <c r="B194">
        <v>2014</v>
      </c>
      <c r="C194">
        <v>0.14996100000000001</v>
      </c>
      <c r="D194" t="s">
        <v>11</v>
      </c>
    </row>
    <row r="195" spans="1:4" x14ac:dyDescent="0.3">
      <c r="A195" t="s">
        <v>51</v>
      </c>
      <c r="B195">
        <v>2012</v>
      </c>
      <c r="C195">
        <v>1.082816</v>
      </c>
      <c r="D195" t="s">
        <v>11</v>
      </c>
    </row>
    <row r="196" spans="1:4" x14ac:dyDescent="0.3">
      <c r="A196" t="s">
        <v>51</v>
      </c>
      <c r="B196">
        <v>2013</v>
      </c>
      <c r="C196">
        <v>1.0561449999999999</v>
      </c>
      <c r="D196" t="s">
        <v>11</v>
      </c>
    </row>
    <row r="197" spans="1:4" x14ac:dyDescent="0.3">
      <c r="A197" t="s">
        <v>51</v>
      </c>
      <c r="B197">
        <v>2016</v>
      </c>
      <c r="C197">
        <v>0.126281</v>
      </c>
      <c r="D197" t="s">
        <v>11</v>
      </c>
    </row>
    <row r="198" spans="1:4" x14ac:dyDescent="0.3">
      <c r="A198" t="s">
        <v>51</v>
      </c>
      <c r="B198">
        <v>2011</v>
      </c>
      <c r="C198">
        <v>2.2928950000000001</v>
      </c>
      <c r="D198" t="s">
        <v>11</v>
      </c>
    </row>
    <row r="199" spans="1:4" x14ac:dyDescent="0.3">
      <c r="A199" t="s">
        <v>51</v>
      </c>
      <c r="B199">
        <v>2009</v>
      </c>
      <c r="C199">
        <v>1.1715340000000001</v>
      </c>
      <c r="D199" t="s">
        <v>11</v>
      </c>
    </row>
    <row r="200" spans="1:4" x14ac:dyDescent="0.3">
      <c r="A200" t="s">
        <v>51</v>
      </c>
      <c r="B200">
        <v>2017</v>
      </c>
      <c r="C200">
        <v>9.8461000000000007E-2</v>
      </c>
      <c r="D200" t="s">
        <v>11</v>
      </c>
    </row>
    <row r="201" spans="1:4" x14ac:dyDescent="0.3">
      <c r="A201" t="s">
        <v>51</v>
      </c>
      <c r="B201">
        <v>2014</v>
      </c>
      <c r="C201">
        <v>0.69187699999999996</v>
      </c>
      <c r="D201" t="s">
        <v>11</v>
      </c>
    </row>
    <row r="202" spans="1:4" x14ac:dyDescent="0.3">
      <c r="A202" t="s">
        <v>51</v>
      </c>
      <c r="B202">
        <v>2015</v>
      </c>
      <c r="C202">
        <v>0.354767</v>
      </c>
      <c r="D202" t="s">
        <v>11</v>
      </c>
    </row>
    <row r="203" spans="1:4" x14ac:dyDescent="0.3">
      <c r="A203" t="s">
        <v>51</v>
      </c>
      <c r="B203">
        <v>2010</v>
      </c>
      <c r="C203">
        <v>0.87660199999999999</v>
      </c>
      <c r="D203" t="s">
        <v>11</v>
      </c>
    </row>
    <row r="204" spans="1:4" x14ac:dyDescent="0.3">
      <c r="A204" t="s">
        <v>52</v>
      </c>
      <c r="B204">
        <v>2010</v>
      </c>
      <c r="C204">
        <v>0.24982099999999999</v>
      </c>
      <c r="D204" t="s">
        <v>11</v>
      </c>
    </row>
    <row r="205" spans="1:4" x14ac:dyDescent="0.3">
      <c r="A205" t="s">
        <v>52</v>
      </c>
      <c r="B205">
        <v>2013</v>
      </c>
      <c r="C205">
        <v>0.15872700000000001</v>
      </c>
      <c r="D205" t="s">
        <v>11</v>
      </c>
    </row>
    <row r="206" spans="1:4" x14ac:dyDescent="0.3">
      <c r="A206" t="s">
        <v>52</v>
      </c>
      <c r="B206">
        <v>2012</v>
      </c>
      <c r="C206">
        <v>0.23057800000000001</v>
      </c>
      <c r="D206" t="s">
        <v>11</v>
      </c>
    </row>
    <row r="207" spans="1:4" x14ac:dyDescent="0.3">
      <c r="A207" t="s">
        <v>52</v>
      </c>
      <c r="B207">
        <v>2009</v>
      </c>
      <c r="C207">
        <v>1.1126419999999999</v>
      </c>
      <c r="D207" t="s">
        <v>11</v>
      </c>
    </row>
    <row r="208" spans="1:4" x14ac:dyDescent="0.3">
      <c r="A208" t="s">
        <v>52</v>
      </c>
      <c r="B208">
        <v>2011</v>
      </c>
      <c r="C208">
        <v>0.36141800000000002</v>
      </c>
      <c r="D208" t="s">
        <v>11</v>
      </c>
    </row>
    <row r="209" spans="1:4" x14ac:dyDescent="0.3">
      <c r="A209" t="s">
        <v>52</v>
      </c>
      <c r="B209">
        <v>2014</v>
      </c>
      <c r="C209">
        <v>0.17230300000000001</v>
      </c>
      <c r="D209" t="s">
        <v>11</v>
      </c>
    </row>
    <row r="210" spans="1:4" x14ac:dyDescent="0.3">
      <c r="A210" t="s">
        <v>53</v>
      </c>
      <c r="B210">
        <v>2017</v>
      </c>
      <c r="C210">
        <v>-2.3578130000000099</v>
      </c>
      <c r="D210" t="s">
        <v>54</v>
      </c>
    </row>
    <row r="211" spans="1:4" x14ac:dyDescent="0.3">
      <c r="A211" t="s">
        <v>53</v>
      </c>
      <c r="B211">
        <v>2010</v>
      </c>
      <c r="C211">
        <v>1.3635710000000001</v>
      </c>
      <c r="D211" t="s">
        <v>54</v>
      </c>
    </row>
    <row r="212" spans="1:4" x14ac:dyDescent="0.3">
      <c r="A212" t="s">
        <v>53</v>
      </c>
      <c r="B212">
        <v>2016</v>
      </c>
      <c r="C212">
        <v>-0.52666200000000396</v>
      </c>
      <c r="D212" t="s">
        <v>54</v>
      </c>
    </row>
    <row r="213" spans="1:4" x14ac:dyDescent="0.3">
      <c r="A213" t="s">
        <v>53</v>
      </c>
      <c r="B213">
        <v>2009</v>
      </c>
      <c r="C213">
        <v>-3.0889639999999998</v>
      </c>
      <c r="D213" t="s">
        <v>54</v>
      </c>
    </row>
    <row r="214" spans="1:4" x14ac:dyDescent="0.3">
      <c r="A214" t="s">
        <v>53</v>
      </c>
      <c r="B214">
        <v>2013</v>
      </c>
      <c r="C214">
        <v>-1.7487349999999999</v>
      </c>
      <c r="D214" t="s">
        <v>54</v>
      </c>
    </row>
    <row r="215" spans="1:4" x14ac:dyDescent="0.3">
      <c r="A215" t="s">
        <v>53</v>
      </c>
      <c r="B215">
        <v>2011</v>
      </c>
      <c r="C215">
        <v>-2.5352199999999998</v>
      </c>
      <c r="D215" t="s">
        <v>54</v>
      </c>
    </row>
    <row r="216" spans="1:4" x14ac:dyDescent="0.3">
      <c r="A216" t="s">
        <v>53</v>
      </c>
      <c r="B216">
        <v>2012</v>
      </c>
      <c r="C216">
        <v>-3.3381219999999998</v>
      </c>
      <c r="D216" t="s">
        <v>54</v>
      </c>
    </row>
    <row r="217" spans="1:4" x14ac:dyDescent="0.3">
      <c r="A217" t="s">
        <v>53</v>
      </c>
      <c r="B217">
        <v>2015</v>
      </c>
      <c r="C217">
        <v>-0.27844400000000102</v>
      </c>
      <c r="D217" t="s">
        <v>54</v>
      </c>
    </row>
    <row r="218" spans="1:4" x14ac:dyDescent="0.3">
      <c r="A218" t="s">
        <v>53</v>
      </c>
      <c r="B218">
        <v>2014</v>
      </c>
      <c r="C218">
        <v>-1.376131</v>
      </c>
      <c r="D218" t="s">
        <v>54</v>
      </c>
    </row>
    <row r="219" spans="1:4" x14ac:dyDescent="0.3">
      <c r="A219" t="s">
        <v>55</v>
      </c>
      <c r="B219">
        <v>2011</v>
      </c>
      <c r="C219" s="1">
        <v>3.4E-5</v>
      </c>
      <c r="D219" t="s">
        <v>11</v>
      </c>
    </row>
    <row r="220" spans="1:4" x14ac:dyDescent="0.3">
      <c r="A220" t="s">
        <v>55</v>
      </c>
      <c r="B220">
        <v>2013</v>
      </c>
      <c r="C220">
        <v>2.2960029999999998</v>
      </c>
      <c r="D220" t="s">
        <v>11</v>
      </c>
    </row>
    <row r="221" spans="1:4" x14ac:dyDescent="0.3">
      <c r="A221" t="s">
        <v>55</v>
      </c>
      <c r="B221">
        <v>2009</v>
      </c>
      <c r="C221" s="1">
        <v>2.0999999999999999E-5</v>
      </c>
      <c r="D221" t="s">
        <v>11</v>
      </c>
    </row>
    <row r="222" spans="1:4" x14ac:dyDescent="0.3">
      <c r="A222" t="s">
        <v>55</v>
      </c>
      <c r="B222">
        <v>2015</v>
      </c>
      <c r="C222">
        <v>0</v>
      </c>
      <c r="D222" t="s">
        <v>11</v>
      </c>
    </row>
    <row r="223" spans="1:4" x14ac:dyDescent="0.3">
      <c r="A223" t="s">
        <v>55</v>
      </c>
      <c r="B223">
        <v>2010</v>
      </c>
      <c r="C223" s="1">
        <v>1.8E-5</v>
      </c>
      <c r="D223" t="s">
        <v>11</v>
      </c>
    </row>
    <row r="224" spans="1:4" x14ac:dyDescent="0.3">
      <c r="A224" t="s">
        <v>55</v>
      </c>
      <c r="B224">
        <v>2012</v>
      </c>
      <c r="C224" s="1">
        <v>1.5999999999999999E-5</v>
      </c>
      <c r="D224" t="s">
        <v>11</v>
      </c>
    </row>
    <row r="225" spans="1:4" x14ac:dyDescent="0.3">
      <c r="A225" t="s">
        <v>56</v>
      </c>
      <c r="B225">
        <v>2016</v>
      </c>
      <c r="C225">
        <v>5.8200000000000005E-4</v>
      </c>
      <c r="D225" t="s">
        <v>11</v>
      </c>
    </row>
    <row r="226" spans="1:4" x14ac:dyDescent="0.3">
      <c r="A226" t="s">
        <v>56</v>
      </c>
      <c r="B226">
        <v>2009</v>
      </c>
      <c r="C226">
        <v>9.6000000000000002E-4</v>
      </c>
      <c r="D226" t="s">
        <v>11</v>
      </c>
    </row>
    <row r="227" spans="1:4" x14ac:dyDescent="0.3">
      <c r="A227" t="s">
        <v>56</v>
      </c>
      <c r="B227">
        <v>2010</v>
      </c>
      <c r="C227">
        <v>3.9529999999999999E-3</v>
      </c>
      <c r="D227" t="s">
        <v>11</v>
      </c>
    </row>
    <row r="228" spans="1:4" x14ac:dyDescent="0.3">
      <c r="A228" t="s">
        <v>56</v>
      </c>
      <c r="B228">
        <v>2014</v>
      </c>
      <c r="C228">
        <v>2.5599999999999999E-4</v>
      </c>
      <c r="D228" t="s">
        <v>11</v>
      </c>
    </row>
    <row r="229" spans="1:4" x14ac:dyDescent="0.3">
      <c r="A229" t="s">
        <v>56</v>
      </c>
      <c r="B229">
        <v>2011</v>
      </c>
      <c r="C229">
        <v>1.21E-4</v>
      </c>
      <c r="D229" t="s">
        <v>11</v>
      </c>
    </row>
    <row r="230" spans="1:4" x14ac:dyDescent="0.3">
      <c r="A230" t="s">
        <v>56</v>
      </c>
      <c r="B230">
        <v>2012</v>
      </c>
      <c r="C230">
        <v>2.8800000000000001E-4</v>
      </c>
      <c r="D230" t="s">
        <v>11</v>
      </c>
    </row>
    <row r="231" spans="1:4" x14ac:dyDescent="0.3">
      <c r="A231" t="s">
        <v>56</v>
      </c>
      <c r="B231">
        <v>2015</v>
      </c>
      <c r="C231">
        <v>4.55E-4</v>
      </c>
      <c r="D231" t="s">
        <v>11</v>
      </c>
    </row>
    <row r="232" spans="1:4" x14ac:dyDescent="0.3">
      <c r="A232" t="s">
        <v>56</v>
      </c>
      <c r="B232">
        <v>2013</v>
      </c>
      <c r="C232">
        <v>1.3799999999999999E-4</v>
      </c>
      <c r="D232" t="s">
        <v>11</v>
      </c>
    </row>
    <row r="233" spans="1:4" x14ac:dyDescent="0.3">
      <c r="A233" t="s">
        <v>56</v>
      </c>
      <c r="B233">
        <v>2017</v>
      </c>
      <c r="C233">
        <v>3.3199999999999999E-4</v>
      </c>
      <c r="D233" t="s">
        <v>11</v>
      </c>
    </row>
    <row r="234" spans="1:4" x14ac:dyDescent="0.3">
      <c r="A234" t="s">
        <v>57</v>
      </c>
      <c r="B234">
        <v>2016</v>
      </c>
      <c r="C234">
        <v>1.1024000000000001E-2</v>
      </c>
      <c r="D234" t="s">
        <v>11</v>
      </c>
    </row>
    <row r="235" spans="1:4" x14ac:dyDescent="0.3">
      <c r="A235" t="s">
        <v>57</v>
      </c>
      <c r="B235">
        <v>2011</v>
      </c>
      <c r="C235">
        <v>9.4549999999999999E-3</v>
      </c>
      <c r="D235" t="s">
        <v>11</v>
      </c>
    </row>
    <row r="236" spans="1:4" x14ac:dyDescent="0.3">
      <c r="A236" t="s">
        <v>57</v>
      </c>
      <c r="B236">
        <v>2012</v>
      </c>
      <c r="C236">
        <v>1.3976000000000001E-2</v>
      </c>
      <c r="D236" t="s">
        <v>11</v>
      </c>
    </row>
    <row r="237" spans="1:4" x14ac:dyDescent="0.3">
      <c r="A237" t="s">
        <v>57</v>
      </c>
      <c r="B237">
        <v>2015</v>
      </c>
      <c r="C237">
        <v>1.0474000000000001E-2</v>
      </c>
      <c r="D237" t="s">
        <v>11</v>
      </c>
    </row>
    <row r="238" spans="1:4" x14ac:dyDescent="0.3">
      <c r="A238" t="s">
        <v>57</v>
      </c>
      <c r="B238">
        <v>2009</v>
      </c>
      <c r="C238">
        <v>4.0330000000000001E-3</v>
      </c>
      <c r="D238" t="s">
        <v>11</v>
      </c>
    </row>
    <row r="239" spans="1:4" x14ac:dyDescent="0.3">
      <c r="A239" t="s">
        <v>57</v>
      </c>
      <c r="B239">
        <v>2013</v>
      </c>
      <c r="C239">
        <v>1.8425E-2</v>
      </c>
      <c r="D239" t="s">
        <v>11</v>
      </c>
    </row>
    <row r="240" spans="1:4" x14ac:dyDescent="0.3">
      <c r="A240" t="s">
        <v>57</v>
      </c>
      <c r="B240">
        <v>2014</v>
      </c>
      <c r="C240">
        <v>1.9140000000000001E-2</v>
      </c>
      <c r="D240" t="s">
        <v>11</v>
      </c>
    </row>
    <row r="241" spans="1:4" x14ac:dyDescent="0.3">
      <c r="A241" t="s">
        <v>57</v>
      </c>
      <c r="B241">
        <v>2017</v>
      </c>
      <c r="C241">
        <v>2.0615000000000001E-2</v>
      </c>
      <c r="D241" t="s">
        <v>11</v>
      </c>
    </row>
    <row r="242" spans="1:4" x14ac:dyDescent="0.3">
      <c r="A242" t="s">
        <v>57</v>
      </c>
      <c r="B242">
        <v>2010</v>
      </c>
      <c r="C242">
        <v>1.0059999999999999E-2</v>
      </c>
      <c r="D242" t="s">
        <v>11</v>
      </c>
    </row>
    <row r="243" spans="1:4" x14ac:dyDescent="0.3">
      <c r="A243" t="s">
        <v>58</v>
      </c>
      <c r="B243">
        <v>2016</v>
      </c>
      <c r="C243">
        <v>6.3090000000000004E-3</v>
      </c>
      <c r="D243" t="s">
        <v>11</v>
      </c>
    </row>
    <row r="244" spans="1:4" x14ac:dyDescent="0.3">
      <c r="A244" t="s">
        <v>58</v>
      </c>
      <c r="B244">
        <v>2011</v>
      </c>
      <c r="C244">
        <v>7.6899999999999998E-3</v>
      </c>
      <c r="D244" t="s">
        <v>11</v>
      </c>
    </row>
    <row r="245" spans="1:4" x14ac:dyDescent="0.3">
      <c r="A245" t="s">
        <v>58</v>
      </c>
      <c r="B245">
        <v>2013</v>
      </c>
      <c r="C245">
        <v>4.7039999999999998E-3</v>
      </c>
      <c r="D245" t="s">
        <v>11</v>
      </c>
    </row>
    <row r="246" spans="1:4" x14ac:dyDescent="0.3">
      <c r="A246" t="s">
        <v>58</v>
      </c>
      <c r="B246">
        <v>2017</v>
      </c>
      <c r="C246">
        <v>2.513E-3</v>
      </c>
      <c r="D246" t="s">
        <v>11</v>
      </c>
    </row>
    <row r="247" spans="1:4" x14ac:dyDescent="0.3">
      <c r="A247" t="s">
        <v>58</v>
      </c>
      <c r="B247">
        <v>2010</v>
      </c>
      <c r="C247">
        <v>4.5500000000000002E-3</v>
      </c>
      <c r="D247" t="s">
        <v>11</v>
      </c>
    </row>
    <row r="248" spans="1:4" x14ac:dyDescent="0.3">
      <c r="A248" t="s">
        <v>58</v>
      </c>
      <c r="B248">
        <v>2009</v>
      </c>
      <c r="C248">
        <v>4.3550000000000004E-3</v>
      </c>
      <c r="D248" t="s">
        <v>11</v>
      </c>
    </row>
    <row r="249" spans="1:4" x14ac:dyDescent="0.3">
      <c r="A249" t="s">
        <v>58</v>
      </c>
      <c r="B249">
        <v>2015</v>
      </c>
      <c r="C249">
        <v>5.9610000000000002E-3</v>
      </c>
      <c r="D249" t="s">
        <v>11</v>
      </c>
    </row>
    <row r="250" spans="1:4" x14ac:dyDescent="0.3">
      <c r="A250" t="s">
        <v>58</v>
      </c>
      <c r="B250">
        <v>2012</v>
      </c>
      <c r="C250">
        <v>5.2269999999999999E-3</v>
      </c>
      <c r="D250" t="s">
        <v>11</v>
      </c>
    </row>
    <row r="251" spans="1:4" x14ac:dyDescent="0.3">
      <c r="A251" t="s">
        <v>58</v>
      </c>
      <c r="B251">
        <v>2014</v>
      </c>
      <c r="C251">
        <v>4.895E-3</v>
      </c>
      <c r="D251" t="s">
        <v>11</v>
      </c>
    </row>
    <row r="252" spans="1:4" x14ac:dyDescent="0.3">
      <c r="A252" t="s">
        <v>59</v>
      </c>
      <c r="B252">
        <v>2011</v>
      </c>
      <c r="C252" s="1">
        <v>3.3000000000000003E-5</v>
      </c>
      <c r="D252" t="s">
        <v>60</v>
      </c>
    </row>
    <row r="253" spans="1:4" x14ac:dyDescent="0.3">
      <c r="A253" t="s">
        <v>59</v>
      </c>
      <c r="B253">
        <v>2010</v>
      </c>
      <c r="C253">
        <v>2.4334030000000002</v>
      </c>
      <c r="D253" t="s">
        <v>60</v>
      </c>
    </row>
    <row r="254" spans="1:4" x14ac:dyDescent="0.3">
      <c r="A254" t="s">
        <v>59</v>
      </c>
      <c r="B254">
        <v>2013</v>
      </c>
      <c r="C254">
        <v>3.0600459999999998</v>
      </c>
      <c r="D254" t="s">
        <v>60</v>
      </c>
    </row>
    <row r="255" spans="1:4" x14ac:dyDescent="0.3">
      <c r="A255" t="s">
        <v>59</v>
      </c>
      <c r="B255">
        <v>2009</v>
      </c>
      <c r="C255" s="1">
        <v>2.0999999999999999E-5</v>
      </c>
      <c r="D255" t="s">
        <v>60</v>
      </c>
    </row>
    <row r="256" spans="1:4" x14ac:dyDescent="0.3">
      <c r="A256" t="s">
        <v>59</v>
      </c>
      <c r="B256">
        <v>2012</v>
      </c>
      <c r="C256">
        <v>0.70500200000000002</v>
      </c>
      <c r="D256" t="s">
        <v>60</v>
      </c>
    </row>
    <row r="257" spans="1:4" x14ac:dyDescent="0.3">
      <c r="A257" t="s">
        <v>59</v>
      </c>
      <c r="B257">
        <v>2017</v>
      </c>
      <c r="C257">
        <v>3.2071480000000001</v>
      </c>
      <c r="D257" t="s">
        <v>60</v>
      </c>
    </row>
    <row r="258" spans="1:4" x14ac:dyDescent="0.3">
      <c r="A258" t="s">
        <v>59</v>
      </c>
      <c r="B258">
        <v>2014</v>
      </c>
      <c r="C258">
        <v>1.8060259999999999</v>
      </c>
      <c r="D258" t="s">
        <v>60</v>
      </c>
    </row>
    <row r="259" spans="1:4" x14ac:dyDescent="0.3">
      <c r="A259" t="s">
        <v>59</v>
      </c>
      <c r="B259">
        <v>2015</v>
      </c>
      <c r="C259">
        <v>2.3186230000000001</v>
      </c>
      <c r="D259" t="s">
        <v>60</v>
      </c>
    </row>
    <row r="260" spans="1:4" x14ac:dyDescent="0.3">
      <c r="A260" t="s">
        <v>59</v>
      </c>
      <c r="B260">
        <v>2016</v>
      </c>
      <c r="C260">
        <v>2.6275870000000001</v>
      </c>
      <c r="D26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gasos_por_sector</vt:lpstr>
      <vt:lpstr>PIB</vt:lpstr>
      <vt:lpstr>new_data_as_pib</vt:lpstr>
      <vt:lpstr>Hoja3</vt:lpstr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</cp:lastModifiedBy>
  <dcterms:created xsi:type="dcterms:W3CDTF">2018-06-02T20:18:22Z</dcterms:created>
  <dcterms:modified xsi:type="dcterms:W3CDTF">2018-06-02T21:35:55Z</dcterms:modified>
</cp:coreProperties>
</file>