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.J.A\Documents\Dr. Filipe]\ProjFelicia\"/>
    </mc:Choice>
  </mc:AlternateContent>
  <bookViews>
    <workbookView xWindow="-120" yWindow="-120" windowWidth="24240" windowHeight="13140" activeTab="3"/>
  </bookViews>
  <sheets>
    <sheet name="Folha1" sheetId="1" r:id="rId1"/>
    <sheet name="Masculinos" sheetId="2" r:id="rId2"/>
    <sheet name="Femeninos" sheetId="4" r:id="rId3"/>
    <sheet name="PorCampo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H17" i="6"/>
  <c r="I17" i="6"/>
  <c r="J17" i="6"/>
  <c r="K17" i="6"/>
  <c r="L17" i="6"/>
  <c r="F17" i="6"/>
  <c r="E17" i="6"/>
  <c r="W5" i="1" l="1"/>
  <c r="W4" i="1"/>
  <c r="U6" i="1"/>
  <c r="S6" i="1"/>
  <c r="O20" i="1"/>
  <c r="M32" i="1"/>
  <c r="K32" i="1"/>
  <c r="N20" i="1" s="1"/>
  <c r="O30" i="1"/>
  <c r="O29" i="1"/>
  <c r="O28" i="1"/>
  <c r="O27" i="1"/>
  <c r="O26" i="1"/>
  <c r="O25" i="1"/>
  <c r="O24" i="1"/>
  <c r="O23" i="1"/>
  <c r="O22" i="1"/>
  <c r="O21" i="1"/>
  <c r="N12" i="4"/>
  <c r="K7" i="4"/>
  <c r="L6" i="4" s="1"/>
  <c r="L24" i="4"/>
  <c r="J24" i="4"/>
  <c r="N22" i="4"/>
  <c r="O22" i="4" s="1"/>
  <c r="K22" i="4"/>
  <c r="N21" i="4"/>
  <c r="O21" i="4" s="1"/>
  <c r="K21" i="4"/>
  <c r="N20" i="4"/>
  <c r="O20" i="4" s="1"/>
  <c r="K20" i="4"/>
  <c r="N19" i="4"/>
  <c r="O19" i="4" s="1"/>
  <c r="K19" i="4"/>
  <c r="N18" i="4"/>
  <c r="O18" i="4" s="1"/>
  <c r="K18" i="4"/>
  <c r="N17" i="4"/>
  <c r="O17" i="4" s="1"/>
  <c r="K17" i="4"/>
  <c r="N16" i="4"/>
  <c r="O16" i="4" s="1"/>
  <c r="K16" i="4"/>
  <c r="N15" i="4"/>
  <c r="O15" i="4" s="1"/>
  <c r="K15" i="4"/>
  <c r="N14" i="4"/>
  <c r="O14" i="4" s="1"/>
  <c r="K14" i="4"/>
  <c r="N13" i="4"/>
  <c r="O13" i="4" s="1"/>
  <c r="K13" i="4"/>
  <c r="O12" i="4"/>
  <c r="K12" i="4"/>
  <c r="N15" i="2"/>
  <c r="O15" i="2" s="1"/>
  <c r="L24" i="2"/>
  <c r="M24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4" i="2"/>
  <c r="O14" i="2" s="1"/>
  <c r="N13" i="2"/>
  <c r="O13" i="2" s="1"/>
  <c r="N12" i="2"/>
  <c r="O12" i="2" s="1"/>
  <c r="J24" i="2"/>
  <c r="K22" i="2" s="1"/>
  <c r="K24" i="2" l="1"/>
  <c r="M12" i="2"/>
  <c r="M13" i="2"/>
  <c r="M14" i="2"/>
  <c r="M15" i="2"/>
  <c r="M16" i="2"/>
  <c r="M17" i="2"/>
  <c r="M18" i="2"/>
  <c r="M19" i="2"/>
  <c r="M20" i="2"/>
  <c r="M21" i="2"/>
  <c r="M22" i="2"/>
  <c r="K24" i="4"/>
  <c r="M14" i="4"/>
  <c r="M12" i="4"/>
  <c r="M24" i="4"/>
  <c r="W6" i="1"/>
  <c r="X5" i="1" s="1"/>
  <c r="O32" i="1"/>
  <c r="P32" i="1" s="1"/>
  <c r="L20" i="1"/>
  <c r="L21" i="1"/>
  <c r="L22" i="1"/>
  <c r="L23" i="1"/>
  <c r="L24" i="1"/>
  <c r="L25" i="1"/>
  <c r="L26" i="1"/>
  <c r="L27" i="1"/>
  <c r="L28" i="1"/>
  <c r="L29" i="1"/>
  <c r="L3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L32" i="1"/>
  <c r="N32" i="1"/>
  <c r="L5" i="4"/>
  <c r="L7" i="4" s="1"/>
  <c r="N24" i="4"/>
  <c r="O24" i="4" s="1"/>
  <c r="M13" i="4"/>
  <c r="M15" i="4"/>
  <c r="M16" i="4"/>
  <c r="M17" i="4"/>
  <c r="M18" i="4"/>
  <c r="M19" i="4"/>
  <c r="M20" i="4"/>
  <c r="M21" i="4"/>
  <c r="M22" i="4"/>
  <c r="N24" i="2"/>
  <c r="O24" i="2" s="1"/>
  <c r="K13" i="2"/>
  <c r="K15" i="2"/>
  <c r="K17" i="2"/>
  <c r="K19" i="2"/>
  <c r="K21" i="2"/>
  <c r="K12" i="2"/>
  <c r="K14" i="2"/>
  <c r="K16" i="2"/>
  <c r="K18" i="2"/>
  <c r="K20" i="2"/>
  <c r="K6" i="2"/>
  <c r="L5" i="2" s="1"/>
  <c r="M5" i="1"/>
  <c r="L6" i="1" s="1"/>
  <c r="V5" i="1" l="1"/>
  <c r="T5" i="1"/>
  <c r="V4" i="1"/>
  <c r="V6" i="1" s="1"/>
  <c r="T4" i="1"/>
  <c r="T6" i="1" s="1"/>
  <c r="X4" i="1"/>
  <c r="X6" i="1" s="1"/>
  <c r="L4" i="2"/>
  <c r="L6" i="2"/>
  <c r="K6" i="1"/>
  <c r="M6" i="1"/>
</calcChain>
</file>

<file path=xl/sharedStrings.xml><?xml version="1.0" encoding="utf-8"?>
<sst xmlns="http://schemas.openxmlformats.org/spreadsheetml/2006/main" count="690" uniqueCount="148">
  <si>
    <t>Nº</t>
  </si>
  <si>
    <t>João Mateus</t>
  </si>
  <si>
    <t>Nome</t>
  </si>
  <si>
    <t>Idade</t>
  </si>
  <si>
    <t>Sexo</t>
  </si>
  <si>
    <t>Resultado</t>
  </si>
  <si>
    <t>Manuel A. José</t>
  </si>
  <si>
    <t>Eduardo Cataca</t>
  </si>
  <si>
    <t>Paulo F. Fernando</t>
  </si>
  <si>
    <t>Avelino J. Felix</t>
  </si>
  <si>
    <t>Paulo Feliciano</t>
  </si>
  <si>
    <t>Rodrigo P. José</t>
  </si>
  <si>
    <t>Joaquim Feliciano</t>
  </si>
  <si>
    <t>Dorivaldo S. Amaral</t>
  </si>
  <si>
    <t>Martins Jica</t>
  </si>
  <si>
    <t>Bento Jica</t>
  </si>
  <si>
    <t>Pedro Francisco</t>
  </si>
  <si>
    <t>António Francisco</t>
  </si>
  <si>
    <t>João da Conceição</t>
  </si>
  <si>
    <t>Clemente da Conceição</t>
  </si>
  <si>
    <t>Benilson Guimarães</t>
  </si>
  <si>
    <t>Nicolau Afonso</t>
  </si>
  <si>
    <t>Osvaldo Burica</t>
  </si>
  <si>
    <t>Nelson Burica</t>
  </si>
  <si>
    <t>Palson Senduca</t>
  </si>
  <si>
    <t>Sanção Senduca</t>
  </si>
  <si>
    <t>Francisco R. Manuel</t>
  </si>
  <si>
    <t>Walter Delcio</t>
  </si>
  <si>
    <t>Francisco Delcio</t>
  </si>
  <si>
    <t>Edvanio Sacussima</t>
  </si>
  <si>
    <t>Gabriel Suque</t>
  </si>
  <si>
    <t xml:space="preserve">Nelo Manuel </t>
  </si>
  <si>
    <t>Moisês Gomes</t>
  </si>
  <si>
    <t>Ernesto Gomes</t>
  </si>
  <si>
    <t>Gildo Cláudio</t>
  </si>
  <si>
    <t>Mário José</t>
  </si>
  <si>
    <t>José Ulombe</t>
  </si>
  <si>
    <t>Fábio da Silva</t>
  </si>
  <si>
    <t>Filipe de Jesus</t>
  </si>
  <si>
    <t>Pedro de Jessus</t>
  </si>
  <si>
    <t>Messias Kanda</t>
  </si>
  <si>
    <t>José Domingos</t>
  </si>
  <si>
    <t xml:space="preserve">Pedro Luís </t>
  </si>
  <si>
    <t>Manuel Gaspar</t>
  </si>
  <si>
    <t>Mariano Usinda</t>
  </si>
  <si>
    <t>Gabriel Amaral</t>
  </si>
  <si>
    <t>Edvánio Vunge</t>
  </si>
  <si>
    <t>Ezagildo Francisco</t>
  </si>
  <si>
    <t>Genivaldo Kinjanjo</t>
  </si>
  <si>
    <t>Emanuel Kinjanjo</t>
  </si>
  <si>
    <t>Paulo Kinjanjo</t>
  </si>
  <si>
    <t>Artur Luís</t>
  </si>
  <si>
    <t>Dério R. Kapitango</t>
  </si>
  <si>
    <t>Yana Rosa</t>
  </si>
  <si>
    <t>Marcelina Martins</t>
  </si>
  <si>
    <t>Weza José</t>
  </si>
  <si>
    <t>Mariana Domingos</t>
  </si>
  <si>
    <t>Atlane Francisco</t>
  </si>
  <si>
    <t>Luisa de Fátima</t>
  </si>
  <si>
    <t>Domingas Ngola</t>
  </si>
  <si>
    <t>Florinda Kibuala</t>
  </si>
  <si>
    <t>Lukénia R. Muazunje</t>
  </si>
  <si>
    <t>Vauquiria J. Kamona</t>
  </si>
  <si>
    <t>Angela Gerente</t>
  </si>
  <si>
    <t>Marcelina J. Mateus</t>
  </si>
  <si>
    <t>Luisa Casimiro</t>
  </si>
  <si>
    <t>Sonia Lutumba</t>
  </si>
  <si>
    <t>Yolanda Lutumba</t>
  </si>
  <si>
    <t>Esperança Gomes</t>
  </si>
  <si>
    <t>Francisca Casimiro</t>
  </si>
  <si>
    <t>Glória de Jesus</t>
  </si>
  <si>
    <t>Francisca Zinge</t>
  </si>
  <si>
    <t>Claudina Tavares</t>
  </si>
  <si>
    <t>Clemência Kanda</t>
  </si>
  <si>
    <t>Mariana Kenje</t>
  </si>
  <si>
    <t>Jesuina Castaheira</t>
  </si>
  <si>
    <t>Manuela Castaheira</t>
  </si>
  <si>
    <t>Josefa Viriato</t>
  </si>
  <si>
    <t>Isménia Francisco</t>
  </si>
  <si>
    <t>Carolina Texeira</t>
  </si>
  <si>
    <t>Mariana Texeira</t>
  </si>
  <si>
    <t>Elsa Daniela</t>
  </si>
  <si>
    <t>Domingas Kakuti</t>
  </si>
  <si>
    <t>Juelma Kinjenje</t>
  </si>
  <si>
    <t>Josivene Carvalho</t>
  </si>
  <si>
    <t>Isabel Luís</t>
  </si>
  <si>
    <t>Adelaide Joaquim</t>
  </si>
  <si>
    <t>Isabel Francisco</t>
  </si>
  <si>
    <t>Joana Francisco</t>
  </si>
  <si>
    <t>Teuma Guimarães</t>
  </si>
  <si>
    <t>Andreia Sapato</t>
  </si>
  <si>
    <t>Josimara Sapato</t>
  </si>
  <si>
    <t>Maria Bernardo</t>
  </si>
  <si>
    <t>Marinela Nasalajo</t>
  </si>
  <si>
    <t>Ndjene Nasalajo</t>
  </si>
  <si>
    <t>Maravilha Nassalajo</t>
  </si>
  <si>
    <t>Catarina Luís</t>
  </si>
  <si>
    <t xml:space="preserve">Marlene Luís </t>
  </si>
  <si>
    <t>Mirian Luís</t>
  </si>
  <si>
    <t>M</t>
  </si>
  <si>
    <t>F</t>
  </si>
  <si>
    <t>-</t>
  </si>
  <si>
    <t>+</t>
  </si>
  <si>
    <t>Eduardo Sacussima</t>
  </si>
  <si>
    <t>Jurelma</t>
  </si>
  <si>
    <t>Henriqueta Ngola</t>
  </si>
  <si>
    <t>Joaquim A. Ngola</t>
  </si>
  <si>
    <t>Cristo da Conceição</t>
  </si>
  <si>
    <t>Emília José</t>
  </si>
  <si>
    <t>Lista Geral de Crianças do Sexo Femenino</t>
  </si>
  <si>
    <t>PREVALÊNCIA DE HEMATÚRIA EM CRIANÇAS COM IDADES COMPREENDIDAS</t>
  </si>
  <si>
    <t xml:space="preserve"> ENTRE OS 4 AOS 14 ANOS DE IDADE</t>
  </si>
  <si>
    <t>Lista Geral de Crianças do Sexo Masculino</t>
  </si>
  <si>
    <t>Lista Geral de Crianças</t>
  </si>
  <si>
    <t>Total de Amostra</t>
  </si>
  <si>
    <t>Masculinos</t>
  </si>
  <si>
    <t>Femeninos</t>
  </si>
  <si>
    <t>Positivos</t>
  </si>
  <si>
    <t>Negativos</t>
  </si>
  <si>
    <t>Total</t>
  </si>
  <si>
    <t>Tabela da População e Amostra</t>
  </si>
  <si>
    <t>%</t>
  </si>
  <si>
    <t>Nº de Positivos</t>
  </si>
  <si>
    <t>Nº de Negativos</t>
  </si>
  <si>
    <t>Tabela de Resultado Masculina</t>
  </si>
  <si>
    <t>n</t>
  </si>
  <si>
    <t>Qtd de Crianças</t>
  </si>
  <si>
    <t>Eduardo T. Cataca</t>
  </si>
  <si>
    <t>% (+)</t>
  </si>
  <si>
    <t>% (-)</t>
  </si>
  <si>
    <t>Tabela de Resultados por Idades</t>
  </si>
  <si>
    <t>Tabela de Resultado Femenino</t>
  </si>
  <si>
    <t>Masculino</t>
  </si>
  <si>
    <t>Femenino</t>
  </si>
  <si>
    <t>Total de Resultados</t>
  </si>
  <si>
    <t>Tabela Geral dos Resultados dos Testes</t>
  </si>
  <si>
    <t>T. Positivo</t>
  </si>
  <si>
    <t>T. Negativo</t>
  </si>
  <si>
    <t>% (Total de Amostra)</t>
  </si>
  <si>
    <t>% (T. Positivo)</t>
  </si>
  <si>
    <t>% (T. Negativo)</t>
  </si>
  <si>
    <t>Tabela de Quantidade de Ovos Por Idades</t>
  </si>
  <si>
    <t>1/C</t>
  </si>
  <si>
    <t>2/C</t>
  </si>
  <si>
    <t>3/C</t>
  </si>
  <si>
    <t>4/C</t>
  </si>
  <si>
    <t>5/C</t>
  </si>
  <si>
    <t>6/C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</si>
</sst>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0"/>
      <name val="Times New Roman"/>
      <family val="1"/>
    </font>
    <font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0" fillId="0" borderId="0" xfId="0" applyBorder="1"/>
    <xf numFmtId="9" fontId="0" fillId="0" borderId="0" xfId="0" applyNumberFormat="1" applyBorder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9" fontId="3" fillId="7" borderId="1" xfId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8F45C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542925</xdr:colOff>
      <xdr:row>7</xdr:row>
      <xdr:rowOff>171450</xdr:rowOff>
    </xdr:from>
    <xdr:ext cx="10573664" cy="504279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6544925" y="1600200"/>
          <a:ext cx="10573664" cy="50427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Times New Roman" panose="02020603050405020304" pitchFamily="18" charset="0"/>
              <a:cs typeface="Times New Roman" panose="02020603050405020304" pitchFamily="18" charset="0"/>
            </a:rPr>
            <a:t>Neste projecto:</a:t>
          </a:r>
        </a:p>
        <a:p>
          <a:endParaRPr lang="pt-BR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>
              <a:latin typeface="Times New Roman" panose="02020603050405020304" pitchFamily="18" charset="0"/>
              <a:cs typeface="Times New Roman" panose="02020603050405020304" pitchFamily="18" charset="0"/>
            </a:rPr>
            <a:t>1. Foram</a:t>
          </a:r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colhidas um total de 100 Amostras(correspondente 100%), das quais:</a:t>
          </a:r>
        </a:p>
        <a:p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a) 51 são amostras de crianças do sexo masculino, com idades que variam de 4 a 13 anos (correspondendo a 51% das amostras);</a:t>
          </a:r>
        </a:p>
        <a:p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b) </a:t>
          </a:r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49 são amostras de crianças do sexo femenino, com idades que variam de 4 a 13 anos (correspondendo a 49% das amostras);</a:t>
          </a:r>
        </a:p>
        <a:p>
          <a:endParaRPr lang="pt-BR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>
              <a:latin typeface="Times New Roman" panose="02020603050405020304" pitchFamily="18" charset="0"/>
              <a:cs typeface="Times New Roman" panose="02020603050405020304" pitchFamily="18" charset="0"/>
            </a:rPr>
            <a:t>2. A prevalência da Hematúria em crianças de 4 à 14 anos é de 44, equivalente a 44% da amostra utilizada.</a:t>
          </a:r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Ou seja, 44% das amostras no geral</a:t>
          </a:r>
        </a:p>
        <a:p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testaram positivos para a Hematúria;</a:t>
          </a:r>
        </a:p>
        <a:p>
          <a:endParaRPr lang="pt-BR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>
              <a:latin typeface="Times New Roman" panose="02020603050405020304" pitchFamily="18" charset="0"/>
              <a:cs typeface="Times New Roman" panose="02020603050405020304" pitchFamily="18" charset="0"/>
            </a:rPr>
            <a:t>3. Na pesquisa realizada, constatou-se</a:t>
          </a:r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que 56% das crianças (que fazem parte o conjunto amostral) não foram diagnôsticada com a Hematúria. Ou seja, das </a:t>
          </a:r>
        </a:p>
        <a:p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amostras utilizadas a maior parte deu um resultado negativo, isto é, 56% das amostras.</a:t>
          </a:r>
        </a:p>
        <a:p>
          <a:endParaRPr lang="pt-BR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4. Houve maior prevalência da Hematúria em Crianças do Sexo Masculino, com uma equivalência de 25% (somente os que testaram positivos)</a:t>
          </a:r>
        </a:p>
        <a:p>
          <a:endParaRPr lang="pt-BR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Houve </a:t>
          </a:r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menor prevalência da Hematúria em Crianças do Sexo Femenino, com uma equivalência de 19% (somente os que testaram negativos)</a:t>
          </a:r>
        </a:p>
        <a:p>
          <a:endParaRPr lang="pt-BR" sz="120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Os resultados desta pesquisa mostraram que Houve maior prevalência de Hematúria em crianças com </a:t>
          </a: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 anos de idade, acarretando 10% dos resultados positivos. E houve menor incidência em crianças com 5 anos de idade acarretando 0%.</a:t>
          </a: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Ou seja, na pesquisa realizada não foram encontradas crianças de 5 anos de idade diagnosticada com Hematúria. (Nogral, masculinos e femeninos)</a:t>
          </a:r>
        </a:p>
        <a:p>
          <a:endParaRPr lang="pt-BR" sz="120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Nas crianças do sexo Masculino, a Hematúria teve maior prevalência em crianças de 11 anos (com 7 testes positivos de 25)</a:t>
          </a: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correspondendo assim em 14% dos testes masculinos positivos. E teve menor prevalência em crianças de 4 e 5 anos (com 0 testes positivos de 25), ou seja, os resultados</a:t>
          </a: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desta pesquisa mostraram que nos dados colhidos não houve criança de 4 e 5 anos de idade, do sexo masculino com diagnostico positivo para a Hematúria.</a:t>
          </a:r>
        </a:p>
        <a:p>
          <a:endParaRPr lang="pt-BR" sz="120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Nas crianças do sexo Femenino, a Hematúria teve maior prevalência em crianças de 8 anos (com 4 testes positivos de 19)</a:t>
          </a:r>
          <a:endParaRPr lang="pt-BR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correspondendo assim em 8% dos testes femeninos positivos. E teve menor prevalência em crianças de 5 e 10 anos (com 0 testes positivos de 19), ou seja, os resultados</a:t>
          </a:r>
          <a:endParaRPr lang="pt-BR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desta pesquisa mostraram que nos dados colhidos não houve criança de 5 e 10 anos de idade, do sexo femenino com diagnostico positivo para a Hematúria.</a:t>
          </a:r>
          <a:endParaRPr lang="pt-BR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09"/>
  <sheetViews>
    <sheetView topLeftCell="H18" workbookViewId="0">
      <selection activeCell="M19" sqref="M19:M29"/>
    </sheetView>
  </sheetViews>
  <sheetFormatPr defaultRowHeight="15" x14ac:dyDescent="0.25"/>
  <cols>
    <col min="4" max="4" width="28.7109375" customWidth="1"/>
    <col min="5" max="5" width="14.85546875" customWidth="1"/>
    <col min="6" max="6" width="16.7109375" customWidth="1"/>
    <col min="7" max="7" width="18.28515625" customWidth="1"/>
    <col min="9" max="9" width="13.28515625" customWidth="1"/>
    <col min="10" max="10" width="18.7109375" customWidth="1"/>
    <col min="11" max="11" width="25.5703125" customWidth="1"/>
    <col min="12" max="12" width="15.28515625" customWidth="1"/>
    <col min="13" max="13" width="15.85546875" customWidth="1"/>
    <col min="14" max="14" width="11.42578125" customWidth="1"/>
    <col min="15" max="15" width="15.5703125" customWidth="1"/>
    <col min="17" max="17" width="13.140625" customWidth="1"/>
    <col min="18" max="18" width="25.42578125" customWidth="1"/>
    <col min="19" max="19" width="18.42578125" customWidth="1"/>
    <col min="20" max="20" width="23.42578125" customWidth="1"/>
    <col min="21" max="21" width="21.5703125" customWidth="1"/>
    <col min="22" max="22" width="23.5703125" customWidth="1"/>
    <col min="23" max="23" width="23.42578125" customWidth="1"/>
    <col min="24" max="24" width="32.85546875" customWidth="1"/>
  </cols>
  <sheetData>
    <row r="2" spans="3:24" ht="20.25" x14ac:dyDescent="0.3">
      <c r="C2" s="43" t="s">
        <v>110</v>
      </c>
      <c r="D2" s="43"/>
      <c r="E2" s="43"/>
      <c r="F2" s="43"/>
      <c r="G2" s="43"/>
      <c r="H2" s="43"/>
      <c r="I2" s="43"/>
      <c r="R2" s="37" t="s">
        <v>135</v>
      </c>
      <c r="S2" s="38"/>
      <c r="T2" s="38"/>
      <c r="U2" s="38"/>
      <c r="V2" s="38"/>
      <c r="W2" s="38"/>
      <c r="X2" s="39"/>
    </row>
    <row r="3" spans="3:24" ht="15" customHeight="1" x14ac:dyDescent="0.3">
      <c r="C3" s="43" t="s">
        <v>111</v>
      </c>
      <c r="D3" s="43"/>
      <c r="E3" s="43"/>
      <c r="F3" s="43"/>
      <c r="G3" s="43"/>
      <c r="H3" s="43"/>
      <c r="I3" s="43"/>
      <c r="J3" s="21" t="s">
        <v>120</v>
      </c>
      <c r="K3" s="22"/>
      <c r="L3" s="22"/>
      <c r="M3" s="23"/>
      <c r="R3" s="26"/>
      <c r="S3" s="28" t="s">
        <v>136</v>
      </c>
      <c r="T3" s="29" t="s">
        <v>139</v>
      </c>
      <c r="U3" s="29" t="s">
        <v>137</v>
      </c>
      <c r="V3" s="29" t="s">
        <v>140</v>
      </c>
      <c r="W3" s="29" t="s">
        <v>114</v>
      </c>
      <c r="X3" s="29" t="s">
        <v>138</v>
      </c>
    </row>
    <row r="4" spans="3:24" ht="15" customHeight="1" x14ac:dyDescent="0.25">
      <c r="J4" s="14"/>
      <c r="K4" s="31" t="s">
        <v>115</v>
      </c>
      <c r="L4" s="31" t="s">
        <v>116</v>
      </c>
      <c r="M4" s="31" t="s">
        <v>119</v>
      </c>
      <c r="R4" s="30" t="s">
        <v>132</v>
      </c>
      <c r="S4" s="26">
        <v>25</v>
      </c>
      <c r="T4" s="27">
        <f>SUM(S4/W6)</f>
        <v>0.25</v>
      </c>
      <c r="U4" s="26">
        <v>26</v>
      </c>
      <c r="V4" s="27">
        <f>SUM(U4/W6)</f>
        <v>0.26</v>
      </c>
      <c r="W4" s="26">
        <f>SUM(S4+U4)</f>
        <v>51</v>
      </c>
      <c r="X4" s="27">
        <f>SUM(W4/W6)</f>
        <v>0.51</v>
      </c>
    </row>
    <row r="5" spans="3:24" ht="15.75" x14ac:dyDescent="0.25">
      <c r="C5" s="5"/>
      <c r="D5" s="44" t="s">
        <v>113</v>
      </c>
      <c r="E5" s="44"/>
      <c r="F5" s="44"/>
      <c r="G5" s="44"/>
      <c r="J5" s="31" t="s">
        <v>125</v>
      </c>
      <c r="K5" s="10">
        <v>51</v>
      </c>
      <c r="L5" s="10">
        <v>49</v>
      </c>
      <c r="M5" s="10">
        <f>SUM(K5+L5)</f>
        <v>100</v>
      </c>
      <c r="R5" s="30" t="s">
        <v>133</v>
      </c>
      <c r="S5" s="26">
        <v>19</v>
      </c>
      <c r="T5" s="27">
        <f>SUM(S5/W6)</f>
        <v>0.19</v>
      </c>
      <c r="U5" s="26">
        <v>30</v>
      </c>
      <c r="V5" s="27">
        <f>SUM(U5/W6)</f>
        <v>0.3</v>
      </c>
      <c r="W5" s="26">
        <f>SUM(S5+U5)</f>
        <v>49</v>
      </c>
      <c r="X5" s="27">
        <f>SUM(W5/W6)</f>
        <v>0.49</v>
      </c>
    </row>
    <row r="6" spans="3:24" ht="15.75" x14ac:dyDescent="0.25">
      <c r="C6" s="5"/>
      <c r="D6" s="44"/>
      <c r="E6" s="44"/>
      <c r="F6" s="44"/>
      <c r="G6" s="44"/>
      <c r="J6" s="31" t="s">
        <v>121</v>
      </c>
      <c r="K6" s="15">
        <f>SUM(K5/M5)</f>
        <v>0.51</v>
      </c>
      <c r="L6" s="15">
        <f>SUM(L5/M5)</f>
        <v>0.49</v>
      </c>
      <c r="M6" s="15">
        <f>SUM(M5/M5)</f>
        <v>1</v>
      </c>
      <c r="R6" s="30" t="s">
        <v>134</v>
      </c>
      <c r="S6" s="26">
        <f t="shared" ref="S6:X6" si="0">SUM(S4+S5)</f>
        <v>44</v>
      </c>
      <c r="T6" s="27">
        <f t="shared" si="0"/>
        <v>0.44</v>
      </c>
      <c r="U6" s="26">
        <f t="shared" si="0"/>
        <v>56</v>
      </c>
      <c r="V6" s="27">
        <f t="shared" si="0"/>
        <v>0.56000000000000005</v>
      </c>
      <c r="W6" s="26">
        <f t="shared" si="0"/>
        <v>100</v>
      </c>
      <c r="X6" s="27">
        <f t="shared" si="0"/>
        <v>1</v>
      </c>
    </row>
    <row r="7" spans="3:24" ht="15.75" x14ac:dyDescent="0.25">
      <c r="C7" s="5"/>
      <c r="D7" s="5"/>
      <c r="E7" s="5"/>
      <c r="F7" s="5"/>
      <c r="G7" s="5"/>
      <c r="R7" s="24"/>
      <c r="S7" s="25"/>
      <c r="T7" s="24"/>
      <c r="U7" s="25"/>
      <c r="V7" s="24"/>
      <c r="W7" s="24"/>
    </row>
    <row r="8" spans="3:24" ht="18.75" x14ac:dyDescent="0.25">
      <c r="C8" s="6" t="s">
        <v>0</v>
      </c>
      <c r="D8" s="6" t="s">
        <v>2</v>
      </c>
      <c r="E8" s="6" t="s">
        <v>4</v>
      </c>
      <c r="F8" s="6" t="s">
        <v>3</v>
      </c>
      <c r="G8" s="11" t="s">
        <v>5</v>
      </c>
      <c r="J8" s="9"/>
    </row>
    <row r="9" spans="3:24" x14ac:dyDescent="0.25">
      <c r="C9" s="7"/>
      <c r="D9" s="7"/>
      <c r="E9" s="7"/>
      <c r="F9" s="7"/>
      <c r="G9" s="7"/>
    </row>
    <row r="10" spans="3:24" ht="20.25" x14ac:dyDescent="0.25">
      <c r="C10" s="7">
        <v>1</v>
      </c>
      <c r="D10" s="8" t="s">
        <v>1</v>
      </c>
      <c r="E10" s="5" t="s">
        <v>99</v>
      </c>
      <c r="F10" s="5">
        <v>11</v>
      </c>
      <c r="G10" s="12" t="s">
        <v>101</v>
      </c>
    </row>
    <row r="11" spans="3:24" ht="20.25" x14ac:dyDescent="0.25">
      <c r="C11" s="7">
        <v>2</v>
      </c>
      <c r="D11" s="8" t="s">
        <v>6</v>
      </c>
      <c r="E11" s="5" t="s">
        <v>99</v>
      </c>
      <c r="F11" s="5">
        <v>8</v>
      </c>
      <c r="G11" s="12" t="s">
        <v>101</v>
      </c>
    </row>
    <row r="12" spans="3:24" ht="20.25" x14ac:dyDescent="0.25">
      <c r="C12" s="7">
        <v>3</v>
      </c>
      <c r="D12" s="8" t="s">
        <v>106</v>
      </c>
      <c r="E12" s="5" t="s">
        <v>99</v>
      </c>
      <c r="F12" s="5">
        <v>9</v>
      </c>
      <c r="G12" s="12" t="s">
        <v>102</v>
      </c>
    </row>
    <row r="13" spans="3:24" ht="20.25" x14ac:dyDescent="0.25">
      <c r="C13" s="7">
        <v>4</v>
      </c>
      <c r="D13" s="8" t="s">
        <v>7</v>
      </c>
      <c r="E13" s="5" t="s">
        <v>99</v>
      </c>
      <c r="F13" s="5">
        <v>8</v>
      </c>
      <c r="G13" s="12" t="s">
        <v>102</v>
      </c>
    </row>
    <row r="14" spans="3:24" ht="20.25" x14ac:dyDescent="0.25">
      <c r="C14" s="7">
        <v>5</v>
      </c>
      <c r="D14" s="8" t="s">
        <v>8</v>
      </c>
      <c r="E14" s="5" t="s">
        <v>99</v>
      </c>
      <c r="F14" s="5">
        <v>11</v>
      </c>
      <c r="G14" s="12" t="s">
        <v>102</v>
      </c>
    </row>
    <row r="15" spans="3:24" ht="20.25" x14ac:dyDescent="0.25">
      <c r="C15" s="7">
        <v>6</v>
      </c>
      <c r="D15" s="8" t="s">
        <v>103</v>
      </c>
      <c r="E15" s="5" t="s">
        <v>99</v>
      </c>
      <c r="F15" s="5">
        <v>6</v>
      </c>
      <c r="G15" s="12" t="s">
        <v>102</v>
      </c>
    </row>
    <row r="16" spans="3:24" ht="20.25" x14ac:dyDescent="0.25">
      <c r="C16" s="7">
        <v>7</v>
      </c>
      <c r="D16" s="8" t="s">
        <v>9</v>
      </c>
      <c r="E16" s="5" t="s">
        <v>99</v>
      </c>
      <c r="F16" s="5">
        <v>7</v>
      </c>
      <c r="G16" s="12" t="s">
        <v>102</v>
      </c>
    </row>
    <row r="17" spans="3:16" ht="20.25" x14ac:dyDescent="0.25">
      <c r="C17" s="7">
        <v>8</v>
      </c>
      <c r="D17" s="8" t="s">
        <v>10</v>
      </c>
      <c r="E17" s="5" t="s">
        <v>99</v>
      </c>
      <c r="F17" s="5">
        <v>10</v>
      </c>
      <c r="G17" s="12" t="s">
        <v>102</v>
      </c>
    </row>
    <row r="18" spans="3:16" ht="20.25" x14ac:dyDescent="0.3">
      <c r="C18" s="7">
        <v>9</v>
      </c>
      <c r="D18" s="8" t="s">
        <v>11</v>
      </c>
      <c r="E18" s="5" t="s">
        <v>99</v>
      </c>
      <c r="F18" s="5">
        <v>7</v>
      </c>
      <c r="G18" s="12" t="s">
        <v>102</v>
      </c>
      <c r="I18" s="45" t="s">
        <v>130</v>
      </c>
      <c r="J18" s="45"/>
      <c r="K18" s="45"/>
      <c r="L18" s="45"/>
      <c r="M18" s="45"/>
      <c r="N18" s="45"/>
      <c r="O18" s="45"/>
      <c r="P18" s="46"/>
    </row>
    <row r="19" spans="3:16" ht="20.25" x14ac:dyDescent="0.25">
      <c r="C19" s="7">
        <v>10</v>
      </c>
      <c r="D19" s="8" t="s">
        <v>12</v>
      </c>
      <c r="E19" s="5" t="s">
        <v>99</v>
      </c>
      <c r="F19" s="5">
        <v>7</v>
      </c>
      <c r="G19" s="12" t="s">
        <v>102</v>
      </c>
      <c r="I19" s="40"/>
      <c r="J19" s="32" t="s">
        <v>3</v>
      </c>
      <c r="K19" s="32" t="s">
        <v>126</v>
      </c>
      <c r="L19" s="32" t="s">
        <v>121</v>
      </c>
      <c r="M19" s="32" t="s">
        <v>117</v>
      </c>
      <c r="N19" s="32" t="s">
        <v>128</v>
      </c>
      <c r="O19" s="32" t="s">
        <v>118</v>
      </c>
      <c r="P19" s="32" t="s">
        <v>129</v>
      </c>
    </row>
    <row r="20" spans="3:16" ht="20.25" x14ac:dyDescent="0.25">
      <c r="C20" s="7">
        <v>11</v>
      </c>
      <c r="D20" s="8" t="s">
        <v>13</v>
      </c>
      <c r="E20" s="5" t="s">
        <v>99</v>
      </c>
      <c r="F20" s="5">
        <v>10</v>
      </c>
      <c r="G20" s="12" t="s">
        <v>101</v>
      </c>
      <c r="I20" s="41"/>
      <c r="J20" s="19">
        <v>4</v>
      </c>
      <c r="K20" s="10">
        <v>7</v>
      </c>
      <c r="L20" s="15">
        <f>SUM(K20/K32)</f>
        <v>7.0000000000000007E-2</v>
      </c>
      <c r="M20" s="10">
        <v>1</v>
      </c>
      <c r="N20" s="15">
        <f>SUM(M20/K32)</f>
        <v>0.01</v>
      </c>
      <c r="O20" s="10">
        <f t="shared" ref="O20:O30" si="1">SUM(K20-M20)</f>
        <v>6</v>
      </c>
      <c r="P20" s="15">
        <f>SUM(O20/K32)</f>
        <v>0.06</v>
      </c>
    </row>
    <row r="21" spans="3:16" ht="20.25" x14ac:dyDescent="0.25">
      <c r="C21" s="7">
        <v>12</v>
      </c>
      <c r="D21" s="8" t="s">
        <v>14</v>
      </c>
      <c r="E21" s="5" t="s">
        <v>99</v>
      </c>
      <c r="F21" s="5">
        <v>10</v>
      </c>
      <c r="G21" s="12" t="s">
        <v>101</v>
      </c>
      <c r="I21" s="41"/>
      <c r="J21" s="19">
        <v>5</v>
      </c>
      <c r="K21" s="10">
        <v>6</v>
      </c>
      <c r="L21" s="15">
        <f>SUM(K21/K32)</f>
        <v>0.06</v>
      </c>
      <c r="M21" s="10">
        <v>0</v>
      </c>
      <c r="N21" s="15">
        <f>SUM(M21/K32)</f>
        <v>0</v>
      </c>
      <c r="O21" s="10">
        <f t="shared" si="1"/>
        <v>6</v>
      </c>
      <c r="P21" s="15">
        <f>SUM(O21/K32)</f>
        <v>0.06</v>
      </c>
    </row>
    <row r="22" spans="3:16" ht="20.25" x14ac:dyDescent="0.25">
      <c r="C22" s="7">
        <v>13</v>
      </c>
      <c r="D22" s="8" t="s">
        <v>15</v>
      </c>
      <c r="E22" s="5" t="s">
        <v>99</v>
      </c>
      <c r="F22" s="5">
        <v>11</v>
      </c>
      <c r="G22" s="12" t="s">
        <v>102</v>
      </c>
      <c r="I22" s="41"/>
      <c r="J22" s="19">
        <v>6</v>
      </c>
      <c r="K22" s="10">
        <v>11</v>
      </c>
      <c r="L22" s="15">
        <f>SUM(K22/K32)</f>
        <v>0.11</v>
      </c>
      <c r="M22" s="10">
        <v>4</v>
      </c>
      <c r="N22" s="15">
        <f>SUM(M22/K32)</f>
        <v>0.04</v>
      </c>
      <c r="O22" s="10">
        <f t="shared" si="1"/>
        <v>7</v>
      </c>
      <c r="P22" s="15">
        <f>SUM(O22/K32)</f>
        <v>7.0000000000000007E-2</v>
      </c>
    </row>
    <row r="23" spans="3:16" ht="20.25" x14ac:dyDescent="0.25">
      <c r="C23" s="7">
        <v>14</v>
      </c>
      <c r="D23" s="8" t="s">
        <v>16</v>
      </c>
      <c r="E23" s="5" t="s">
        <v>99</v>
      </c>
      <c r="F23" s="5">
        <v>8</v>
      </c>
      <c r="G23" s="12" t="s">
        <v>101</v>
      </c>
      <c r="I23" s="41"/>
      <c r="J23" s="19">
        <v>7</v>
      </c>
      <c r="K23" s="10">
        <v>12</v>
      </c>
      <c r="L23" s="15">
        <f>SUM(K23/K32)</f>
        <v>0.12</v>
      </c>
      <c r="M23" s="10">
        <v>5</v>
      </c>
      <c r="N23" s="15">
        <f>SUM(M23/K32)</f>
        <v>0.05</v>
      </c>
      <c r="O23" s="10">
        <f t="shared" si="1"/>
        <v>7</v>
      </c>
      <c r="P23" s="15">
        <f>SUM(O23/K32)</f>
        <v>7.0000000000000007E-2</v>
      </c>
    </row>
    <row r="24" spans="3:16" ht="20.25" x14ac:dyDescent="0.25">
      <c r="C24" s="7">
        <v>15</v>
      </c>
      <c r="D24" s="8" t="s">
        <v>17</v>
      </c>
      <c r="E24" s="5" t="s">
        <v>99</v>
      </c>
      <c r="F24" s="5">
        <v>13</v>
      </c>
      <c r="G24" s="12" t="s">
        <v>102</v>
      </c>
      <c r="I24" s="41"/>
      <c r="J24" s="19">
        <v>8</v>
      </c>
      <c r="K24" s="10">
        <v>13</v>
      </c>
      <c r="L24" s="15">
        <f>SUM(K24/K32)</f>
        <v>0.13</v>
      </c>
      <c r="M24" s="10">
        <v>5</v>
      </c>
      <c r="N24" s="15">
        <f>SUM(M24/K32)</f>
        <v>0.05</v>
      </c>
      <c r="O24" s="10">
        <f t="shared" si="1"/>
        <v>8</v>
      </c>
      <c r="P24" s="15">
        <f>SUM(O24/K32)</f>
        <v>0.08</v>
      </c>
    </row>
    <row r="25" spans="3:16" ht="20.25" x14ac:dyDescent="0.25">
      <c r="C25" s="7">
        <v>16</v>
      </c>
      <c r="D25" s="8" t="s">
        <v>18</v>
      </c>
      <c r="E25" s="5" t="s">
        <v>99</v>
      </c>
      <c r="F25" s="5">
        <v>10</v>
      </c>
      <c r="G25" s="12" t="s">
        <v>102</v>
      </c>
      <c r="I25" s="41"/>
      <c r="J25" s="19">
        <v>9</v>
      </c>
      <c r="K25" s="10">
        <v>6</v>
      </c>
      <c r="L25" s="15">
        <f>SUM(K25/K32)</f>
        <v>0.06</v>
      </c>
      <c r="M25" s="10">
        <v>4</v>
      </c>
      <c r="N25" s="15">
        <f>SUM(M25/K32)</f>
        <v>0.04</v>
      </c>
      <c r="O25" s="10">
        <f t="shared" si="1"/>
        <v>2</v>
      </c>
      <c r="P25" s="15">
        <f>SUM(O25/K32)</f>
        <v>0.02</v>
      </c>
    </row>
    <row r="26" spans="3:16" ht="20.25" x14ac:dyDescent="0.25">
      <c r="C26" s="7">
        <v>17</v>
      </c>
      <c r="D26" s="8" t="s">
        <v>19</v>
      </c>
      <c r="E26" s="5" t="s">
        <v>99</v>
      </c>
      <c r="F26" s="5">
        <v>13</v>
      </c>
      <c r="G26" s="12" t="s">
        <v>102</v>
      </c>
      <c r="I26" s="41"/>
      <c r="J26" s="19">
        <v>10</v>
      </c>
      <c r="K26" s="10">
        <v>10</v>
      </c>
      <c r="L26" s="15">
        <f>SUM(K26/K32)</f>
        <v>0.1</v>
      </c>
      <c r="M26" s="10">
        <v>3</v>
      </c>
      <c r="N26" s="15">
        <f>SUM(M26/K32)</f>
        <v>0.03</v>
      </c>
      <c r="O26" s="10">
        <f t="shared" si="1"/>
        <v>7</v>
      </c>
      <c r="P26" s="15">
        <f>SUM(O26/K32)</f>
        <v>7.0000000000000007E-2</v>
      </c>
    </row>
    <row r="27" spans="3:16" ht="20.25" x14ac:dyDescent="0.25">
      <c r="C27" s="7">
        <v>18</v>
      </c>
      <c r="D27" s="8" t="s">
        <v>20</v>
      </c>
      <c r="E27" s="5" t="s">
        <v>99</v>
      </c>
      <c r="F27" s="5">
        <v>11</v>
      </c>
      <c r="G27" s="12" t="s">
        <v>102</v>
      </c>
      <c r="I27" s="41"/>
      <c r="J27" s="19">
        <v>11</v>
      </c>
      <c r="K27" s="10">
        <v>15</v>
      </c>
      <c r="L27" s="15">
        <f>SUM(K27/K32)</f>
        <v>0.15</v>
      </c>
      <c r="M27" s="10">
        <v>10</v>
      </c>
      <c r="N27" s="15">
        <f>SUM(M27/K32)</f>
        <v>0.1</v>
      </c>
      <c r="O27" s="10">
        <f t="shared" si="1"/>
        <v>5</v>
      </c>
      <c r="P27" s="15">
        <f>SUM(O27/K32)</f>
        <v>0.05</v>
      </c>
    </row>
    <row r="28" spans="3:16" ht="20.25" x14ac:dyDescent="0.25">
      <c r="C28" s="7">
        <v>19</v>
      </c>
      <c r="D28" s="8" t="s">
        <v>21</v>
      </c>
      <c r="E28" s="5" t="s">
        <v>99</v>
      </c>
      <c r="F28" s="5">
        <v>10</v>
      </c>
      <c r="G28" s="12" t="s">
        <v>101</v>
      </c>
      <c r="I28" s="41"/>
      <c r="J28" s="19">
        <v>12</v>
      </c>
      <c r="K28" s="10">
        <v>10</v>
      </c>
      <c r="L28" s="15">
        <f>SUM(K28/K32)</f>
        <v>0.1</v>
      </c>
      <c r="M28" s="10">
        <v>6</v>
      </c>
      <c r="N28" s="15">
        <f>SUM(M28/K32)</f>
        <v>0.06</v>
      </c>
      <c r="O28" s="10">
        <f t="shared" si="1"/>
        <v>4</v>
      </c>
      <c r="P28" s="15">
        <f>SUM(O28/K32)</f>
        <v>0.04</v>
      </c>
    </row>
    <row r="29" spans="3:16" ht="20.25" x14ac:dyDescent="0.25">
      <c r="C29" s="7">
        <v>20</v>
      </c>
      <c r="D29" s="8" t="s">
        <v>22</v>
      </c>
      <c r="E29" s="5" t="s">
        <v>99</v>
      </c>
      <c r="F29" s="5">
        <v>12</v>
      </c>
      <c r="G29" s="12" t="s">
        <v>101</v>
      </c>
      <c r="I29" s="41"/>
      <c r="J29" s="19">
        <v>13</v>
      </c>
      <c r="K29" s="10">
        <v>10</v>
      </c>
      <c r="L29" s="15">
        <f>SUM(K29/K32)</f>
        <v>0.1</v>
      </c>
      <c r="M29" s="10">
        <v>6</v>
      </c>
      <c r="N29" s="15">
        <f>SUM(M29/K32)</f>
        <v>0.06</v>
      </c>
      <c r="O29" s="10">
        <f t="shared" si="1"/>
        <v>4</v>
      </c>
      <c r="P29" s="15">
        <f>SUM(O29/K32)</f>
        <v>0.04</v>
      </c>
    </row>
    <row r="30" spans="3:16" ht="20.25" x14ac:dyDescent="0.25">
      <c r="C30" s="7">
        <v>21</v>
      </c>
      <c r="D30" s="8" t="s">
        <v>23</v>
      </c>
      <c r="E30" s="5" t="s">
        <v>99</v>
      </c>
      <c r="F30" s="5">
        <v>10</v>
      </c>
      <c r="G30" s="12" t="s">
        <v>102</v>
      </c>
      <c r="I30" s="41"/>
      <c r="J30" s="19">
        <v>14</v>
      </c>
      <c r="K30" s="10">
        <v>0</v>
      </c>
      <c r="L30" s="15">
        <f>SUM(K30/K32)</f>
        <v>0</v>
      </c>
      <c r="M30" s="10">
        <v>0</v>
      </c>
      <c r="N30" s="15">
        <f>SUM(M30/K32)</f>
        <v>0</v>
      </c>
      <c r="O30" s="10">
        <f t="shared" si="1"/>
        <v>0</v>
      </c>
      <c r="P30" s="15">
        <f>SUM(O30/K32)</f>
        <v>0</v>
      </c>
    </row>
    <row r="31" spans="3:16" ht="20.25" x14ac:dyDescent="0.25">
      <c r="C31" s="7">
        <v>22</v>
      </c>
      <c r="D31" s="8" t="s">
        <v>24</v>
      </c>
      <c r="E31" s="5" t="s">
        <v>99</v>
      </c>
      <c r="F31" s="5">
        <v>7</v>
      </c>
      <c r="G31" s="12" t="s">
        <v>101</v>
      </c>
      <c r="I31" s="42"/>
      <c r="J31" s="10"/>
      <c r="K31" s="10"/>
      <c r="L31" s="10"/>
      <c r="M31" s="10"/>
      <c r="N31" s="10"/>
      <c r="O31" s="10"/>
      <c r="P31" s="10"/>
    </row>
    <row r="32" spans="3:16" ht="20.25" x14ac:dyDescent="0.3">
      <c r="C32" s="7">
        <v>23</v>
      </c>
      <c r="D32" s="8" t="s">
        <v>25</v>
      </c>
      <c r="E32" s="5" t="s">
        <v>99</v>
      </c>
      <c r="F32" s="5">
        <v>13</v>
      </c>
      <c r="G32" s="12" t="s">
        <v>101</v>
      </c>
      <c r="I32" s="33" t="s">
        <v>119</v>
      </c>
      <c r="J32" s="34">
        <v>100</v>
      </c>
      <c r="K32" s="10">
        <f>SUM(K20+K21+K22+K23+K24+K25+K26+K27+K28+K29+K30)</f>
        <v>100</v>
      </c>
      <c r="L32" s="15">
        <f>SUM(K32/K32)</f>
        <v>1</v>
      </c>
      <c r="M32" s="10">
        <f>SUM(M20+M21+M22+M23+M24+M25+M26+M27+M28+M29+M30)</f>
        <v>44</v>
      </c>
      <c r="N32" s="15">
        <f>SUM(M32/K32)</f>
        <v>0.44</v>
      </c>
      <c r="O32" s="10">
        <f>SUM(K32-M32)</f>
        <v>56</v>
      </c>
      <c r="P32" s="15">
        <f>SUM(O32/K32)</f>
        <v>0.56000000000000005</v>
      </c>
    </row>
    <row r="33" spans="3:7" ht="20.25" x14ac:dyDescent="0.25">
      <c r="C33" s="7">
        <v>24</v>
      </c>
      <c r="D33" s="8" t="s">
        <v>26</v>
      </c>
      <c r="E33" s="5" t="s">
        <v>99</v>
      </c>
      <c r="F33" s="5">
        <v>12</v>
      </c>
      <c r="G33" s="12" t="s">
        <v>102</v>
      </c>
    </row>
    <row r="34" spans="3:7" ht="20.25" x14ac:dyDescent="0.25">
      <c r="C34" s="7">
        <v>25</v>
      </c>
      <c r="D34" s="8" t="s">
        <v>27</v>
      </c>
      <c r="E34" s="5" t="s">
        <v>99</v>
      </c>
      <c r="F34" s="5">
        <v>12</v>
      </c>
      <c r="G34" s="12" t="s">
        <v>102</v>
      </c>
    </row>
    <row r="35" spans="3:7" ht="20.25" x14ac:dyDescent="0.25">
      <c r="C35" s="7">
        <v>26</v>
      </c>
      <c r="D35" s="8" t="s">
        <v>28</v>
      </c>
      <c r="E35" s="5" t="s">
        <v>99</v>
      </c>
      <c r="F35" s="5">
        <v>9</v>
      </c>
      <c r="G35" s="12" t="s">
        <v>102</v>
      </c>
    </row>
    <row r="36" spans="3:7" ht="20.25" x14ac:dyDescent="0.25">
      <c r="C36" s="7">
        <v>27</v>
      </c>
      <c r="D36" s="8" t="s">
        <v>29</v>
      </c>
      <c r="E36" s="5" t="s">
        <v>99</v>
      </c>
      <c r="F36" s="5">
        <v>11</v>
      </c>
      <c r="G36" s="12" t="s">
        <v>102</v>
      </c>
    </row>
    <row r="37" spans="3:7" ht="20.25" x14ac:dyDescent="0.25">
      <c r="C37" s="7">
        <v>28</v>
      </c>
      <c r="D37" s="8" t="s">
        <v>30</v>
      </c>
      <c r="E37" s="5" t="s">
        <v>99</v>
      </c>
      <c r="F37" s="5">
        <v>9</v>
      </c>
      <c r="G37" s="12" t="s">
        <v>102</v>
      </c>
    </row>
    <row r="38" spans="3:7" ht="20.25" x14ac:dyDescent="0.25">
      <c r="C38" s="7">
        <v>29</v>
      </c>
      <c r="D38" s="8" t="s">
        <v>31</v>
      </c>
      <c r="E38" s="5" t="s">
        <v>99</v>
      </c>
      <c r="F38" s="5">
        <v>5</v>
      </c>
      <c r="G38" s="12" t="s">
        <v>101</v>
      </c>
    </row>
    <row r="39" spans="3:7" ht="20.25" x14ac:dyDescent="0.25">
      <c r="C39" s="7">
        <v>30</v>
      </c>
      <c r="D39" s="8" t="s">
        <v>32</v>
      </c>
      <c r="E39" s="5" t="s">
        <v>99</v>
      </c>
      <c r="F39" s="5">
        <v>7</v>
      </c>
      <c r="G39" s="12" t="s">
        <v>101</v>
      </c>
    </row>
    <row r="40" spans="3:7" ht="20.25" x14ac:dyDescent="0.25">
      <c r="C40" s="7">
        <v>31</v>
      </c>
      <c r="D40" s="8" t="s">
        <v>33</v>
      </c>
      <c r="E40" s="5" t="s">
        <v>99</v>
      </c>
      <c r="F40" s="5">
        <v>11</v>
      </c>
      <c r="G40" s="12" t="s">
        <v>102</v>
      </c>
    </row>
    <row r="41" spans="3:7" ht="20.25" x14ac:dyDescent="0.25">
      <c r="C41" s="7">
        <v>32</v>
      </c>
      <c r="D41" s="8" t="s">
        <v>34</v>
      </c>
      <c r="E41" s="5" t="s">
        <v>99</v>
      </c>
      <c r="F41" s="5">
        <v>13</v>
      </c>
      <c r="G41" s="12" t="s">
        <v>101</v>
      </c>
    </row>
    <row r="42" spans="3:7" ht="20.25" x14ac:dyDescent="0.25">
      <c r="C42" s="7">
        <v>33</v>
      </c>
      <c r="D42" s="8" t="s">
        <v>35</v>
      </c>
      <c r="E42" s="5" t="s">
        <v>99</v>
      </c>
      <c r="F42" s="5">
        <v>11</v>
      </c>
      <c r="G42" s="12" t="s">
        <v>102</v>
      </c>
    </row>
    <row r="43" spans="3:7" ht="20.25" x14ac:dyDescent="0.25">
      <c r="C43" s="7">
        <v>34</v>
      </c>
      <c r="D43" s="8" t="s">
        <v>36</v>
      </c>
      <c r="E43" s="5" t="s">
        <v>99</v>
      </c>
      <c r="F43" s="5">
        <v>11</v>
      </c>
      <c r="G43" s="12" t="s">
        <v>101</v>
      </c>
    </row>
    <row r="44" spans="3:7" ht="20.25" x14ac:dyDescent="0.25">
      <c r="C44" s="7">
        <v>35</v>
      </c>
      <c r="D44" s="8" t="s">
        <v>37</v>
      </c>
      <c r="E44" s="5" t="s">
        <v>99</v>
      </c>
      <c r="F44" s="5">
        <v>11</v>
      </c>
      <c r="G44" s="12" t="s">
        <v>101</v>
      </c>
    </row>
    <row r="45" spans="3:7" ht="20.25" x14ac:dyDescent="0.25">
      <c r="C45" s="7">
        <v>36</v>
      </c>
      <c r="D45" s="8" t="s">
        <v>38</v>
      </c>
      <c r="E45" s="5" t="s">
        <v>99</v>
      </c>
      <c r="F45" s="5">
        <v>4</v>
      </c>
      <c r="G45" s="12" t="s">
        <v>101</v>
      </c>
    </row>
    <row r="46" spans="3:7" ht="20.25" x14ac:dyDescent="0.25">
      <c r="C46" s="7">
        <v>37</v>
      </c>
      <c r="D46" s="8" t="s">
        <v>39</v>
      </c>
      <c r="E46" s="5" t="s">
        <v>99</v>
      </c>
      <c r="F46" s="5">
        <v>11</v>
      </c>
      <c r="G46" s="12" t="s">
        <v>101</v>
      </c>
    </row>
    <row r="47" spans="3:7" ht="20.25" x14ac:dyDescent="0.25">
      <c r="C47" s="7">
        <v>38</v>
      </c>
      <c r="D47" s="8" t="s">
        <v>40</v>
      </c>
      <c r="E47" s="5" t="s">
        <v>99</v>
      </c>
      <c r="F47" s="5">
        <v>6</v>
      </c>
      <c r="G47" s="12" t="s">
        <v>101</v>
      </c>
    </row>
    <row r="48" spans="3:7" ht="20.25" x14ac:dyDescent="0.25">
      <c r="C48" s="7">
        <v>39</v>
      </c>
      <c r="D48" s="8" t="s">
        <v>41</v>
      </c>
      <c r="E48" s="5" t="s">
        <v>99</v>
      </c>
      <c r="F48" s="5">
        <v>13</v>
      </c>
      <c r="G48" s="12" t="s">
        <v>102</v>
      </c>
    </row>
    <row r="49" spans="3:7" ht="20.25" x14ac:dyDescent="0.25">
      <c r="C49" s="7">
        <v>40</v>
      </c>
      <c r="D49" s="8" t="s">
        <v>42</v>
      </c>
      <c r="E49" s="5" t="s">
        <v>99</v>
      </c>
      <c r="F49" s="5">
        <v>12</v>
      </c>
      <c r="G49" s="12" t="s">
        <v>101</v>
      </c>
    </row>
    <row r="50" spans="3:7" ht="20.25" x14ac:dyDescent="0.25">
      <c r="C50" s="7">
        <v>41</v>
      </c>
      <c r="D50" s="8" t="s">
        <v>43</v>
      </c>
      <c r="E50" s="5" t="s">
        <v>99</v>
      </c>
      <c r="F50" s="5">
        <v>13</v>
      </c>
      <c r="G50" s="12" t="s">
        <v>102</v>
      </c>
    </row>
    <row r="51" spans="3:7" ht="20.25" x14ac:dyDescent="0.25">
      <c r="C51" s="7">
        <v>42</v>
      </c>
      <c r="D51" s="8" t="s">
        <v>44</v>
      </c>
      <c r="E51" s="5" t="s">
        <v>99</v>
      </c>
      <c r="F51" s="5">
        <v>6</v>
      </c>
      <c r="G51" s="12" t="s">
        <v>101</v>
      </c>
    </row>
    <row r="52" spans="3:7" ht="20.25" x14ac:dyDescent="0.25">
      <c r="C52" s="7">
        <v>43</v>
      </c>
      <c r="D52" s="8" t="s">
        <v>45</v>
      </c>
      <c r="E52" s="5" t="s">
        <v>99</v>
      </c>
      <c r="F52" s="5">
        <v>10</v>
      </c>
      <c r="G52" s="12" t="s">
        <v>101</v>
      </c>
    </row>
    <row r="53" spans="3:7" ht="20.25" x14ac:dyDescent="0.25">
      <c r="C53" s="7">
        <v>44</v>
      </c>
      <c r="D53" s="8" t="s">
        <v>46</v>
      </c>
      <c r="E53" s="5" t="s">
        <v>99</v>
      </c>
      <c r="F53" s="5">
        <v>4</v>
      </c>
      <c r="G53" s="12" t="s">
        <v>101</v>
      </c>
    </row>
    <row r="54" spans="3:7" ht="20.25" x14ac:dyDescent="0.25">
      <c r="C54" s="7">
        <v>45</v>
      </c>
      <c r="D54" s="8" t="s">
        <v>47</v>
      </c>
      <c r="E54" s="5" t="s">
        <v>99</v>
      </c>
      <c r="F54" s="5">
        <v>6</v>
      </c>
      <c r="G54" s="12" t="s">
        <v>101</v>
      </c>
    </row>
    <row r="55" spans="3:7" ht="20.25" x14ac:dyDescent="0.25">
      <c r="C55" s="7">
        <v>46</v>
      </c>
      <c r="D55" s="8" t="s">
        <v>49</v>
      </c>
      <c r="E55" s="5" t="s">
        <v>99</v>
      </c>
      <c r="F55" s="5">
        <v>4</v>
      </c>
      <c r="G55" s="12" t="s">
        <v>101</v>
      </c>
    </row>
    <row r="56" spans="3:7" ht="20.25" x14ac:dyDescent="0.25">
      <c r="C56" s="7">
        <v>47</v>
      </c>
      <c r="D56" s="8" t="s">
        <v>48</v>
      </c>
      <c r="E56" s="5" t="s">
        <v>99</v>
      </c>
      <c r="F56" s="5">
        <v>8</v>
      </c>
      <c r="G56" s="12" t="s">
        <v>101</v>
      </c>
    </row>
    <row r="57" spans="3:7" ht="20.25" x14ac:dyDescent="0.25">
      <c r="C57" s="7">
        <v>48</v>
      </c>
      <c r="D57" s="8" t="s">
        <v>50</v>
      </c>
      <c r="E57" s="5" t="s">
        <v>99</v>
      </c>
      <c r="F57" s="5">
        <v>7</v>
      </c>
      <c r="G57" s="12" t="s">
        <v>101</v>
      </c>
    </row>
    <row r="58" spans="3:7" ht="20.25" x14ac:dyDescent="0.25">
      <c r="C58" s="7">
        <v>49</v>
      </c>
      <c r="D58" s="8" t="s">
        <v>51</v>
      </c>
      <c r="E58" s="5" t="s">
        <v>99</v>
      </c>
      <c r="F58" s="5">
        <v>12</v>
      </c>
      <c r="G58" s="12" t="s">
        <v>102</v>
      </c>
    </row>
    <row r="59" spans="3:7" ht="20.25" x14ac:dyDescent="0.25">
      <c r="C59" s="7">
        <v>50</v>
      </c>
      <c r="D59" s="8" t="s">
        <v>52</v>
      </c>
      <c r="E59" s="5" t="s">
        <v>99</v>
      </c>
      <c r="F59" s="5">
        <v>6</v>
      </c>
      <c r="G59" s="12" t="s">
        <v>101</v>
      </c>
    </row>
    <row r="60" spans="3:7" ht="20.25" x14ac:dyDescent="0.25">
      <c r="C60" s="7">
        <v>51</v>
      </c>
      <c r="D60" s="8" t="s">
        <v>107</v>
      </c>
      <c r="E60" s="5" t="s">
        <v>99</v>
      </c>
      <c r="F60" s="5">
        <v>11</v>
      </c>
      <c r="G60" s="12" t="s">
        <v>102</v>
      </c>
    </row>
    <row r="61" spans="3:7" ht="20.25" x14ac:dyDescent="0.25">
      <c r="C61" s="7">
        <v>52</v>
      </c>
      <c r="D61" s="8" t="s">
        <v>53</v>
      </c>
      <c r="E61" s="5" t="s">
        <v>100</v>
      </c>
      <c r="F61" s="5">
        <v>7</v>
      </c>
      <c r="G61" s="12" t="s">
        <v>101</v>
      </c>
    </row>
    <row r="62" spans="3:7" ht="20.25" x14ac:dyDescent="0.25">
      <c r="C62" s="7">
        <v>53</v>
      </c>
      <c r="D62" s="8" t="s">
        <v>54</v>
      </c>
      <c r="E62" s="5" t="s">
        <v>100</v>
      </c>
      <c r="F62" s="5">
        <v>8</v>
      </c>
      <c r="G62" s="12" t="s">
        <v>101</v>
      </c>
    </row>
    <row r="63" spans="3:7" ht="20.25" x14ac:dyDescent="0.25">
      <c r="C63" s="7">
        <v>54</v>
      </c>
      <c r="D63" s="8" t="s">
        <v>55</v>
      </c>
      <c r="E63" s="5" t="s">
        <v>100</v>
      </c>
      <c r="F63" s="5">
        <v>6</v>
      </c>
      <c r="G63" s="12" t="s">
        <v>102</v>
      </c>
    </row>
    <row r="64" spans="3:7" ht="20.25" x14ac:dyDescent="0.25">
      <c r="C64" s="7">
        <v>55</v>
      </c>
      <c r="D64" s="8" t="s">
        <v>56</v>
      </c>
      <c r="E64" s="5" t="s">
        <v>100</v>
      </c>
      <c r="F64" s="5">
        <v>13</v>
      </c>
      <c r="G64" s="12" t="s">
        <v>101</v>
      </c>
    </row>
    <row r="65" spans="3:7" ht="20.25" x14ac:dyDescent="0.25">
      <c r="C65" s="7">
        <v>56</v>
      </c>
      <c r="D65" s="8" t="s">
        <v>57</v>
      </c>
      <c r="E65" s="5" t="s">
        <v>100</v>
      </c>
      <c r="F65" s="5">
        <v>7</v>
      </c>
      <c r="G65" s="12" t="s">
        <v>101</v>
      </c>
    </row>
    <row r="66" spans="3:7" ht="20.25" x14ac:dyDescent="0.25">
      <c r="C66" s="7">
        <v>57</v>
      </c>
      <c r="D66" s="8" t="s">
        <v>58</v>
      </c>
      <c r="E66" s="5" t="s">
        <v>100</v>
      </c>
      <c r="F66" s="5">
        <v>5</v>
      </c>
      <c r="G66" s="12" t="s">
        <v>101</v>
      </c>
    </row>
    <row r="67" spans="3:7" ht="20.25" x14ac:dyDescent="0.25">
      <c r="C67" s="7">
        <v>58</v>
      </c>
      <c r="D67" s="8" t="s">
        <v>59</v>
      </c>
      <c r="E67" s="5" t="s">
        <v>100</v>
      </c>
      <c r="F67" s="5">
        <v>11</v>
      </c>
      <c r="G67" s="12" t="s">
        <v>102</v>
      </c>
    </row>
    <row r="68" spans="3:7" ht="20.25" x14ac:dyDescent="0.25">
      <c r="C68" s="7">
        <v>59</v>
      </c>
      <c r="D68" s="8" t="s">
        <v>60</v>
      </c>
      <c r="E68" s="5" t="s">
        <v>100</v>
      </c>
      <c r="F68" s="5">
        <v>11</v>
      </c>
      <c r="G68" s="12" t="s">
        <v>102</v>
      </c>
    </row>
    <row r="69" spans="3:7" ht="20.25" x14ac:dyDescent="0.25">
      <c r="C69" s="7">
        <v>60</v>
      </c>
      <c r="D69" s="8" t="s">
        <v>108</v>
      </c>
      <c r="E69" s="5" t="s">
        <v>100</v>
      </c>
      <c r="F69" s="5">
        <v>6</v>
      </c>
      <c r="G69" s="12" t="s">
        <v>102</v>
      </c>
    </row>
    <row r="70" spans="3:7" ht="20.25" x14ac:dyDescent="0.25">
      <c r="C70" s="7">
        <v>61</v>
      </c>
      <c r="D70" s="8" t="s">
        <v>61</v>
      </c>
      <c r="E70" s="5" t="s">
        <v>100</v>
      </c>
      <c r="F70" s="5">
        <v>9</v>
      </c>
      <c r="G70" s="12" t="s">
        <v>102</v>
      </c>
    </row>
    <row r="71" spans="3:7" ht="20.25" x14ac:dyDescent="0.25">
      <c r="C71" s="7">
        <v>62</v>
      </c>
      <c r="D71" s="8" t="s">
        <v>62</v>
      </c>
      <c r="E71" s="5" t="s">
        <v>100</v>
      </c>
      <c r="F71" s="5">
        <v>8</v>
      </c>
      <c r="G71" s="12" t="s">
        <v>102</v>
      </c>
    </row>
    <row r="72" spans="3:7" ht="20.25" x14ac:dyDescent="0.25">
      <c r="C72" s="7">
        <v>63</v>
      </c>
      <c r="D72" s="8" t="s">
        <v>63</v>
      </c>
      <c r="E72" s="5" t="s">
        <v>100</v>
      </c>
      <c r="F72" s="5">
        <v>12</v>
      </c>
      <c r="G72" s="12" t="s">
        <v>102</v>
      </c>
    </row>
    <row r="73" spans="3:7" ht="20.25" x14ac:dyDescent="0.25">
      <c r="C73" s="7">
        <v>64</v>
      </c>
      <c r="D73" s="8" t="s">
        <v>64</v>
      </c>
      <c r="E73" s="5" t="s">
        <v>100</v>
      </c>
      <c r="F73" s="5">
        <v>11</v>
      </c>
      <c r="G73" s="12" t="s">
        <v>102</v>
      </c>
    </row>
    <row r="74" spans="3:7" ht="20.25" x14ac:dyDescent="0.25">
      <c r="C74" s="7">
        <v>65</v>
      </c>
      <c r="D74" s="8" t="s">
        <v>65</v>
      </c>
      <c r="E74" s="5" t="s">
        <v>100</v>
      </c>
      <c r="F74" s="5">
        <v>6</v>
      </c>
      <c r="G74" s="12" t="s">
        <v>101</v>
      </c>
    </row>
    <row r="75" spans="3:7" ht="20.25" x14ac:dyDescent="0.25">
      <c r="C75" s="7">
        <v>66</v>
      </c>
      <c r="D75" s="8" t="s">
        <v>66</v>
      </c>
      <c r="E75" s="5" t="s">
        <v>100</v>
      </c>
      <c r="F75" s="5">
        <v>12</v>
      </c>
      <c r="G75" s="12" t="s">
        <v>101</v>
      </c>
    </row>
    <row r="76" spans="3:7" ht="20.25" x14ac:dyDescent="0.25">
      <c r="C76" s="7">
        <v>67</v>
      </c>
      <c r="D76" s="8" t="s">
        <v>67</v>
      </c>
      <c r="E76" s="5" t="s">
        <v>100</v>
      </c>
      <c r="F76" s="5">
        <v>10</v>
      </c>
      <c r="G76" s="12" t="s">
        <v>101</v>
      </c>
    </row>
    <row r="77" spans="3:7" ht="20.25" x14ac:dyDescent="0.25">
      <c r="C77" s="7">
        <v>68</v>
      </c>
      <c r="D77" s="8" t="s">
        <v>68</v>
      </c>
      <c r="E77" s="5" t="s">
        <v>100</v>
      </c>
      <c r="F77" s="5">
        <v>4</v>
      </c>
      <c r="G77" s="12" t="s">
        <v>101</v>
      </c>
    </row>
    <row r="78" spans="3:7" ht="20.25" x14ac:dyDescent="0.25">
      <c r="C78" s="7">
        <v>69</v>
      </c>
      <c r="D78" s="8" t="s">
        <v>69</v>
      </c>
      <c r="E78" s="5" t="s">
        <v>100</v>
      </c>
      <c r="F78" s="5">
        <v>9</v>
      </c>
      <c r="G78" s="12" t="s">
        <v>101</v>
      </c>
    </row>
    <row r="79" spans="3:7" ht="20.25" x14ac:dyDescent="0.25">
      <c r="C79" s="7">
        <v>70</v>
      </c>
      <c r="D79" s="8" t="s">
        <v>70</v>
      </c>
      <c r="E79" s="5" t="s">
        <v>100</v>
      </c>
      <c r="F79" s="5">
        <v>8</v>
      </c>
      <c r="G79" s="12" t="s">
        <v>101</v>
      </c>
    </row>
    <row r="80" spans="3:7" ht="20.25" x14ac:dyDescent="0.25">
      <c r="C80" s="7">
        <v>71</v>
      </c>
      <c r="D80" s="8" t="s">
        <v>71</v>
      </c>
      <c r="E80" s="5" t="s">
        <v>100</v>
      </c>
      <c r="F80" s="5">
        <v>13</v>
      </c>
      <c r="G80" s="12" t="s">
        <v>101</v>
      </c>
    </row>
    <row r="81" spans="3:7" ht="20.25" x14ac:dyDescent="0.25">
      <c r="C81" s="7">
        <v>72</v>
      </c>
      <c r="D81" s="8" t="s">
        <v>72</v>
      </c>
      <c r="E81" s="5" t="s">
        <v>100</v>
      </c>
      <c r="F81" s="5">
        <v>8</v>
      </c>
      <c r="G81" s="12" t="s">
        <v>101</v>
      </c>
    </row>
    <row r="82" spans="3:7" ht="20.25" x14ac:dyDescent="0.25">
      <c r="C82" s="7">
        <v>73</v>
      </c>
      <c r="D82" s="8" t="s">
        <v>73</v>
      </c>
      <c r="E82" s="5" t="s">
        <v>100</v>
      </c>
      <c r="F82" s="5">
        <v>13</v>
      </c>
      <c r="G82" s="12" t="s">
        <v>102</v>
      </c>
    </row>
    <row r="83" spans="3:7" ht="20.25" x14ac:dyDescent="0.25">
      <c r="C83" s="7">
        <v>74</v>
      </c>
      <c r="D83" s="8" t="s">
        <v>74</v>
      </c>
      <c r="E83" s="5" t="s">
        <v>100</v>
      </c>
      <c r="F83" s="5">
        <v>8</v>
      </c>
      <c r="G83" s="12" t="s">
        <v>102</v>
      </c>
    </row>
    <row r="84" spans="3:7" ht="20.25" x14ac:dyDescent="0.25">
      <c r="C84" s="7">
        <v>75</v>
      </c>
      <c r="D84" s="8" t="s">
        <v>75</v>
      </c>
      <c r="E84" s="5" t="s">
        <v>100</v>
      </c>
      <c r="F84" s="5">
        <v>5</v>
      </c>
      <c r="G84" s="12" t="s">
        <v>101</v>
      </c>
    </row>
    <row r="85" spans="3:7" ht="20.25" x14ac:dyDescent="0.25">
      <c r="C85" s="7">
        <v>76</v>
      </c>
      <c r="D85" s="8" t="s">
        <v>76</v>
      </c>
      <c r="E85" s="5" t="s">
        <v>100</v>
      </c>
      <c r="F85" s="5">
        <v>8</v>
      </c>
      <c r="G85" s="12" t="s">
        <v>101</v>
      </c>
    </row>
    <row r="86" spans="3:7" ht="20.25" x14ac:dyDescent="0.25">
      <c r="C86" s="7">
        <v>77</v>
      </c>
      <c r="D86" s="8" t="s">
        <v>77</v>
      </c>
      <c r="E86" s="5" t="s">
        <v>100</v>
      </c>
      <c r="F86" s="5">
        <v>12</v>
      </c>
      <c r="G86" s="12" t="s">
        <v>102</v>
      </c>
    </row>
    <row r="87" spans="3:7" ht="20.25" x14ac:dyDescent="0.25">
      <c r="C87" s="7">
        <v>78</v>
      </c>
      <c r="D87" s="8" t="s">
        <v>78</v>
      </c>
      <c r="E87" s="5" t="s">
        <v>100</v>
      </c>
      <c r="F87" s="5">
        <v>13</v>
      </c>
      <c r="G87" s="12" t="s">
        <v>102</v>
      </c>
    </row>
    <row r="88" spans="3:7" ht="20.25" x14ac:dyDescent="0.25">
      <c r="C88" s="7">
        <v>79</v>
      </c>
      <c r="D88" s="8" t="s">
        <v>79</v>
      </c>
      <c r="E88" s="5" t="s">
        <v>100</v>
      </c>
      <c r="F88" s="5">
        <v>5</v>
      </c>
      <c r="G88" s="12" t="s">
        <v>101</v>
      </c>
    </row>
    <row r="89" spans="3:7" ht="20.25" x14ac:dyDescent="0.25">
      <c r="C89" s="7">
        <v>80</v>
      </c>
      <c r="D89" s="8" t="s">
        <v>80</v>
      </c>
      <c r="E89" s="5" t="s">
        <v>100</v>
      </c>
      <c r="F89" s="5">
        <v>12</v>
      </c>
      <c r="G89" s="12" t="s">
        <v>101</v>
      </c>
    </row>
    <row r="90" spans="3:7" ht="20.25" x14ac:dyDescent="0.25">
      <c r="C90" s="7">
        <v>81</v>
      </c>
      <c r="D90" s="8" t="s">
        <v>81</v>
      </c>
      <c r="E90" s="5" t="s">
        <v>100</v>
      </c>
      <c r="F90" s="5">
        <v>7</v>
      </c>
      <c r="G90" s="12" t="s">
        <v>101</v>
      </c>
    </row>
    <row r="91" spans="3:7" ht="20.25" x14ac:dyDescent="0.25">
      <c r="C91" s="7">
        <v>82</v>
      </c>
      <c r="D91" s="8" t="s">
        <v>82</v>
      </c>
      <c r="E91" s="5" t="s">
        <v>100</v>
      </c>
      <c r="F91" s="5">
        <v>4</v>
      </c>
      <c r="G91" s="12" t="s">
        <v>101</v>
      </c>
    </row>
    <row r="92" spans="3:7" ht="20.25" x14ac:dyDescent="0.25">
      <c r="C92" s="7">
        <v>83</v>
      </c>
      <c r="D92" s="8" t="s">
        <v>83</v>
      </c>
      <c r="E92" s="5" t="s">
        <v>100</v>
      </c>
      <c r="F92" s="5">
        <v>10</v>
      </c>
      <c r="G92" s="12" t="s">
        <v>101</v>
      </c>
    </row>
    <row r="93" spans="3:7" ht="20.25" x14ac:dyDescent="0.25">
      <c r="C93" s="7">
        <v>84</v>
      </c>
      <c r="D93" s="8" t="s">
        <v>84</v>
      </c>
      <c r="E93" s="5" t="s">
        <v>100</v>
      </c>
      <c r="F93" s="5">
        <v>4</v>
      </c>
      <c r="G93" s="12" t="s">
        <v>101</v>
      </c>
    </row>
    <row r="94" spans="3:7" ht="20.25" x14ac:dyDescent="0.25">
      <c r="C94" s="7">
        <v>85</v>
      </c>
      <c r="D94" s="8" t="s">
        <v>85</v>
      </c>
      <c r="E94" s="5" t="s">
        <v>100</v>
      </c>
      <c r="F94" s="5">
        <v>5</v>
      </c>
      <c r="G94" s="12" t="s">
        <v>101</v>
      </c>
    </row>
    <row r="95" spans="3:7" ht="20.25" x14ac:dyDescent="0.25">
      <c r="C95" s="7">
        <v>86</v>
      </c>
      <c r="D95" s="8" t="s">
        <v>86</v>
      </c>
      <c r="E95" s="5" t="s">
        <v>100</v>
      </c>
      <c r="F95" s="5">
        <v>9</v>
      </c>
      <c r="G95" s="12" t="s">
        <v>101</v>
      </c>
    </row>
    <row r="96" spans="3:7" ht="20.25" x14ac:dyDescent="0.25">
      <c r="C96" s="7">
        <v>87</v>
      </c>
      <c r="D96" s="8" t="s">
        <v>87</v>
      </c>
      <c r="E96" s="5" t="s">
        <v>100</v>
      </c>
      <c r="F96" s="5">
        <v>7</v>
      </c>
      <c r="G96" s="12" t="s">
        <v>101</v>
      </c>
    </row>
    <row r="97" spans="3:7" ht="20.25" x14ac:dyDescent="0.25">
      <c r="C97" s="7">
        <v>88</v>
      </c>
      <c r="D97" s="8" t="s">
        <v>88</v>
      </c>
      <c r="E97" s="5" t="s">
        <v>100</v>
      </c>
      <c r="F97" s="5">
        <v>11</v>
      </c>
      <c r="G97" s="12" t="s">
        <v>101</v>
      </c>
    </row>
    <row r="98" spans="3:7" ht="20.25" x14ac:dyDescent="0.25">
      <c r="C98" s="7">
        <v>89</v>
      </c>
      <c r="D98" s="8" t="s">
        <v>89</v>
      </c>
      <c r="E98" s="5" t="s">
        <v>100</v>
      </c>
      <c r="F98" s="5">
        <v>12</v>
      </c>
      <c r="G98" s="12" t="s">
        <v>102</v>
      </c>
    </row>
    <row r="99" spans="3:7" ht="20.25" x14ac:dyDescent="0.25">
      <c r="C99" s="7">
        <v>90</v>
      </c>
      <c r="D99" s="8" t="s">
        <v>90</v>
      </c>
      <c r="E99" s="5" t="s">
        <v>100</v>
      </c>
      <c r="F99" s="5">
        <v>4</v>
      </c>
      <c r="G99" s="12" t="s">
        <v>102</v>
      </c>
    </row>
    <row r="100" spans="3:7" ht="20.25" x14ac:dyDescent="0.25">
      <c r="C100" s="7">
        <v>91</v>
      </c>
      <c r="D100" s="8" t="s">
        <v>91</v>
      </c>
      <c r="E100" s="5" t="s">
        <v>100</v>
      </c>
      <c r="F100" s="5">
        <v>7</v>
      </c>
      <c r="G100" s="12" t="s">
        <v>102</v>
      </c>
    </row>
    <row r="101" spans="3:7" ht="20.25" x14ac:dyDescent="0.25">
      <c r="C101" s="7">
        <v>92</v>
      </c>
      <c r="D101" s="8" t="s">
        <v>92</v>
      </c>
      <c r="E101" s="5" t="s">
        <v>100</v>
      </c>
      <c r="F101" s="5">
        <v>6</v>
      </c>
      <c r="G101" s="12" t="s">
        <v>102</v>
      </c>
    </row>
    <row r="102" spans="3:7" ht="20.25" x14ac:dyDescent="0.25">
      <c r="C102" s="7">
        <v>93</v>
      </c>
      <c r="D102" s="8" t="s">
        <v>93</v>
      </c>
      <c r="E102" s="5" t="s">
        <v>100</v>
      </c>
      <c r="F102" s="5">
        <v>8</v>
      </c>
      <c r="G102" s="12" t="s">
        <v>102</v>
      </c>
    </row>
    <row r="103" spans="3:7" ht="20.25" x14ac:dyDescent="0.25">
      <c r="C103" s="7">
        <v>94</v>
      </c>
      <c r="D103" s="8" t="s">
        <v>94</v>
      </c>
      <c r="E103" s="5" t="s">
        <v>100</v>
      </c>
      <c r="F103" s="5">
        <v>8</v>
      </c>
      <c r="G103" s="12" t="s">
        <v>102</v>
      </c>
    </row>
    <row r="104" spans="3:7" ht="20.25" x14ac:dyDescent="0.25">
      <c r="C104" s="7">
        <v>95</v>
      </c>
      <c r="D104" s="8" t="s">
        <v>95</v>
      </c>
      <c r="E104" s="5" t="s">
        <v>100</v>
      </c>
      <c r="F104" s="5">
        <v>5</v>
      </c>
      <c r="G104" s="12" t="s">
        <v>101</v>
      </c>
    </row>
    <row r="105" spans="3:7" ht="20.25" x14ac:dyDescent="0.25">
      <c r="C105" s="7">
        <v>96</v>
      </c>
      <c r="D105" s="8" t="s">
        <v>96</v>
      </c>
      <c r="E105" s="5" t="s">
        <v>100</v>
      </c>
      <c r="F105" s="5">
        <v>6</v>
      </c>
      <c r="G105" s="12" t="s">
        <v>101</v>
      </c>
    </row>
    <row r="106" spans="3:7" ht="20.25" x14ac:dyDescent="0.25">
      <c r="C106" s="7">
        <v>97</v>
      </c>
      <c r="D106" s="8" t="s">
        <v>97</v>
      </c>
      <c r="E106" s="5" t="s">
        <v>100</v>
      </c>
      <c r="F106" s="5">
        <v>6</v>
      </c>
      <c r="G106" s="12" t="s">
        <v>101</v>
      </c>
    </row>
    <row r="107" spans="3:7" ht="20.25" x14ac:dyDescent="0.25">
      <c r="C107" s="7">
        <v>98</v>
      </c>
      <c r="D107" s="8" t="s">
        <v>98</v>
      </c>
      <c r="E107" s="5" t="s">
        <v>100</v>
      </c>
      <c r="F107" s="5">
        <v>10</v>
      </c>
      <c r="G107" s="12" t="s">
        <v>101</v>
      </c>
    </row>
    <row r="108" spans="3:7" ht="20.25" x14ac:dyDescent="0.25">
      <c r="C108" s="7">
        <v>99</v>
      </c>
      <c r="D108" s="8" t="s">
        <v>104</v>
      </c>
      <c r="E108" s="5" t="s">
        <v>100</v>
      </c>
      <c r="F108" s="5">
        <v>8</v>
      </c>
      <c r="G108" s="12" t="s">
        <v>101</v>
      </c>
    </row>
    <row r="109" spans="3:7" ht="20.25" x14ac:dyDescent="0.25">
      <c r="C109" s="7">
        <v>100</v>
      </c>
      <c r="D109" s="8" t="s">
        <v>105</v>
      </c>
      <c r="E109" s="5" t="s">
        <v>100</v>
      </c>
      <c r="F109" s="5">
        <v>7</v>
      </c>
      <c r="G109" s="12" t="s">
        <v>102</v>
      </c>
    </row>
  </sheetData>
  <mergeCells count="6">
    <mergeCell ref="R2:X2"/>
    <mergeCell ref="I19:I31"/>
    <mergeCell ref="C2:I2"/>
    <mergeCell ref="C3:I3"/>
    <mergeCell ref="D5:G6"/>
    <mergeCell ref="I18:P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topLeftCell="B1" workbookViewId="0">
      <selection activeCell="F68" sqref="F68"/>
    </sheetView>
  </sheetViews>
  <sheetFormatPr defaultRowHeight="15" x14ac:dyDescent="0.25"/>
  <cols>
    <col min="3" max="3" width="8.7109375" customWidth="1"/>
    <col min="4" max="4" width="28.42578125" customWidth="1"/>
    <col min="5" max="5" width="17.85546875" customWidth="1"/>
    <col min="6" max="6" width="11.85546875" customWidth="1"/>
    <col min="7" max="7" width="17.42578125" customWidth="1"/>
    <col min="9" max="9" width="16.28515625" customWidth="1"/>
    <col min="10" max="10" width="22.140625" customWidth="1"/>
    <col min="11" max="11" width="17.5703125" customWidth="1"/>
    <col min="12" max="12" width="16.140625" customWidth="1"/>
    <col min="13" max="13" width="15.42578125" customWidth="1"/>
    <col min="14" max="14" width="16.85546875" customWidth="1"/>
    <col min="15" max="15" width="13.85546875" customWidth="1"/>
  </cols>
  <sheetData>
    <row r="2" spans="3:15" ht="15" customHeight="1" x14ac:dyDescent="0.25">
      <c r="C2" s="43" t="s">
        <v>110</v>
      </c>
      <c r="D2" s="43"/>
      <c r="E2" s="43"/>
      <c r="F2" s="43"/>
      <c r="G2" s="43"/>
      <c r="H2" s="43"/>
      <c r="I2" s="43"/>
      <c r="J2" s="4"/>
      <c r="K2" s="4"/>
      <c r="L2" s="4"/>
    </row>
    <row r="3" spans="3:15" ht="15" customHeight="1" x14ac:dyDescent="0.25">
      <c r="C3" s="43" t="s">
        <v>111</v>
      </c>
      <c r="D3" s="43"/>
      <c r="E3" s="43"/>
      <c r="F3" s="43"/>
      <c r="G3" s="43"/>
      <c r="H3" s="43"/>
      <c r="I3" s="43"/>
      <c r="J3" s="48" t="s">
        <v>124</v>
      </c>
      <c r="K3" s="48"/>
      <c r="L3" s="6" t="s">
        <v>121</v>
      </c>
    </row>
    <row r="4" spans="3:15" ht="15.75" x14ac:dyDescent="0.25">
      <c r="J4" s="18" t="s">
        <v>122</v>
      </c>
      <c r="K4" s="5">
        <v>25</v>
      </c>
      <c r="L4" s="16">
        <f>SUM(K4/K6)</f>
        <v>0.49019607843137253</v>
      </c>
    </row>
    <row r="5" spans="3:15" ht="15.75" x14ac:dyDescent="0.25">
      <c r="C5" s="2"/>
      <c r="D5" s="47" t="s">
        <v>112</v>
      </c>
      <c r="E5" s="47"/>
      <c r="F5" s="47"/>
      <c r="G5" s="47"/>
      <c r="J5" s="18" t="s">
        <v>123</v>
      </c>
      <c r="K5" s="5">
        <v>26</v>
      </c>
      <c r="L5" s="16">
        <f>SUM(K5/K6)</f>
        <v>0.50980392156862742</v>
      </c>
    </row>
    <row r="6" spans="3:15" ht="15.75" x14ac:dyDescent="0.25">
      <c r="C6" s="2"/>
      <c r="D6" s="47"/>
      <c r="E6" s="47"/>
      <c r="F6" s="47"/>
      <c r="G6" s="47"/>
      <c r="J6" s="18" t="s">
        <v>114</v>
      </c>
      <c r="K6" s="5">
        <f>SUM(K4+K5)</f>
        <v>51</v>
      </c>
      <c r="L6" s="16">
        <f>SUM(L4+L5)</f>
        <v>1</v>
      </c>
    </row>
    <row r="7" spans="3:15" ht="15.75" x14ac:dyDescent="0.25">
      <c r="C7" s="2"/>
      <c r="D7" s="2"/>
      <c r="E7" s="2"/>
      <c r="F7" s="2"/>
      <c r="G7" s="2"/>
    </row>
    <row r="8" spans="3:15" ht="18.75" x14ac:dyDescent="0.25">
      <c r="C8" s="3" t="s">
        <v>0</v>
      </c>
      <c r="D8" s="3" t="s">
        <v>2</v>
      </c>
      <c r="E8" s="3" t="s">
        <v>4</v>
      </c>
      <c r="F8" s="3" t="s">
        <v>3</v>
      </c>
      <c r="G8" s="3" t="s">
        <v>5</v>
      </c>
    </row>
    <row r="10" spans="3:15" ht="18.75" x14ac:dyDescent="0.3">
      <c r="C10" s="1"/>
      <c r="D10" s="1" t="s">
        <v>1</v>
      </c>
      <c r="E10" s="2" t="s">
        <v>99</v>
      </c>
      <c r="F10" s="2">
        <v>11</v>
      </c>
      <c r="G10" s="1" t="s">
        <v>101</v>
      </c>
      <c r="I10" s="49" t="s">
        <v>130</v>
      </c>
      <c r="J10" s="50"/>
      <c r="K10" s="50"/>
      <c r="L10" s="50"/>
      <c r="M10" s="50"/>
      <c r="N10" s="50"/>
      <c r="O10" s="51"/>
    </row>
    <row r="11" spans="3:15" ht="15.75" x14ac:dyDescent="0.25">
      <c r="C11" s="1"/>
      <c r="D11" s="1" t="s">
        <v>6</v>
      </c>
      <c r="E11" s="2" t="s">
        <v>99</v>
      </c>
      <c r="F11" s="2">
        <v>8</v>
      </c>
      <c r="G11" s="1" t="s">
        <v>101</v>
      </c>
      <c r="I11" s="13" t="s">
        <v>3</v>
      </c>
      <c r="J11" s="13" t="s">
        <v>126</v>
      </c>
      <c r="K11" s="13" t="s">
        <v>121</v>
      </c>
      <c r="L11" s="13" t="s">
        <v>117</v>
      </c>
      <c r="M11" s="20" t="s">
        <v>128</v>
      </c>
      <c r="N11" s="20" t="s">
        <v>118</v>
      </c>
      <c r="O11" s="20" t="s">
        <v>129</v>
      </c>
    </row>
    <row r="12" spans="3:15" ht="15.75" x14ac:dyDescent="0.25">
      <c r="C12" s="1"/>
      <c r="D12" s="1" t="s">
        <v>106</v>
      </c>
      <c r="E12" s="2" t="s">
        <v>99</v>
      </c>
      <c r="F12" s="2">
        <v>9</v>
      </c>
      <c r="G12" s="1" t="s">
        <v>102</v>
      </c>
      <c r="I12" s="19">
        <v>4</v>
      </c>
      <c r="J12" s="10">
        <v>3</v>
      </c>
      <c r="K12" s="15">
        <f>SUM(J12/J24)</f>
        <v>5.8823529411764705E-2</v>
      </c>
      <c r="L12" s="10">
        <v>0</v>
      </c>
      <c r="M12" s="15">
        <f>SUM(L2/J24)</f>
        <v>0</v>
      </c>
      <c r="N12" s="10">
        <f>SUM(J12-L2)</f>
        <v>3</v>
      </c>
      <c r="O12" s="15">
        <f>SUM(N12/J24)</f>
        <v>5.8823529411764705E-2</v>
      </c>
    </row>
    <row r="13" spans="3:15" ht="15.75" x14ac:dyDescent="0.25">
      <c r="C13" s="1"/>
      <c r="D13" s="1" t="s">
        <v>7</v>
      </c>
      <c r="E13" s="2" t="s">
        <v>99</v>
      </c>
      <c r="F13" s="2">
        <v>8</v>
      </c>
      <c r="G13" s="1" t="s">
        <v>102</v>
      </c>
      <c r="I13" s="19">
        <v>5</v>
      </c>
      <c r="J13" s="10">
        <v>1</v>
      </c>
      <c r="K13" s="15">
        <f>SUM(J13/J24)</f>
        <v>1.9607843137254902E-2</v>
      </c>
      <c r="L13" s="10">
        <v>0</v>
      </c>
      <c r="M13" s="15">
        <f>SUM(L13/J24)</f>
        <v>0</v>
      </c>
      <c r="N13" s="10">
        <f t="shared" ref="N13:N22" si="0">SUM(J13-L13)</f>
        <v>1</v>
      </c>
      <c r="O13" s="15">
        <f>SUM(N13/J24)</f>
        <v>1.9607843137254902E-2</v>
      </c>
    </row>
    <row r="14" spans="3:15" ht="15.75" x14ac:dyDescent="0.25">
      <c r="C14" s="1"/>
      <c r="D14" s="1" t="s">
        <v>8</v>
      </c>
      <c r="E14" s="2" t="s">
        <v>99</v>
      </c>
      <c r="F14" s="2">
        <v>11</v>
      </c>
      <c r="G14" s="1" t="s">
        <v>102</v>
      </c>
      <c r="I14" s="19">
        <v>6</v>
      </c>
      <c r="J14" s="10">
        <v>5</v>
      </c>
      <c r="K14" s="15">
        <f>SUM(J14/J24)</f>
        <v>9.8039215686274508E-2</v>
      </c>
      <c r="L14" s="10">
        <v>1</v>
      </c>
      <c r="M14" s="15">
        <f>SUM(L14/J24)</f>
        <v>1.9607843137254902E-2</v>
      </c>
      <c r="N14" s="10">
        <f t="shared" si="0"/>
        <v>4</v>
      </c>
      <c r="O14" s="15">
        <f>SUM(N14/J24)</f>
        <v>7.8431372549019607E-2</v>
      </c>
    </row>
    <row r="15" spans="3:15" ht="15.75" x14ac:dyDescent="0.25">
      <c r="C15" s="1"/>
      <c r="D15" s="1" t="s">
        <v>127</v>
      </c>
      <c r="E15" s="2" t="s">
        <v>99</v>
      </c>
      <c r="F15" s="2">
        <v>6</v>
      </c>
      <c r="G15" s="1" t="s">
        <v>102</v>
      </c>
      <c r="I15" s="19">
        <v>7</v>
      </c>
      <c r="J15" s="10">
        <v>6</v>
      </c>
      <c r="K15" s="15">
        <f>SUM(J15/J24)</f>
        <v>0.11764705882352941</v>
      </c>
      <c r="L15" s="10">
        <v>3</v>
      </c>
      <c r="M15" s="15">
        <f>SUM(L15/J24)</f>
        <v>5.8823529411764705E-2</v>
      </c>
      <c r="N15" s="10">
        <f t="shared" si="0"/>
        <v>3</v>
      </c>
      <c r="O15" s="15">
        <f>SUM(N15/J24)</f>
        <v>5.8823529411764705E-2</v>
      </c>
    </row>
    <row r="16" spans="3:15" ht="15.75" x14ac:dyDescent="0.25">
      <c r="C16" s="1"/>
      <c r="D16" s="1" t="s">
        <v>9</v>
      </c>
      <c r="E16" s="2" t="s">
        <v>99</v>
      </c>
      <c r="F16" s="2">
        <v>7</v>
      </c>
      <c r="G16" s="1" t="s">
        <v>102</v>
      </c>
      <c r="I16" s="19">
        <v>8</v>
      </c>
      <c r="J16" s="10">
        <v>4</v>
      </c>
      <c r="K16" s="15">
        <f>SUM(J16/J24)</f>
        <v>7.8431372549019607E-2</v>
      </c>
      <c r="L16" s="10">
        <v>1</v>
      </c>
      <c r="M16" s="15">
        <f>SUM(L16/J24)</f>
        <v>1.9607843137254902E-2</v>
      </c>
      <c r="N16" s="10">
        <f t="shared" si="0"/>
        <v>3</v>
      </c>
      <c r="O16" s="15">
        <f>SUM(N16/J24)</f>
        <v>5.8823529411764705E-2</v>
      </c>
    </row>
    <row r="17" spans="3:15" ht="15.75" x14ac:dyDescent="0.25">
      <c r="C17" s="1"/>
      <c r="D17" s="1" t="s">
        <v>10</v>
      </c>
      <c r="E17" s="2" t="s">
        <v>99</v>
      </c>
      <c r="F17" s="2">
        <v>10</v>
      </c>
      <c r="G17" s="1" t="s">
        <v>102</v>
      </c>
      <c r="I17" s="19">
        <v>9</v>
      </c>
      <c r="J17" s="10">
        <v>3</v>
      </c>
      <c r="K17" s="15">
        <f>SUM(J17/J24)</f>
        <v>5.8823529411764705E-2</v>
      </c>
      <c r="L17" s="10">
        <v>3</v>
      </c>
      <c r="M17" s="15">
        <f>SUM(L17/J24)</f>
        <v>5.8823529411764705E-2</v>
      </c>
      <c r="N17" s="10">
        <f t="shared" si="0"/>
        <v>0</v>
      </c>
      <c r="O17" s="15">
        <f>SUM(N17/J24)</f>
        <v>0</v>
      </c>
    </row>
    <row r="18" spans="3:15" ht="15.75" x14ac:dyDescent="0.25">
      <c r="C18" s="1"/>
      <c r="D18" s="1" t="s">
        <v>11</v>
      </c>
      <c r="E18" s="2" t="s">
        <v>99</v>
      </c>
      <c r="F18" s="2">
        <v>7</v>
      </c>
      <c r="G18" s="1" t="s">
        <v>102</v>
      </c>
      <c r="I18" s="19">
        <v>10</v>
      </c>
      <c r="J18" s="10">
        <v>7</v>
      </c>
      <c r="K18" s="15">
        <f>SUM(J18/J24)</f>
        <v>0.13725490196078433</v>
      </c>
      <c r="L18" s="10">
        <v>3</v>
      </c>
      <c r="M18" s="15">
        <f>SUM(L18/J24)</f>
        <v>5.8823529411764705E-2</v>
      </c>
      <c r="N18" s="10">
        <f t="shared" si="0"/>
        <v>4</v>
      </c>
      <c r="O18" s="15">
        <f>SUM(N18/J24)</f>
        <v>7.8431372549019607E-2</v>
      </c>
    </row>
    <row r="19" spans="3:15" ht="15.75" x14ac:dyDescent="0.25">
      <c r="C19" s="1"/>
      <c r="D19" s="1" t="s">
        <v>12</v>
      </c>
      <c r="E19" s="2" t="s">
        <v>99</v>
      </c>
      <c r="F19" s="2">
        <v>7</v>
      </c>
      <c r="G19" s="1" t="s">
        <v>102</v>
      </c>
      <c r="I19" s="19">
        <v>11</v>
      </c>
      <c r="J19" s="10">
        <v>11</v>
      </c>
      <c r="K19" s="15">
        <f>SUM(J19/J24)</f>
        <v>0.21568627450980393</v>
      </c>
      <c r="L19" s="10">
        <v>7</v>
      </c>
      <c r="M19" s="15">
        <f>SUM(L19/J24)</f>
        <v>0.13725490196078433</v>
      </c>
      <c r="N19" s="10">
        <f t="shared" si="0"/>
        <v>4</v>
      </c>
      <c r="O19" s="15">
        <f>SUM(N19/J24)</f>
        <v>7.8431372549019607E-2</v>
      </c>
    </row>
    <row r="20" spans="3:15" ht="15.75" x14ac:dyDescent="0.25">
      <c r="C20" s="1"/>
      <c r="D20" s="1" t="s">
        <v>13</v>
      </c>
      <c r="E20" s="2" t="s">
        <v>99</v>
      </c>
      <c r="F20" s="2">
        <v>10</v>
      </c>
      <c r="G20" s="1" t="s">
        <v>101</v>
      </c>
      <c r="I20" s="19">
        <v>12</v>
      </c>
      <c r="J20" s="10">
        <v>5</v>
      </c>
      <c r="K20" s="15">
        <f>SUM(J20/J24)</f>
        <v>9.8039215686274508E-2</v>
      </c>
      <c r="L20" s="10">
        <v>3</v>
      </c>
      <c r="M20" s="15">
        <f>SUM(L20/J24)</f>
        <v>5.8823529411764705E-2</v>
      </c>
      <c r="N20" s="10">
        <f t="shared" si="0"/>
        <v>2</v>
      </c>
      <c r="O20" s="15">
        <f>SUM(N20/J24)</f>
        <v>3.9215686274509803E-2</v>
      </c>
    </row>
    <row r="21" spans="3:15" ht="15.75" x14ac:dyDescent="0.25">
      <c r="C21" s="1"/>
      <c r="D21" s="1" t="s">
        <v>14</v>
      </c>
      <c r="E21" s="2" t="s">
        <v>99</v>
      </c>
      <c r="F21" s="2">
        <v>10</v>
      </c>
      <c r="G21" s="1" t="s">
        <v>101</v>
      </c>
      <c r="I21" s="19">
        <v>13</v>
      </c>
      <c r="J21" s="10">
        <v>6</v>
      </c>
      <c r="K21" s="15">
        <f>SUM(J21/J24)</f>
        <v>0.11764705882352941</v>
      </c>
      <c r="L21" s="10">
        <v>4</v>
      </c>
      <c r="M21" s="15">
        <f>SUM(L21/J24)</f>
        <v>7.8431372549019607E-2</v>
      </c>
      <c r="N21" s="10">
        <f t="shared" si="0"/>
        <v>2</v>
      </c>
      <c r="O21" s="15">
        <f>SUM(N21/J24)</f>
        <v>3.9215686274509803E-2</v>
      </c>
    </row>
    <row r="22" spans="3:15" ht="15.75" x14ac:dyDescent="0.25">
      <c r="C22" s="1"/>
      <c r="D22" s="1" t="s">
        <v>15</v>
      </c>
      <c r="E22" s="2" t="s">
        <v>99</v>
      </c>
      <c r="F22" s="2">
        <v>11</v>
      </c>
      <c r="G22" s="1" t="s">
        <v>102</v>
      </c>
      <c r="I22" s="19">
        <v>14</v>
      </c>
      <c r="J22" s="10">
        <v>0</v>
      </c>
      <c r="K22" s="15">
        <f>SUM(J22/J24)</f>
        <v>0</v>
      </c>
      <c r="L22" s="10">
        <v>0</v>
      </c>
      <c r="M22" s="15">
        <f>SUM(L22/J24)</f>
        <v>0</v>
      </c>
      <c r="N22" s="10">
        <f t="shared" si="0"/>
        <v>0</v>
      </c>
      <c r="O22" s="15">
        <f>SUM(N22/J24)</f>
        <v>0</v>
      </c>
    </row>
    <row r="23" spans="3:15" ht="15.75" x14ac:dyDescent="0.25">
      <c r="C23" s="1"/>
      <c r="D23" s="1" t="s">
        <v>16</v>
      </c>
      <c r="E23" s="2" t="s">
        <v>99</v>
      </c>
      <c r="F23" s="2">
        <v>8</v>
      </c>
      <c r="G23" s="1" t="s">
        <v>101</v>
      </c>
      <c r="I23" s="10"/>
      <c r="J23" s="10"/>
      <c r="K23" s="10"/>
      <c r="L23" s="10"/>
      <c r="M23" s="10"/>
      <c r="N23" s="10"/>
      <c r="O23" s="10"/>
    </row>
    <row r="24" spans="3:15" ht="15.75" x14ac:dyDescent="0.25">
      <c r="C24" s="1"/>
      <c r="D24" s="1" t="s">
        <v>17</v>
      </c>
      <c r="E24" s="2" t="s">
        <v>99</v>
      </c>
      <c r="F24" s="2">
        <v>13</v>
      </c>
      <c r="G24" s="1" t="s">
        <v>102</v>
      </c>
      <c r="I24" s="10" t="s">
        <v>119</v>
      </c>
      <c r="J24" s="10">
        <f>SUM(J12+J13+J14+J15+J16+J17+J18+J19+J20+J21+J22)</f>
        <v>51</v>
      </c>
      <c r="K24" s="15">
        <f>SUM(J24/J24)</f>
        <v>1</v>
      </c>
      <c r="L24" s="10">
        <f>SUM(L12+L13+L14+L15+L16+L17+L18+L19+L20+L21+L22)</f>
        <v>25</v>
      </c>
      <c r="M24" s="15">
        <f>SUM(L24/J24)</f>
        <v>0.49019607843137253</v>
      </c>
      <c r="N24" s="10">
        <f>SUM(J24-L24)</f>
        <v>26</v>
      </c>
      <c r="O24" s="15">
        <f>SUM(N24/J24)</f>
        <v>0.50980392156862742</v>
      </c>
    </row>
    <row r="25" spans="3:15" ht="15.75" x14ac:dyDescent="0.25">
      <c r="C25" s="1"/>
      <c r="D25" s="1" t="s">
        <v>18</v>
      </c>
      <c r="E25" s="2" t="s">
        <v>99</v>
      </c>
      <c r="F25" s="2">
        <v>10</v>
      </c>
      <c r="G25" s="1" t="s">
        <v>102</v>
      </c>
    </row>
    <row r="26" spans="3:15" ht="15.75" x14ac:dyDescent="0.25">
      <c r="C26" s="1"/>
      <c r="D26" s="1" t="s">
        <v>19</v>
      </c>
      <c r="E26" s="2" t="s">
        <v>99</v>
      </c>
      <c r="F26" s="2">
        <v>13</v>
      </c>
      <c r="G26" s="1" t="s">
        <v>102</v>
      </c>
    </row>
    <row r="27" spans="3:15" ht="15.75" x14ac:dyDescent="0.25">
      <c r="C27" s="1"/>
      <c r="D27" s="1" t="s">
        <v>20</v>
      </c>
      <c r="E27" s="2" t="s">
        <v>99</v>
      </c>
      <c r="F27" s="2">
        <v>11</v>
      </c>
      <c r="G27" s="1" t="s">
        <v>102</v>
      </c>
    </row>
    <row r="28" spans="3:15" ht="15.75" x14ac:dyDescent="0.25">
      <c r="C28" s="1"/>
      <c r="D28" s="1" t="s">
        <v>21</v>
      </c>
      <c r="E28" s="2" t="s">
        <v>99</v>
      </c>
      <c r="F28" s="2">
        <v>10</v>
      </c>
      <c r="G28" s="1" t="s">
        <v>101</v>
      </c>
    </row>
    <row r="29" spans="3:15" ht="15.75" x14ac:dyDescent="0.25">
      <c r="C29" s="1"/>
      <c r="D29" s="1" t="s">
        <v>22</v>
      </c>
      <c r="E29" s="2" t="s">
        <v>99</v>
      </c>
      <c r="F29" s="2">
        <v>12</v>
      </c>
      <c r="G29" s="1" t="s">
        <v>101</v>
      </c>
    </row>
    <row r="30" spans="3:15" ht="15.75" x14ac:dyDescent="0.25">
      <c r="C30" s="1"/>
      <c r="D30" s="1" t="s">
        <v>23</v>
      </c>
      <c r="E30" s="2" t="s">
        <v>99</v>
      </c>
      <c r="F30" s="2">
        <v>10</v>
      </c>
      <c r="G30" s="1" t="s">
        <v>102</v>
      </c>
    </row>
    <row r="31" spans="3:15" ht="15.75" x14ac:dyDescent="0.25">
      <c r="C31" s="1"/>
      <c r="D31" s="1" t="s">
        <v>24</v>
      </c>
      <c r="E31" s="2" t="s">
        <v>99</v>
      </c>
      <c r="F31" s="2">
        <v>7</v>
      </c>
      <c r="G31" s="1" t="s">
        <v>101</v>
      </c>
    </row>
    <row r="32" spans="3:15" ht="15.75" x14ac:dyDescent="0.25">
      <c r="C32" s="1"/>
      <c r="D32" s="1" t="s">
        <v>25</v>
      </c>
      <c r="E32" s="2" t="s">
        <v>99</v>
      </c>
      <c r="F32" s="2">
        <v>13</v>
      </c>
      <c r="G32" s="1" t="s">
        <v>101</v>
      </c>
    </row>
    <row r="33" spans="3:7" ht="15.75" x14ac:dyDescent="0.25">
      <c r="C33" s="1"/>
      <c r="D33" s="1" t="s">
        <v>26</v>
      </c>
      <c r="E33" s="2" t="s">
        <v>99</v>
      </c>
      <c r="F33" s="2">
        <v>12</v>
      </c>
      <c r="G33" s="1" t="s">
        <v>102</v>
      </c>
    </row>
    <row r="34" spans="3:7" ht="15.75" x14ac:dyDescent="0.25">
      <c r="C34" s="1"/>
      <c r="D34" s="1" t="s">
        <v>27</v>
      </c>
      <c r="E34" s="2" t="s">
        <v>99</v>
      </c>
      <c r="F34" s="2">
        <v>12</v>
      </c>
      <c r="G34" s="1" t="s">
        <v>102</v>
      </c>
    </row>
    <row r="35" spans="3:7" ht="15.75" x14ac:dyDescent="0.25">
      <c r="C35" s="1"/>
      <c r="D35" s="1" t="s">
        <v>28</v>
      </c>
      <c r="E35" s="2" t="s">
        <v>99</v>
      </c>
      <c r="F35" s="2">
        <v>9</v>
      </c>
      <c r="G35" s="1" t="s">
        <v>102</v>
      </c>
    </row>
    <row r="36" spans="3:7" ht="15.75" x14ac:dyDescent="0.25">
      <c r="C36" s="1"/>
      <c r="D36" s="1" t="s">
        <v>29</v>
      </c>
      <c r="E36" s="2" t="s">
        <v>99</v>
      </c>
      <c r="F36" s="2">
        <v>11</v>
      </c>
      <c r="G36" s="1" t="s">
        <v>102</v>
      </c>
    </row>
    <row r="37" spans="3:7" ht="15.75" x14ac:dyDescent="0.25">
      <c r="C37" s="1"/>
      <c r="D37" s="1" t="s">
        <v>30</v>
      </c>
      <c r="E37" s="2" t="s">
        <v>99</v>
      </c>
      <c r="F37" s="2">
        <v>9</v>
      </c>
      <c r="G37" s="1" t="s">
        <v>102</v>
      </c>
    </row>
    <row r="38" spans="3:7" ht="15.75" x14ac:dyDescent="0.25">
      <c r="C38" s="1"/>
      <c r="D38" s="1" t="s">
        <v>31</v>
      </c>
      <c r="E38" s="2" t="s">
        <v>99</v>
      </c>
      <c r="F38" s="2">
        <v>5</v>
      </c>
      <c r="G38" s="1" t="s">
        <v>101</v>
      </c>
    </row>
    <row r="39" spans="3:7" ht="15.75" x14ac:dyDescent="0.25">
      <c r="C39" s="1"/>
      <c r="D39" s="1" t="s">
        <v>32</v>
      </c>
      <c r="E39" s="2" t="s">
        <v>99</v>
      </c>
      <c r="F39" s="2">
        <v>7</v>
      </c>
      <c r="G39" s="1" t="s">
        <v>101</v>
      </c>
    </row>
    <row r="40" spans="3:7" ht="15.75" x14ac:dyDescent="0.25">
      <c r="C40" s="1"/>
      <c r="D40" s="1" t="s">
        <v>33</v>
      </c>
      <c r="E40" s="2" t="s">
        <v>99</v>
      </c>
      <c r="F40" s="2">
        <v>11</v>
      </c>
      <c r="G40" s="1" t="s">
        <v>102</v>
      </c>
    </row>
    <row r="41" spans="3:7" ht="15.75" x14ac:dyDescent="0.25">
      <c r="C41" s="1"/>
      <c r="D41" s="1" t="s">
        <v>34</v>
      </c>
      <c r="E41" s="2" t="s">
        <v>99</v>
      </c>
      <c r="F41" s="2">
        <v>13</v>
      </c>
      <c r="G41" s="1" t="s">
        <v>101</v>
      </c>
    </row>
    <row r="42" spans="3:7" ht="15.75" x14ac:dyDescent="0.25">
      <c r="C42" s="1"/>
      <c r="D42" s="1" t="s">
        <v>35</v>
      </c>
      <c r="E42" s="2" t="s">
        <v>99</v>
      </c>
      <c r="F42" s="2">
        <v>11</v>
      </c>
      <c r="G42" s="1" t="s">
        <v>102</v>
      </c>
    </row>
    <row r="43" spans="3:7" ht="15.75" x14ac:dyDescent="0.25">
      <c r="C43" s="1"/>
      <c r="D43" s="1" t="s">
        <v>36</v>
      </c>
      <c r="E43" s="2" t="s">
        <v>99</v>
      </c>
      <c r="F43" s="2">
        <v>11</v>
      </c>
      <c r="G43" s="1" t="s">
        <v>101</v>
      </c>
    </row>
    <row r="44" spans="3:7" ht="15.75" x14ac:dyDescent="0.25">
      <c r="C44" s="1"/>
      <c r="D44" s="1" t="s">
        <v>37</v>
      </c>
      <c r="E44" s="2" t="s">
        <v>99</v>
      </c>
      <c r="F44" s="2">
        <v>11</v>
      </c>
      <c r="G44" s="1" t="s">
        <v>101</v>
      </c>
    </row>
    <row r="45" spans="3:7" ht="15.75" x14ac:dyDescent="0.25">
      <c r="C45" s="1"/>
      <c r="D45" s="1" t="s">
        <v>38</v>
      </c>
      <c r="E45" s="2" t="s">
        <v>99</v>
      </c>
      <c r="F45" s="2">
        <v>4</v>
      </c>
      <c r="G45" s="1" t="s">
        <v>101</v>
      </c>
    </row>
    <row r="46" spans="3:7" ht="15.75" x14ac:dyDescent="0.25">
      <c r="C46" s="1"/>
      <c r="D46" s="1" t="s">
        <v>39</v>
      </c>
      <c r="E46" s="2" t="s">
        <v>99</v>
      </c>
      <c r="F46" s="2">
        <v>11</v>
      </c>
      <c r="G46" s="1" t="s">
        <v>101</v>
      </c>
    </row>
    <row r="47" spans="3:7" ht="15.75" x14ac:dyDescent="0.25">
      <c r="C47" s="1"/>
      <c r="D47" s="1" t="s">
        <v>40</v>
      </c>
      <c r="E47" s="2" t="s">
        <v>99</v>
      </c>
      <c r="F47" s="2">
        <v>6</v>
      </c>
      <c r="G47" s="1" t="s">
        <v>101</v>
      </c>
    </row>
    <row r="48" spans="3:7" ht="15.75" x14ac:dyDescent="0.25">
      <c r="C48" s="1"/>
      <c r="D48" s="1" t="s">
        <v>41</v>
      </c>
      <c r="E48" s="2" t="s">
        <v>99</v>
      </c>
      <c r="F48" s="2">
        <v>13</v>
      </c>
      <c r="G48" s="1" t="s">
        <v>102</v>
      </c>
    </row>
    <row r="49" spans="3:7" ht="15.75" x14ac:dyDescent="0.25">
      <c r="C49" s="1"/>
      <c r="D49" s="1" t="s">
        <v>42</v>
      </c>
      <c r="E49" s="2" t="s">
        <v>99</v>
      </c>
      <c r="F49" s="2">
        <v>12</v>
      </c>
      <c r="G49" s="1" t="s">
        <v>101</v>
      </c>
    </row>
    <row r="50" spans="3:7" ht="15.75" x14ac:dyDescent="0.25">
      <c r="C50" s="1"/>
      <c r="D50" s="1" t="s">
        <v>43</v>
      </c>
      <c r="E50" s="2" t="s">
        <v>99</v>
      </c>
      <c r="F50" s="2">
        <v>13</v>
      </c>
      <c r="G50" s="1" t="s">
        <v>102</v>
      </c>
    </row>
    <row r="51" spans="3:7" ht="15.75" x14ac:dyDescent="0.25">
      <c r="C51" s="1"/>
      <c r="D51" s="1" t="s">
        <v>44</v>
      </c>
      <c r="E51" s="2" t="s">
        <v>99</v>
      </c>
      <c r="F51" s="2">
        <v>6</v>
      </c>
      <c r="G51" s="1" t="s">
        <v>101</v>
      </c>
    </row>
    <row r="52" spans="3:7" ht="15.75" x14ac:dyDescent="0.25">
      <c r="C52" s="1"/>
      <c r="D52" s="1" t="s">
        <v>45</v>
      </c>
      <c r="E52" s="2" t="s">
        <v>99</v>
      </c>
      <c r="F52" s="2">
        <v>10</v>
      </c>
      <c r="G52" s="1" t="s">
        <v>101</v>
      </c>
    </row>
    <row r="53" spans="3:7" ht="15.75" x14ac:dyDescent="0.25">
      <c r="C53" s="1"/>
      <c r="D53" s="1" t="s">
        <v>46</v>
      </c>
      <c r="E53" s="2" t="s">
        <v>99</v>
      </c>
      <c r="F53" s="2">
        <v>4</v>
      </c>
      <c r="G53" s="1" t="s">
        <v>101</v>
      </c>
    </row>
    <row r="54" spans="3:7" ht="15.75" x14ac:dyDescent="0.25">
      <c r="C54" s="1"/>
      <c r="D54" s="1" t="s">
        <v>47</v>
      </c>
      <c r="E54" s="2" t="s">
        <v>99</v>
      </c>
      <c r="F54" s="2">
        <v>6</v>
      </c>
      <c r="G54" s="1" t="s">
        <v>101</v>
      </c>
    </row>
    <row r="55" spans="3:7" ht="15.75" x14ac:dyDescent="0.25">
      <c r="C55" s="1"/>
      <c r="D55" s="1" t="s">
        <v>49</v>
      </c>
      <c r="E55" s="2" t="s">
        <v>99</v>
      </c>
      <c r="F55" s="2">
        <v>4</v>
      </c>
      <c r="G55" s="1" t="s">
        <v>101</v>
      </c>
    </row>
    <row r="56" spans="3:7" ht="15.75" x14ac:dyDescent="0.25">
      <c r="C56" s="1"/>
      <c r="D56" s="1" t="s">
        <v>48</v>
      </c>
      <c r="E56" s="2" t="s">
        <v>99</v>
      </c>
      <c r="F56" s="2">
        <v>8</v>
      </c>
      <c r="G56" s="1" t="s">
        <v>101</v>
      </c>
    </row>
    <row r="57" spans="3:7" ht="15.75" x14ac:dyDescent="0.25">
      <c r="C57" s="1"/>
      <c r="D57" s="1" t="s">
        <v>50</v>
      </c>
      <c r="E57" s="2" t="s">
        <v>99</v>
      </c>
      <c r="F57" s="2">
        <v>7</v>
      </c>
      <c r="G57" s="1" t="s">
        <v>101</v>
      </c>
    </row>
    <row r="58" spans="3:7" ht="15.75" x14ac:dyDescent="0.25">
      <c r="C58" s="1"/>
      <c r="D58" s="1" t="s">
        <v>51</v>
      </c>
      <c r="E58" s="2" t="s">
        <v>99</v>
      </c>
      <c r="F58" s="2">
        <v>12</v>
      </c>
      <c r="G58" s="1" t="s">
        <v>102</v>
      </c>
    </row>
    <row r="59" spans="3:7" ht="15.75" x14ac:dyDescent="0.25">
      <c r="C59" s="1"/>
      <c r="D59" s="1" t="s">
        <v>52</v>
      </c>
      <c r="E59" s="2" t="s">
        <v>99</v>
      </c>
      <c r="F59" s="2">
        <v>6</v>
      </c>
      <c r="G59" s="1" t="s">
        <v>101</v>
      </c>
    </row>
    <row r="60" spans="3:7" ht="15.75" x14ac:dyDescent="0.25">
      <c r="C60" s="1"/>
      <c r="D60" s="1" t="s">
        <v>107</v>
      </c>
      <c r="E60" s="2" t="s">
        <v>99</v>
      </c>
      <c r="F60" s="2">
        <v>11</v>
      </c>
      <c r="G60" s="1" t="s">
        <v>102</v>
      </c>
    </row>
    <row r="61" spans="3:7" ht="15.75" x14ac:dyDescent="0.25">
      <c r="C61" s="35" t="s">
        <v>119</v>
      </c>
      <c r="D61" s="35">
        <v>51</v>
      </c>
      <c r="E61" s="2"/>
      <c r="F61" s="2"/>
      <c r="G61" s="1"/>
    </row>
  </sheetData>
  <mergeCells count="5">
    <mergeCell ref="C2:I2"/>
    <mergeCell ref="C3:I3"/>
    <mergeCell ref="D5:G6"/>
    <mergeCell ref="J3:K3"/>
    <mergeCell ref="I10:O10"/>
  </mergeCells>
  <pageMargins left="0.7" right="0.7" top="0.75" bottom="0.75" header="0.3" footer="0.3"/>
  <pageSetup paperSize="9" orientation="portrait" r:id="rId1"/>
  <ignoredErrors>
    <ignoredError sqref="K24:L24 N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9"/>
  <sheetViews>
    <sheetView workbookViewId="0">
      <selection activeCell="C59" sqref="C59:D59"/>
    </sheetView>
  </sheetViews>
  <sheetFormatPr defaultRowHeight="15" x14ac:dyDescent="0.25"/>
  <cols>
    <col min="3" max="3" width="9" customWidth="1"/>
    <col min="4" max="4" width="26.5703125" customWidth="1"/>
    <col min="6" max="6" width="13.5703125" customWidth="1"/>
    <col min="7" max="7" width="18.28515625" customWidth="1"/>
    <col min="9" max="9" width="18" customWidth="1"/>
    <col min="10" max="10" width="22.42578125" customWidth="1"/>
    <col min="11" max="11" width="15.5703125" customWidth="1"/>
    <col min="12" max="12" width="13" customWidth="1"/>
    <col min="13" max="13" width="12.7109375" customWidth="1"/>
    <col min="14" max="14" width="14.5703125" customWidth="1"/>
    <col min="15" max="15" width="14" customWidth="1"/>
  </cols>
  <sheetData>
    <row r="2" spans="3:15" ht="15" customHeight="1" x14ac:dyDescent="0.25">
      <c r="C2" s="43" t="s">
        <v>110</v>
      </c>
      <c r="D2" s="43"/>
      <c r="E2" s="43"/>
      <c r="F2" s="43"/>
      <c r="G2" s="43"/>
      <c r="H2" s="43"/>
      <c r="I2" s="43"/>
      <c r="J2" s="4"/>
      <c r="K2" s="4"/>
      <c r="L2" s="4"/>
    </row>
    <row r="3" spans="3:15" ht="15" customHeight="1" x14ac:dyDescent="0.25">
      <c r="C3" s="43" t="s">
        <v>111</v>
      </c>
      <c r="D3" s="43"/>
      <c r="E3" s="43"/>
      <c r="F3" s="43"/>
      <c r="G3" s="43"/>
      <c r="H3" s="43"/>
      <c r="I3" s="43"/>
      <c r="J3" s="4"/>
      <c r="K3" s="4"/>
      <c r="L3" s="4"/>
    </row>
    <row r="4" spans="3:15" ht="18.75" x14ac:dyDescent="0.25">
      <c r="J4" s="48" t="s">
        <v>131</v>
      </c>
      <c r="K4" s="48"/>
      <c r="L4" s="17" t="s">
        <v>121</v>
      </c>
    </row>
    <row r="5" spans="3:15" ht="15.75" x14ac:dyDescent="0.25">
      <c r="C5" s="2"/>
      <c r="D5" s="47" t="s">
        <v>109</v>
      </c>
      <c r="E5" s="47"/>
      <c r="F5" s="47"/>
      <c r="G5" s="47"/>
      <c r="J5" s="18" t="s">
        <v>122</v>
      </c>
      <c r="K5" s="5">
        <v>19</v>
      </c>
      <c r="L5" s="16">
        <f>SUM(K5/K7)</f>
        <v>0.38775510204081631</v>
      </c>
    </row>
    <row r="6" spans="3:15" ht="15.75" x14ac:dyDescent="0.25">
      <c r="C6" s="2"/>
      <c r="D6" s="47"/>
      <c r="E6" s="47"/>
      <c r="F6" s="47"/>
      <c r="G6" s="47"/>
      <c r="J6" s="18" t="s">
        <v>123</v>
      </c>
      <c r="K6" s="5">
        <v>30</v>
      </c>
      <c r="L6" s="16">
        <f>SUM(K6/K7)</f>
        <v>0.61224489795918369</v>
      </c>
    </row>
    <row r="7" spans="3:15" ht="15.75" x14ac:dyDescent="0.25">
      <c r="C7" s="2"/>
      <c r="D7" s="2"/>
      <c r="E7" s="2"/>
      <c r="F7" s="2"/>
      <c r="G7" s="2"/>
      <c r="J7" s="18" t="s">
        <v>114</v>
      </c>
      <c r="K7" s="5">
        <f>SUM(K5+K6)</f>
        <v>49</v>
      </c>
      <c r="L7" s="16">
        <f>SUM(L5+L6)</f>
        <v>1</v>
      </c>
    </row>
    <row r="8" spans="3:15" ht="18.75" x14ac:dyDescent="0.25">
      <c r="C8" s="3" t="s">
        <v>0</v>
      </c>
      <c r="D8" s="3" t="s">
        <v>2</v>
      </c>
      <c r="E8" s="3" t="s">
        <v>4</v>
      </c>
      <c r="F8" s="3" t="s">
        <v>3</v>
      </c>
      <c r="G8" s="3" t="s">
        <v>5</v>
      </c>
    </row>
    <row r="9" spans="3:15" ht="15.75" x14ac:dyDescent="0.25">
      <c r="C9" s="2"/>
      <c r="D9" s="2"/>
      <c r="E9" s="2"/>
      <c r="F9" s="2"/>
      <c r="G9" s="2"/>
    </row>
    <row r="10" spans="3:15" ht="18.75" x14ac:dyDescent="0.3">
      <c r="C10" s="2"/>
      <c r="D10" s="1" t="s">
        <v>53</v>
      </c>
      <c r="E10" s="2" t="s">
        <v>100</v>
      </c>
      <c r="F10" s="2">
        <v>7</v>
      </c>
      <c r="G10" s="1" t="s">
        <v>101</v>
      </c>
      <c r="I10" s="52" t="s">
        <v>130</v>
      </c>
      <c r="J10" s="52"/>
      <c r="K10" s="52"/>
      <c r="L10" s="7"/>
      <c r="M10" s="7"/>
      <c r="N10" s="7"/>
      <c r="O10" s="7"/>
    </row>
    <row r="11" spans="3:15" ht="15.75" x14ac:dyDescent="0.25">
      <c r="C11" s="2"/>
      <c r="D11" s="1" t="s">
        <v>54</v>
      </c>
      <c r="E11" s="2" t="s">
        <v>100</v>
      </c>
      <c r="F11" s="2">
        <v>8</v>
      </c>
      <c r="G11" s="1" t="s">
        <v>101</v>
      </c>
      <c r="I11" s="13" t="s">
        <v>3</v>
      </c>
      <c r="J11" s="13" t="s">
        <v>126</v>
      </c>
      <c r="K11" s="13" t="s">
        <v>121</v>
      </c>
      <c r="L11" s="13" t="s">
        <v>117</v>
      </c>
      <c r="M11" s="20" t="s">
        <v>128</v>
      </c>
      <c r="N11" s="20" t="s">
        <v>118</v>
      </c>
      <c r="O11" s="20" t="s">
        <v>129</v>
      </c>
    </row>
    <row r="12" spans="3:15" ht="15.75" x14ac:dyDescent="0.25">
      <c r="C12" s="2"/>
      <c r="D12" s="1" t="s">
        <v>55</v>
      </c>
      <c r="E12" s="2" t="s">
        <v>100</v>
      </c>
      <c r="F12" s="2">
        <v>6</v>
      </c>
      <c r="G12" s="1" t="s">
        <v>102</v>
      </c>
      <c r="I12" s="19">
        <v>4</v>
      </c>
      <c r="J12" s="10">
        <v>4</v>
      </c>
      <c r="K12" s="15">
        <f>SUM(J12/J24)</f>
        <v>8.1632653061224483E-2</v>
      </c>
      <c r="L12" s="10">
        <v>1</v>
      </c>
      <c r="M12" s="15">
        <f>SUM(L12/J24)</f>
        <v>2.0408163265306121E-2</v>
      </c>
      <c r="N12" s="10">
        <f t="shared" ref="N12:N22" si="0">SUM(J12-L12)</f>
        <v>3</v>
      </c>
      <c r="O12" s="15">
        <f>SUM(N12/J24)</f>
        <v>6.1224489795918366E-2</v>
      </c>
    </row>
    <row r="13" spans="3:15" ht="15.75" x14ac:dyDescent="0.25">
      <c r="C13" s="2"/>
      <c r="D13" s="1" t="s">
        <v>56</v>
      </c>
      <c r="E13" s="2" t="s">
        <v>100</v>
      </c>
      <c r="F13" s="2">
        <v>13</v>
      </c>
      <c r="G13" s="1" t="s">
        <v>101</v>
      </c>
      <c r="I13" s="19">
        <v>5</v>
      </c>
      <c r="J13" s="10">
        <v>5</v>
      </c>
      <c r="K13" s="15">
        <f>SUM(J13/J24)</f>
        <v>0.10204081632653061</v>
      </c>
      <c r="L13" s="10">
        <v>0</v>
      </c>
      <c r="M13" s="15">
        <f>SUM(L13/J24)</f>
        <v>0</v>
      </c>
      <c r="N13" s="10">
        <f t="shared" si="0"/>
        <v>5</v>
      </c>
      <c r="O13" s="15">
        <f>SUM(N13/J24)</f>
        <v>0.10204081632653061</v>
      </c>
    </row>
    <row r="14" spans="3:15" ht="15.75" x14ac:dyDescent="0.25">
      <c r="C14" s="2"/>
      <c r="D14" s="1" t="s">
        <v>57</v>
      </c>
      <c r="E14" s="2" t="s">
        <v>100</v>
      </c>
      <c r="F14" s="2">
        <v>7</v>
      </c>
      <c r="G14" s="1" t="s">
        <v>101</v>
      </c>
      <c r="I14" s="19">
        <v>6</v>
      </c>
      <c r="J14" s="10">
        <v>6</v>
      </c>
      <c r="K14" s="15">
        <f>SUM(J14/J24)</f>
        <v>0.12244897959183673</v>
      </c>
      <c r="L14" s="10">
        <v>3</v>
      </c>
      <c r="M14" s="15">
        <f>SUM(L14/J24)</f>
        <v>6.1224489795918366E-2</v>
      </c>
      <c r="N14" s="10">
        <f t="shared" si="0"/>
        <v>3</v>
      </c>
      <c r="O14" s="15">
        <f>SUM(N14/J24)</f>
        <v>6.1224489795918366E-2</v>
      </c>
    </row>
    <row r="15" spans="3:15" ht="15.75" x14ac:dyDescent="0.25">
      <c r="C15" s="2"/>
      <c r="D15" s="1" t="s">
        <v>58</v>
      </c>
      <c r="E15" s="2" t="s">
        <v>100</v>
      </c>
      <c r="F15" s="2">
        <v>5</v>
      </c>
      <c r="G15" s="1" t="s">
        <v>101</v>
      </c>
      <c r="I15" s="19">
        <v>7</v>
      </c>
      <c r="J15" s="10">
        <v>6</v>
      </c>
      <c r="K15" s="15">
        <f>SUM(J15/J24)</f>
        <v>0.12244897959183673</v>
      </c>
      <c r="L15" s="10">
        <v>2</v>
      </c>
      <c r="M15" s="15">
        <f>SUM(L15/J24)</f>
        <v>4.0816326530612242E-2</v>
      </c>
      <c r="N15" s="10">
        <f t="shared" si="0"/>
        <v>4</v>
      </c>
      <c r="O15" s="15">
        <f>SUM(N15/J24)</f>
        <v>8.1632653061224483E-2</v>
      </c>
    </row>
    <row r="16" spans="3:15" ht="15.75" x14ac:dyDescent="0.25">
      <c r="C16" s="2"/>
      <c r="D16" s="1" t="s">
        <v>59</v>
      </c>
      <c r="E16" s="2" t="s">
        <v>100</v>
      </c>
      <c r="F16" s="2">
        <v>11</v>
      </c>
      <c r="G16" s="1" t="s">
        <v>102</v>
      </c>
      <c r="I16" s="19">
        <v>8</v>
      </c>
      <c r="J16" s="10">
        <v>9</v>
      </c>
      <c r="K16" s="15">
        <f>SUM(J16/J24)</f>
        <v>0.18367346938775511</v>
      </c>
      <c r="L16" s="10">
        <v>4</v>
      </c>
      <c r="M16" s="15">
        <f>SUM(L16/J24)</f>
        <v>8.1632653061224483E-2</v>
      </c>
      <c r="N16" s="10">
        <f t="shared" si="0"/>
        <v>5</v>
      </c>
      <c r="O16" s="15">
        <f>SUM(N16/J24)</f>
        <v>0.10204081632653061</v>
      </c>
    </row>
    <row r="17" spans="3:15" ht="15.75" x14ac:dyDescent="0.25">
      <c r="C17" s="2"/>
      <c r="D17" s="1" t="s">
        <v>60</v>
      </c>
      <c r="E17" s="2" t="s">
        <v>100</v>
      </c>
      <c r="F17" s="2">
        <v>11</v>
      </c>
      <c r="G17" s="1" t="s">
        <v>102</v>
      </c>
      <c r="I17" s="19">
        <v>9</v>
      </c>
      <c r="J17" s="10">
        <v>3</v>
      </c>
      <c r="K17" s="15">
        <f>SUM(J17/J24)</f>
        <v>6.1224489795918366E-2</v>
      </c>
      <c r="L17" s="10">
        <v>1</v>
      </c>
      <c r="M17" s="15">
        <f>SUM(L17/J24)</f>
        <v>2.0408163265306121E-2</v>
      </c>
      <c r="N17" s="10">
        <f t="shared" si="0"/>
        <v>2</v>
      </c>
      <c r="O17" s="15">
        <f>SUM(N17/J24)</f>
        <v>4.0816326530612242E-2</v>
      </c>
    </row>
    <row r="18" spans="3:15" ht="15.75" x14ac:dyDescent="0.25">
      <c r="C18" s="2"/>
      <c r="D18" s="1" t="s">
        <v>108</v>
      </c>
      <c r="E18" s="2" t="s">
        <v>100</v>
      </c>
      <c r="F18" s="2">
        <v>6</v>
      </c>
      <c r="G18" s="1" t="s">
        <v>102</v>
      </c>
      <c r="I18" s="19">
        <v>10</v>
      </c>
      <c r="J18" s="10">
        <v>3</v>
      </c>
      <c r="K18" s="15">
        <f>SUM(J18/J24)</f>
        <v>6.1224489795918366E-2</v>
      </c>
      <c r="L18" s="10">
        <v>0</v>
      </c>
      <c r="M18" s="15">
        <f>SUM(L18/J24)</f>
        <v>0</v>
      </c>
      <c r="N18" s="10">
        <f t="shared" si="0"/>
        <v>3</v>
      </c>
      <c r="O18" s="15">
        <f>SUM(N18/J24)</f>
        <v>6.1224489795918366E-2</v>
      </c>
    </row>
    <row r="19" spans="3:15" ht="15.75" x14ac:dyDescent="0.25">
      <c r="C19" s="2"/>
      <c r="D19" s="1" t="s">
        <v>61</v>
      </c>
      <c r="E19" s="2" t="s">
        <v>100</v>
      </c>
      <c r="F19" s="2">
        <v>9</v>
      </c>
      <c r="G19" s="1" t="s">
        <v>102</v>
      </c>
      <c r="I19" s="19">
        <v>11</v>
      </c>
      <c r="J19" s="10">
        <v>4</v>
      </c>
      <c r="K19" s="15">
        <f>SUM(J19/J24)</f>
        <v>8.1632653061224483E-2</v>
      </c>
      <c r="L19" s="10">
        <v>3</v>
      </c>
      <c r="M19" s="15">
        <f>SUM(L19/J24)</f>
        <v>6.1224489795918366E-2</v>
      </c>
      <c r="N19" s="10">
        <f t="shared" si="0"/>
        <v>1</v>
      </c>
      <c r="O19" s="15">
        <f>SUM(N19/J24)</f>
        <v>2.0408163265306121E-2</v>
      </c>
    </row>
    <row r="20" spans="3:15" ht="15.75" x14ac:dyDescent="0.25">
      <c r="C20" s="2"/>
      <c r="D20" s="1" t="s">
        <v>62</v>
      </c>
      <c r="E20" s="2" t="s">
        <v>100</v>
      </c>
      <c r="F20" s="2">
        <v>8</v>
      </c>
      <c r="G20" s="1" t="s">
        <v>102</v>
      </c>
      <c r="I20" s="19">
        <v>12</v>
      </c>
      <c r="J20" s="10">
        <v>5</v>
      </c>
      <c r="K20" s="15">
        <f>SUM(J20/J24)</f>
        <v>0.10204081632653061</v>
      </c>
      <c r="L20" s="10">
        <v>3</v>
      </c>
      <c r="M20" s="15">
        <f>SUM(L20/J24)</f>
        <v>6.1224489795918366E-2</v>
      </c>
      <c r="N20" s="10">
        <f t="shared" si="0"/>
        <v>2</v>
      </c>
      <c r="O20" s="15">
        <f>SUM(N20/J24)</f>
        <v>4.0816326530612242E-2</v>
      </c>
    </row>
    <row r="21" spans="3:15" ht="15.75" x14ac:dyDescent="0.25">
      <c r="C21" s="2"/>
      <c r="D21" s="1" t="s">
        <v>63</v>
      </c>
      <c r="E21" s="2" t="s">
        <v>100</v>
      </c>
      <c r="F21" s="2">
        <v>12</v>
      </c>
      <c r="G21" s="1" t="s">
        <v>102</v>
      </c>
      <c r="I21" s="19">
        <v>13</v>
      </c>
      <c r="J21" s="10">
        <v>4</v>
      </c>
      <c r="K21" s="15">
        <f>SUM(J21/J24)</f>
        <v>8.1632653061224483E-2</v>
      </c>
      <c r="L21" s="10">
        <v>2</v>
      </c>
      <c r="M21" s="15">
        <f>SUM(L21/J24)</f>
        <v>4.0816326530612242E-2</v>
      </c>
      <c r="N21" s="10">
        <f t="shared" si="0"/>
        <v>2</v>
      </c>
      <c r="O21" s="15">
        <f>SUM(N21/J24)</f>
        <v>4.0816326530612242E-2</v>
      </c>
    </row>
    <row r="22" spans="3:15" ht="15.75" x14ac:dyDescent="0.25">
      <c r="C22" s="2"/>
      <c r="D22" s="1" t="s">
        <v>64</v>
      </c>
      <c r="E22" s="2" t="s">
        <v>100</v>
      </c>
      <c r="F22" s="2">
        <v>11</v>
      </c>
      <c r="G22" s="1" t="s">
        <v>102</v>
      </c>
      <c r="I22" s="19">
        <v>14</v>
      </c>
      <c r="J22" s="10">
        <v>0</v>
      </c>
      <c r="K22" s="15">
        <f>SUM(J22/J24)</f>
        <v>0</v>
      </c>
      <c r="L22" s="10">
        <v>0</v>
      </c>
      <c r="M22" s="15">
        <f>SUM(L22/J24)</f>
        <v>0</v>
      </c>
      <c r="N22" s="10">
        <f t="shared" si="0"/>
        <v>0</v>
      </c>
      <c r="O22" s="15">
        <f>SUM(N22/J24)</f>
        <v>0</v>
      </c>
    </row>
    <row r="23" spans="3:15" ht="15.75" x14ac:dyDescent="0.25">
      <c r="C23" s="2"/>
      <c r="D23" s="1" t="s">
        <v>65</v>
      </c>
      <c r="E23" s="2" t="s">
        <v>100</v>
      </c>
      <c r="F23" s="2">
        <v>6</v>
      </c>
      <c r="G23" s="1" t="s">
        <v>101</v>
      </c>
      <c r="I23" s="10"/>
      <c r="J23" s="10"/>
      <c r="K23" s="10"/>
      <c r="L23" s="10"/>
      <c r="M23" s="10"/>
      <c r="N23" s="10"/>
      <c r="O23" s="10"/>
    </row>
    <row r="24" spans="3:15" ht="15.75" x14ac:dyDescent="0.25">
      <c r="C24" s="2"/>
      <c r="D24" s="1" t="s">
        <v>66</v>
      </c>
      <c r="E24" s="2" t="s">
        <v>100</v>
      </c>
      <c r="F24" s="2">
        <v>12</v>
      </c>
      <c r="G24" s="1" t="s">
        <v>101</v>
      </c>
      <c r="I24" s="10" t="s">
        <v>119</v>
      </c>
      <c r="J24" s="10">
        <f>SUM(J12+J13+J14+J15+J16+J17+J18+J19+J20+J21+J22)</f>
        <v>49</v>
      </c>
      <c r="K24" s="15">
        <f>SUM(J24/J24)</f>
        <v>1</v>
      </c>
      <c r="L24" s="10">
        <f>SUM(L12+L13+L14+L15+L16+L17+L18+L19+L20+L21+L22)</f>
        <v>19</v>
      </c>
      <c r="M24" s="15">
        <f>SUM(L24/J24)</f>
        <v>0.38775510204081631</v>
      </c>
      <c r="N24" s="10">
        <f>SUM(J24-L24)</f>
        <v>30</v>
      </c>
      <c r="O24" s="15">
        <f>SUM(N24/J24)</f>
        <v>0.61224489795918369</v>
      </c>
    </row>
    <row r="25" spans="3:15" ht="15.75" x14ac:dyDescent="0.25">
      <c r="C25" s="2"/>
      <c r="D25" s="1" t="s">
        <v>67</v>
      </c>
      <c r="E25" s="2" t="s">
        <v>100</v>
      </c>
      <c r="F25" s="2">
        <v>10</v>
      </c>
      <c r="G25" s="1" t="s">
        <v>101</v>
      </c>
    </row>
    <row r="26" spans="3:15" ht="15.75" x14ac:dyDescent="0.25">
      <c r="C26" s="2"/>
      <c r="D26" s="1" t="s">
        <v>68</v>
      </c>
      <c r="E26" s="2" t="s">
        <v>100</v>
      </c>
      <c r="F26" s="2">
        <v>4</v>
      </c>
      <c r="G26" s="1" t="s">
        <v>101</v>
      </c>
    </row>
    <row r="27" spans="3:15" ht="15.75" x14ac:dyDescent="0.25">
      <c r="C27" s="2"/>
      <c r="D27" s="1" t="s">
        <v>69</v>
      </c>
      <c r="E27" s="2" t="s">
        <v>100</v>
      </c>
      <c r="F27" s="2">
        <v>9</v>
      </c>
      <c r="G27" s="1" t="s">
        <v>101</v>
      </c>
    </row>
    <row r="28" spans="3:15" ht="15.75" x14ac:dyDescent="0.25">
      <c r="C28" s="2"/>
      <c r="D28" s="1" t="s">
        <v>70</v>
      </c>
      <c r="E28" s="2" t="s">
        <v>100</v>
      </c>
      <c r="F28" s="2">
        <v>8</v>
      </c>
      <c r="G28" s="1" t="s">
        <v>101</v>
      </c>
    </row>
    <row r="29" spans="3:15" ht="15.75" x14ac:dyDescent="0.25">
      <c r="C29" s="2"/>
      <c r="D29" s="1" t="s">
        <v>71</v>
      </c>
      <c r="E29" s="2" t="s">
        <v>100</v>
      </c>
      <c r="F29" s="2">
        <v>13</v>
      </c>
      <c r="G29" s="1" t="s">
        <v>101</v>
      </c>
    </row>
    <row r="30" spans="3:15" ht="15.75" x14ac:dyDescent="0.25">
      <c r="C30" s="2"/>
      <c r="D30" s="1" t="s">
        <v>72</v>
      </c>
      <c r="E30" s="2" t="s">
        <v>100</v>
      </c>
      <c r="F30" s="2">
        <v>8</v>
      </c>
      <c r="G30" s="1" t="s">
        <v>101</v>
      </c>
    </row>
    <row r="31" spans="3:15" ht="15.75" x14ac:dyDescent="0.25">
      <c r="C31" s="2"/>
      <c r="D31" s="1" t="s">
        <v>73</v>
      </c>
      <c r="E31" s="2" t="s">
        <v>100</v>
      </c>
      <c r="F31" s="2">
        <v>13</v>
      </c>
      <c r="G31" s="1" t="s">
        <v>102</v>
      </c>
    </row>
    <row r="32" spans="3:15" ht="15.75" x14ac:dyDescent="0.25">
      <c r="C32" s="2"/>
      <c r="D32" s="1" t="s">
        <v>74</v>
      </c>
      <c r="E32" s="2" t="s">
        <v>100</v>
      </c>
      <c r="F32" s="2">
        <v>8</v>
      </c>
      <c r="G32" s="1" t="s">
        <v>102</v>
      </c>
    </row>
    <row r="33" spans="3:7" ht="15.75" x14ac:dyDescent="0.25">
      <c r="C33" s="2"/>
      <c r="D33" s="1" t="s">
        <v>75</v>
      </c>
      <c r="E33" s="2" t="s">
        <v>100</v>
      </c>
      <c r="F33" s="2">
        <v>5</v>
      </c>
      <c r="G33" s="1" t="s">
        <v>101</v>
      </c>
    </row>
    <row r="34" spans="3:7" ht="15.75" x14ac:dyDescent="0.25">
      <c r="C34" s="2"/>
      <c r="D34" s="1" t="s">
        <v>76</v>
      </c>
      <c r="E34" s="2" t="s">
        <v>100</v>
      </c>
      <c r="F34" s="2">
        <v>8</v>
      </c>
      <c r="G34" s="1" t="s">
        <v>101</v>
      </c>
    </row>
    <row r="35" spans="3:7" ht="15.75" x14ac:dyDescent="0.25">
      <c r="C35" s="2"/>
      <c r="D35" s="1" t="s">
        <v>77</v>
      </c>
      <c r="E35" s="2" t="s">
        <v>100</v>
      </c>
      <c r="F35" s="2">
        <v>12</v>
      </c>
      <c r="G35" s="1" t="s">
        <v>102</v>
      </c>
    </row>
    <row r="36" spans="3:7" ht="15.75" x14ac:dyDescent="0.25">
      <c r="C36" s="2"/>
      <c r="D36" s="1" t="s">
        <v>78</v>
      </c>
      <c r="E36" s="2" t="s">
        <v>100</v>
      </c>
      <c r="F36" s="2">
        <v>13</v>
      </c>
      <c r="G36" s="1" t="s">
        <v>102</v>
      </c>
    </row>
    <row r="37" spans="3:7" ht="15.75" x14ac:dyDescent="0.25">
      <c r="C37" s="2"/>
      <c r="D37" s="1" t="s">
        <v>79</v>
      </c>
      <c r="E37" s="2" t="s">
        <v>100</v>
      </c>
      <c r="F37" s="2">
        <v>5</v>
      </c>
      <c r="G37" s="1" t="s">
        <v>101</v>
      </c>
    </row>
    <row r="38" spans="3:7" ht="15.75" x14ac:dyDescent="0.25">
      <c r="C38" s="2"/>
      <c r="D38" s="1" t="s">
        <v>80</v>
      </c>
      <c r="E38" s="2" t="s">
        <v>100</v>
      </c>
      <c r="F38" s="2">
        <v>12</v>
      </c>
      <c r="G38" s="1" t="s">
        <v>101</v>
      </c>
    </row>
    <row r="39" spans="3:7" ht="15.75" x14ac:dyDescent="0.25">
      <c r="C39" s="2"/>
      <c r="D39" s="1" t="s">
        <v>81</v>
      </c>
      <c r="E39" s="2" t="s">
        <v>100</v>
      </c>
      <c r="F39" s="2">
        <v>7</v>
      </c>
      <c r="G39" s="1" t="s">
        <v>101</v>
      </c>
    </row>
    <row r="40" spans="3:7" ht="15.75" x14ac:dyDescent="0.25">
      <c r="C40" s="2"/>
      <c r="D40" s="1" t="s">
        <v>82</v>
      </c>
      <c r="E40" s="2" t="s">
        <v>100</v>
      </c>
      <c r="F40" s="2">
        <v>4</v>
      </c>
      <c r="G40" s="1" t="s">
        <v>101</v>
      </c>
    </row>
    <row r="41" spans="3:7" ht="15.75" x14ac:dyDescent="0.25">
      <c r="C41" s="2"/>
      <c r="D41" s="1" t="s">
        <v>83</v>
      </c>
      <c r="E41" s="2" t="s">
        <v>100</v>
      </c>
      <c r="F41" s="2">
        <v>10</v>
      </c>
      <c r="G41" s="1" t="s">
        <v>101</v>
      </c>
    </row>
    <row r="42" spans="3:7" ht="15.75" x14ac:dyDescent="0.25">
      <c r="C42" s="2"/>
      <c r="D42" s="1" t="s">
        <v>84</v>
      </c>
      <c r="E42" s="2" t="s">
        <v>100</v>
      </c>
      <c r="F42" s="2">
        <v>4</v>
      </c>
      <c r="G42" s="1" t="s">
        <v>101</v>
      </c>
    </row>
    <row r="43" spans="3:7" ht="15.75" x14ac:dyDescent="0.25">
      <c r="C43" s="2"/>
      <c r="D43" s="1" t="s">
        <v>85</v>
      </c>
      <c r="E43" s="2" t="s">
        <v>100</v>
      </c>
      <c r="F43" s="2">
        <v>5</v>
      </c>
      <c r="G43" s="1" t="s">
        <v>101</v>
      </c>
    </row>
    <row r="44" spans="3:7" ht="15.75" x14ac:dyDescent="0.25">
      <c r="C44" s="2"/>
      <c r="D44" s="1" t="s">
        <v>86</v>
      </c>
      <c r="E44" s="2" t="s">
        <v>100</v>
      </c>
      <c r="F44" s="2">
        <v>9</v>
      </c>
      <c r="G44" s="1" t="s">
        <v>101</v>
      </c>
    </row>
    <row r="45" spans="3:7" ht="15.75" x14ac:dyDescent="0.25">
      <c r="C45" s="2"/>
      <c r="D45" s="1" t="s">
        <v>87</v>
      </c>
      <c r="E45" s="2" t="s">
        <v>100</v>
      </c>
      <c r="F45" s="2">
        <v>7</v>
      </c>
      <c r="G45" s="1" t="s">
        <v>101</v>
      </c>
    </row>
    <row r="46" spans="3:7" ht="15.75" x14ac:dyDescent="0.25">
      <c r="C46" s="2"/>
      <c r="D46" s="1" t="s">
        <v>88</v>
      </c>
      <c r="E46" s="2" t="s">
        <v>100</v>
      </c>
      <c r="F46" s="2">
        <v>11</v>
      </c>
      <c r="G46" s="1" t="s">
        <v>101</v>
      </c>
    </row>
    <row r="47" spans="3:7" ht="15.75" x14ac:dyDescent="0.25">
      <c r="C47" s="2"/>
      <c r="D47" s="1" t="s">
        <v>89</v>
      </c>
      <c r="E47" s="2" t="s">
        <v>100</v>
      </c>
      <c r="F47" s="2">
        <v>12</v>
      </c>
      <c r="G47" s="1" t="s">
        <v>102</v>
      </c>
    </row>
    <row r="48" spans="3:7" ht="15.75" x14ac:dyDescent="0.25">
      <c r="C48" s="2"/>
      <c r="D48" s="1" t="s">
        <v>90</v>
      </c>
      <c r="E48" s="2" t="s">
        <v>100</v>
      </c>
      <c r="F48" s="2">
        <v>4</v>
      </c>
      <c r="G48" s="1" t="s">
        <v>102</v>
      </c>
    </row>
    <row r="49" spans="3:7" ht="15.75" x14ac:dyDescent="0.25">
      <c r="C49" s="2"/>
      <c r="D49" s="1" t="s">
        <v>91</v>
      </c>
      <c r="E49" s="2" t="s">
        <v>100</v>
      </c>
      <c r="F49" s="2">
        <v>7</v>
      </c>
      <c r="G49" s="1" t="s">
        <v>102</v>
      </c>
    </row>
    <row r="50" spans="3:7" ht="15.75" x14ac:dyDescent="0.25">
      <c r="C50" s="2"/>
      <c r="D50" s="1" t="s">
        <v>92</v>
      </c>
      <c r="E50" s="2" t="s">
        <v>100</v>
      </c>
      <c r="F50" s="2">
        <v>6</v>
      </c>
      <c r="G50" s="1" t="s">
        <v>102</v>
      </c>
    </row>
    <row r="51" spans="3:7" ht="15.75" x14ac:dyDescent="0.25">
      <c r="C51" s="2"/>
      <c r="D51" s="1" t="s">
        <v>93</v>
      </c>
      <c r="E51" s="2" t="s">
        <v>100</v>
      </c>
      <c r="F51" s="2">
        <v>8</v>
      </c>
      <c r="G51" s="1" t="s">
        <v>102</v>
      </c>
    </row>
    <row r="52" spans="3:7" ht="15.75" x14ac:dyDescent="0.25">
      <c r="C52" s="2"/>
      <c r="D52" s="1" t="s">
        <v>94</v>
      </c>
      <c r="E52" s="2" t="s">
        <v>100</v>
      </c>
      <c r="F52" s="2">
        <v>8</v>
      </c>
      <c r="G52" s="1" t="s">
        <v>102</v>
      </c>
    </row>
    <row r="53" spans="3:7" ht="15.75" x14ac:dyDescent="0.25">
      <c r="C53" s="2"/>
      <c r="D53" s="1" t="s">
        <v>95</v>
      </c>
      <c r="E53" s="2" t="s">
        <v>100</v>
      </c>
      <c r="F53" s="2">
        <v>5</v>
      </c>
      <c r="G53" s="1" t="s">
        <v>101</v>
      </c>
    </row>
    <row r="54" spans="3:7" ht="15.75" x14ac:dyDescent="0.25">
      <c r="C54" s="2"/>
      <c r="D54" s="1" t="s">
        <v>96</v>
      </c>
      <c r="E54" s="2" t="s">
        <v>100</v>
      </c>
      <c r="F54" s="2">
        <v>6</v>
      </c>
      <c r="G54" s="1" t="s">
        <v>101</v>
      </c>
    </row>
    <row r="55" spans="3:7" ht="15.75" x14ac:dyDescent="0.25">
      <c r="C55" s="2"/>
      <c r="D55" s="1" t="s">
        <v>97</v>
      </c>
      <c r="E55" s="2" t="s">
        <v>100</v>
      </c>
      <c r="F55" s="2">
        <v>6</v>
      </c>
      <c r="G55" s="1" t="s">
        <v>101</v>
      </c>
    </row>
    <row r="56" spans="3:7" ht="15.75" x14ac:dyDescent="0.25">
      <c r="C56" s="2"/>
      <c r="D56" s="1" t="s">
        <v>98</v>
      </c>
      <c r="E56" s="2" t="s">
        <v>100</v>
      </c>
      <c r="F56" s="2">
        <v>10</v>
      </c>
      <c r="G56" s="1" t="s">
        <v>101</v>
      </c>
    </row>
    <row r="57" spans="3:7" ht="15.75" x14ac:dyDescent="0.25">
      <c r="C57" s="2"/>
      <c r="D57" s="1" t="s">
        <v>104</v>
      </c>
      <c r="E57" s="2" t="s">
        <v>100</v>
      </c>
      <c r="F57" s="2">
        <v>8</v>
      </c>
      <c r="G57" s="1" t="s">
        <v>101</v>
      </c>
    </row>
    <row r="58" spans="3:7" ht="15.75" x14ac:dyDescent="0.25">
      <c r="C58" s="2"/>
      <c r="D58" s="1" t="s">
        <v>105</v>
      </c>
      <c r="E58" s="2" t="s">
        <v>100</v>
      </c>
      <c r="F58" s="2">
        <v>7</v>
      </c>
      <c r="G58" s="1" t="s">
        <v>102</v>
      </c>
    </row>
    <row r="59" spans="3:7" ht="15.75" x14ac:dyDescent="0.25">
      <c r="C59" s="36" t="s">
        <v>119</v>
      </c>
      <c r="D59" s="36">
        <v>49</v>
      </c>
      <c r="E59" s="2"/>
      <c r="F59" s="2"/>
      <c r="G59" s="2"/>
    </row>
  </sheetData>
  <mergeCells count="5">
    <mergeCell ref="D5:G6"/>
    <mergeCell ref="C2:I2"/>
    <mergeCell ref="C3:I3"/>
    <mergeCell ref="I10:K10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7"/>
  <sheetViews>
    <sheetView tabSelected="1" topLeftCell="A4" workbookViewId="0">
      <selection activeCell="N14" sqref="N14"/>
    </sheetView>
  </sheetViews>
  <sheetFormatPr defaultRowHeight="15" x14ac:dyDescent="0.25"/>
  <cols>
    <col min="4" max="4" width="11.5703125" customWidth="1"/>
    <col min="5" max="5" width="19.28515625" customWidth="1"/>
  </cols>
  <sheetData>
    <row r="4" spans="4:12" ht="18.75" x14ac:dyDescent="0.3">
      <c r="D4" s="53" t="s">
        <v>141</v>
      </c>
      <c r="E4" s="53"/>
      <c r="F4" s="53"/>
      <c r="G4" s="53"/>
      <c r="H4" s="53"/>
      <c r="I4" s="53"/>
      <c r="J4" s="53"/>
      <c r="K4" s="53"/>
      <c r="L4" s="53"/>
    </row>
    <row r="6" spans="4:12" ht="15.75" x14ac:dyDescent="0.25">
      <c r="D6" s="32" t="s">
        <v>3</v>
      </c>
      <c r="E6" s="32" t="s">
        <v>126</v>
      </c>
      <c r="F6" s="32" t="s">
        <v>117</v>
      </c>
      <c r="G6" s="54" t="s">
        <v>142</v>
      </c>
      <c r="H6" s="54" t="s">
        <v>143</v>
      </c>
      <c r="I6" s="54" t="s">
        <v>144</v>
      </c>
      <c r="J6" s="54" t="s">
        <v>145</v>
      </c>
      <c r="K6" s="54" t="s">
        <v>146</v>
      </c>
      <c r="L6" s="54" t="s">
        <v>147</v>
      </c>
    </row>
    <row r="7" spans="4:12" ht="15.75" x14ac:dyDescent="0.25">
      <c r="D7" s="19">
        <v>4</v>
      </c>
      <c r="E7" s="10">
        <v>7</v>
      </c>
      <c r="F7" s="10">
        <v>1</v>
      </c>
      <c r="G7" s="55">
        <v>1</v>
      </c>
      <c r="H7" s="55"/>
      <c r="I7" s="55"/>
      <c r="J7" s="55"/>
      <c r="K7" s="55"/>
      <c r="L7" s="55"/>
    </row>
    <row r="8" spans="4:12" ht="15.75" x14ac:dyDescent="0.25">
      <c r="D8" s="19">
        <v>5</v>
      </c>
      <c r="E8" s="10">
        <v>6</v>
      </c>
      <c r="F8" s="10">
        <v>0</v>
      </c>
      <c r="G8" s="55"/>
      <c r="H8" s="55"/>
      <c r="I8" s="55"/>
      <c r="J8" s="55"/>
      <c r="K8" s="55"/>
      <c r="L8" s="55"/>
    </row>
    <row r="9" spans="4:12" ht="15.75" x14ac:dyDescent="0.25">
      <c r="D9" s="19">
        <v>6</v>
      </c>
      <c r="E9" s="10">
        <v>11</v>
      </c>
      <c r="F9" s="10">
        <v>4</v>
      </c>
      <c r="G9" s="55">
        <v>3</v>
      </c>
      <c r="H9" s="55">
        <v>1</v>
      </c>
      <c r="I9" s="55"/>
      <c r="J9" s="55"/>
      <c r="K9" s="55"/>
      <c r="L9" s="55"/>
    </row>
    <row r="10" spans="4:12" ht="15.75" x14ac:dyDescent="0.25">
      <c r="D10" s="19">
        <v>7</v>
      </c>
      <c r="E10" s="10">
        <v>12</v>
      </c>
      <c r="F10" s="10">
        <v>5</v>
      </c>
      <c r="G10" s="55">
        <v>4</v>
      </c>
      <c r="H10" s="55">
        <v>1</v>
      </c>
      <c r="I10" s="55"/>
      <c r="J10" s="55"/>
      <c r="K10" s="55"/>
      <c r="L10" s="55"/>
    </row>
    <row r="11" spans="4:12" ht="15.75" x14ac:dyDescent="0.25">
      <c r="D11" s="19">
        <v>8</v>
      </c>
      <c r="E11" s="10">
        <v>13</v>
      </c>
      <c r="F11" s="10">
        <v>5</v>
      </c>
      <c r="G11" s="55">
        <v>3</v>
      </c>
      <c r="H11" s="55">
        <v>1</v>
      </c>
      <c r="I11" s="55">
        <v>1</v>
      </c>
      <c r="J11" s="55"/>
      <c r="K11" s="55"/>
      <c r="L11" s="55"/>
    </row>
    <row r="12" spans="4:12" ht="15.75" x14ac:dyDescent="0.25">
      <c r="D12" s="19">
        <v>9</v>
      </c>
      <c r="E12" s="10">
        <v>6</v>
      </c>
      <c r="F12" s="10">
        <v>4</v>
      </c>
      <c r="G12" s="55">
        <v>4</v>
      </c>
      <c r="H12" s="55"/>
      <c r="I12" s="55"/>
      <c r="J12" s="55"/>
      <c r="K12" s="55"/>
      <c r="L12" s="55"/>
    </row>
    <row r="13" spans="4:12" ht="15.75" x14ac:dyDescent="0.25">
      <c r="D13" s="19">
        <v>10</v>
      </c>
      <c r="E13" s="10">
        <v>10</v>
      </c>
      <c r="F13" s="10">
        <v>3</v>
      </c>
      <c r="G13" s="55">
        <v>3</v>
      </c>
      <c r="H13" s="55"/>
      <c r="I13" s="55"/>
      <c r="J13" s="55"/>
      <c r="K13" s="55"/>
      <c r="L13" s="55"/>
    </row>
    <row r="14" spans="4:12" ht="15.75" x14ac:dyDescent="0.25">
      <c r="D14" s="19">
        <v>11</v>
      </c>
      <c r="E14" s="10">
        <v>15</v>
      </c>
      <c r="F14" s="10">
        <v>10</v>
      </c>
      <c r="G14" s="55"/>
      <c r="H14" s="55">
        <v>1</v>
      </c>
      <c r="I14" s="55">
        <v>4</v>
      </c>
      <c r="J14" s="55">
        <v>1</v>
      </c>
      <c r="K14" s="55">
        <v>3</v>
      </c>
      <c r="L14" s="55">
        <v>1</v>
      </c>
    </row>
    <row r="15" spans="4:12" ht="15.75" x14ac:dyDescent="0.25">
      <c r="D15" s="19">
        <v>12</v>
      </c>
      <c r="E15" s="10">
        <v>10</v>
      </c>
      <c r="F15" s="10">
        <v>6</v>
      </c>
      <c r="G15" s="55">
        <v>5</v>
      </c>
      <c r="H15" s="55">
        <v>1</v>
      </c>
      <c r="I15" s="55"/>
      <c r="J15" s="55"/>
      <c r="K15" s="55"/>
      <c r="L15" s="55"/>
    </row>
    <row r="16" spans="4:12" ht="15.75" x14ac:dyDescent="0.25">
      <c r="D16" s="19">
        <v>13</v>
      </c>
      <c r="E16" s="10">
        <v>10</v>
      </c>
      <c r="F16" s="10">
        <v>6</v>
      </c>
      <c r="G16" s="55">
        <v>5</v>
      </c>
      <c r="H16" s="55">
        <v>1</v>
      </c>
      <c r="I16" s="55"/>
      <c r="J16" s="55"/>
      <c r="K16" s="55"/>
      <c r="L16" s="55"/>
    </row>
    <row r="17" spans="4:12" ht="15.75" x14ac:dyDescent="0.25">
      <c r="D17" s="19" t="s">
        <v>119</v>
      </c>
      <c r="E17" s="10">
        <f>SUM(E7:E16)</f>
        <v>100</v>
      </c>
      <c r="F17" s="10">
        <f>SUM(F7:F16)</f>
        <v>44</v>
      </c>
      <c r="G17" s="10">
        <f t="shared" ref="G17:L17" si="0">SUM(G7:G16)</f>
        <v>28</v>
      </c>
      <c r="H17" s="10">
        <f t="shared" si="0"/>
        <v>6</v>
      </c>
      <c r="I17" s="10">
        <f t="shared" si="0"/>
        <v>5</v>
      </c>
      <c r="J17" s="10">
        <f t="shared" si="0"/>
        <v>1</v>
      </c>
      <c r="K17" s="10">
        <f t="shared" si="0"/>
        <v>3</v>
      </c>
      <c r="L17" s="10">
        <f t="shared" si="0"/>
        <v>1</v>
      </c>
    </row>
  </sheetData>
  <mergeCells count="1">
    <mergeCell ref="D4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Masculinos</vt:lpstr>
      <vt:lpstr>Femeninos</vt:lpstr>
      <vt:lpstr>PorCampos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</dc:creator>
  <cp:lastModifiedBy>D.J.A</cp:lastModifiedBy>
  <cp:lastPrinted>2012-08-04T21:16:00Z</cp:lastPrinted>
  <dcterms:created xsi:type="dcterms:W3CDTF">2012-08-04T05:09:45Z</dcterms:created>
  <dcterms:modified xsi:type="dcterms:W3CDTF">2022-04-13T19:08:08Z</dcterms:modified>
</cp:coreProperties>
</file>