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<sst xmlns="http://schemas.openxmlformats.org/spreadsheetml/2006/main" count="42" uniqueCount="17">
  <si>
    <t xml:space="preserve">Medições Multiplicação Simples</t>
  </si>
  <si>
    <t xml:space="preserve">Medições Multiplicação por Linhas</t>
  </si>
  <si>
    <t xml:space="preserve">Medições Multiplicação por Bloco</t>
  </si>
  <si>
    <t xml:space="preserve">Medições Multiplicação Paralelo</t>
  </si>
  <si>
    <t xml:space="preserve">C++</t>
  </si>
  <si>
    <t xml:space="preserve">1 TAG #PRAGMA</t>
  </si>
  <si>
    <t xml:space="preserve"> Tamanho </t>
  </si>
  <si>
    <t xml:space="preserve">Média Tempo (s)</t>
  </si>
  <si>
    <t xml:space="preserve">Média L1 DCM </t>
  </si>
  <si>
    <t xml:space="preserve">Média L2 DCM </t>
  </si>
  <si>
    <t xml:space="preserve">Tamanho do Bloco</t>
  </si>
  <si>
    <t xml:space="preserve">Mflops</t>
  </si>
  <si>
    <t xml:space="preserve">Speedup</t>
  </si>
  <si>
    <t xml:space="preserve">Eficiência</t>
  </si>
  <si>
    <t xml:space="preserve">Java</t>
  </si>
  <si>
    <t xml:space="preserve">Tamanho</t>
  </si>
  <si>
    <t xml:space="preserve">2 TAG #PRAGMA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</si>
</sst>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"/>
    <numFmt numFmtId="167" formatCode="#,##0.00"/>
    <numFmt numFmtId="168" formatCode="0.00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D4D4D4"/>
      <name val="Consolas"/>
      <family val="3"/>
      <charset val="1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0" displayName="Table10" ref="X19:X30" headerRowCount="1" totalsRowCount="0" totalsRowShown="0">
  <autoFilter ref="X19:X30"/>
  <tableColumns count="1">
    <tableColumn id="1" name="Eficiência"/>
  </tableColumns>
</table>
</file>

<file path=xl/tables/table2.xml><?xml version="1.0" encoding="utf-8"?>
<table xmlns="http://schemas.openxmlformats.org/spreadsheetml/2006/main" id="2" name="Table2" displayName="Table2" ref="B4:E11" headerRowCount="1" totalsRowCount="0" totalsRowShown="0">
  <autoFilter ref="B4:E11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3.xml><?xml version="1.0" encoding="utf-8"?>
<table xmlns="http://schemas.openxmlformats.org/spreadsheetml/2006/main" id="3" name="Table3" displayName="Table3" ref="B15:C22" headerRowCount="1" totalsRowCount="0" totalsRowShown="0">
  <autoFilter ref="B15:C22"/>
  <tableColumns count="2">
    <tableColumn id="1" name="Tamanho"/>
    <tableColumn id="2" name="Média Tempo (s)"/>
  </tableColumns>
</table>
</file>

<file path=xl/tables/table4.xml><?xml version="1.0" encoding="utf-8"?>
<table xmlns="http://schemas.openxmlformats.org/spreadsheetml/2006/main" id="4" name="Table4" displayName="Table4" ref="G4:J15" headerRowCount="1" totalsRowCount="0" totalsRowShown="0">
  <autoFilter ref="G4:J15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5.xml><?xml version="1.0" encoding="utf-8"?>
<table xmlns="http://schemas.openxmlformats.org/spreadsheetml/2006/main" id="5" name="Table5" displayName="Table5" ref="G19:H26" headerRowCount="1" totalsRowCount="0" totalsRowShown="0">
  <autoFilter ref="G19:H26"/>
  <tableColumns count="2">
    <tableColumn id="1" name="Tamanho"/>
    <tableColumn id="2" name="Média Tempo (s)"/>
  </tableColumns>
</table>
</file>

<file path=xl/tables/table6.xml><?xml version="1.0" encoding="utf-8"?>
<table xmlns="http://schemas.openxmlformats.org/spreadsheetml/2006/main" id="6" name="Table6" displayName="Table6" ref="L4:P16" headerRowCount="1" totalsRowCount="0" totalsRowShown="0">
  <autoFilter ref="L4:P16"/>
  <tableColumns count="5">
    <tableColumn id="1" name=" Tamanho "/>
    <tableColumn id="2" name="Tamanho do Bloco"/>
    <tableColumn id="3" name="Média Tempo (s)"/>
    <tableColumn id="4" name="Média L1 DCM "/>
    <tableColumn id="5" name="Média L2 DCM "/>
  </tableColumns>
</table>
</file>

<file path=xl/tables/table7.xml><?xml version="1.0" encoding="utf-8"?>
<table xmlns="http://schemas.openxmlformats.org/spreadsheetml/2006/main" id="7" name="Table7" displayName="Table7" ref="R4:X15" headerRowCount="1" totalsRowCount="0" totalsRowShown="0">
  <autoFilter ref="R4:X15"/>
  <tableColumns count="7">
    <tableColumn id="1" name=" Tamanho "/>
    <tableColumn id="2" name="Média Tempo (s)"/>
    <tableColumn id="3" name="Média L1 DCM "/>
    <tableColumn id="4" name="Média L2 DCM "/>
    <tableColumn id="5" name="Mflops"/>
    <tableColumn id="6" name="Speedup"/>
    <tableColumn id="7" name="Eficiência"/>
  </tableColumns>
</table>
</file>

<file path=xl/tables/table8.xml><?xml version="1.0" encoding="utf-8"?>
<table xmlns="http://schemas.openxmlformats.org/spreadsheetml/2006/main" id="8" name="Table8" displayName="Table8" ref="R19:W30" headerRowCount="1" totalsRowCount="0" totalsRowShown="0">
  <autoFilter ref="R19:W30"/>
  <tableColumns count="6">
    <tableColumn id="1" name=" Tamanho "/>
    <tableColumn id="2" name="Média Tempo (s)"/>
    <tableColumn id="3" name="Média L1 DCM "/>
    <tableColumn id="4" name="Média L2 DCM "/>
    <tableColumn id="5" name="Mflops"/>
    <tableColumn id="6" name="Speedu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1"/>
  <sheetViews>
    <sheetView showFormulas="false" showGridLines="true" showRowColHeaders="true" showZeros="true" rightToLeft="false" tabSelected="true" showOutlineSymbols="true" defaultGridColor="true" view="normal" topLeftCell="R2" colorId="64" zoomScale="81" zoomScaleNormal="81" zoomScalePageLayoutView="100" workbookViewId="0">
      <selection pane="topLeft" activeCell="W33" activeCellId="0" sqref="W33"/>
    </sheetView>
  </sheetViews>
  <sheetFormatPr defaultColWidth="8.6640625" defaultRowHeight="14.25" zeroHeight="false" outlineLevelRow="0" outlineLevelCol="0"/>
  <cols>
    <col collapsed="false" customWidth="true" hidden="false" outlineLevel="0" max="2" min="2" style="0" width="28.56"/>
    <col collapsed="false" customWidth="true" hidden="false" outlineLevel="0" max="3" min="3" style="0" width="19.67"/>
    <col collapsed="false" customWidth="true" hidden="false" outlineLevel="0" max="5" min="4" style="0" width="18"/>
    <col collapsed="false" customWidth="true" hidden="false" outlineLevel="0" max="8" min="8" style="0" width="30.33"/>
    <col collapsed="false" customWidth="true" hidden="false" outlineLevel="0" max="9" min="9" style="0" width="19.67"/>
    <col collapsed="false" customWidth="true" hidden="false" outlineLevel="0" max="11" min="10" style="0" width="18"/>
    <col collapsed="false" customWidth="true" hidden="false" outlineLevel="0" max="12" min="12" style="0" width="29.33"/>
    <col collapsed="false" customWidth="true" hidden="false" outlineLevel="0" max="13" min="13" style="0" width="21.55"/>
    <col collapsed="false" customWidth="true" hidden="false" outlineLevel="0" max="14" min="14" style="1" width="21.33"/>
    <col collapsed="false" customWidth="true" hidden="false" outlineLevel="0" max="15" min="15" style="2" width="19.67"/>
    <col collapsed="false" customWidth="true" hidden="false" outlineLevel="0" max="16" min="16" style="2" width="18"/>
    <col collapsed="false" customWidth="true" hidden="false" outlineLevel="0" max="17" min="17" style="0" width="18"/>
    <col collapsed="false" customWidth="true" hidden="false" outlineLevel="0" max="18" min="18" style="0" width="28.45"/>
    <col collapsed="false" customWidth="true" hidden="false" outlineLevel="0" max="19" min="19" style="1" width="20.11"/>
    <col collapsed="false" customWidth="true" hidden="false" outlineLevel="0" max="20" min="20" style="2" width="19.67"/>
    <col collapsed="false" customWidth="true" hidden="false" outlineLevel="0" max="21" min="21" style="2" width="18"/>
    <col collapsed="false" customWidth="true" hidden="false" outlineLevel="0" max="22" min="22" style="3" width="18"/>
    <col collapsed="false" customWidth="true" hidden="false" outlineLevel="0" max="23" min="23" style="1" width="14.44"/>
    <col collapsed="false" customWidth="true" hidden="false" outlineLevel="0" max="24" min="24" style="0" width="13.33"/>
    <col collapsed="false" customWidth="true" hidden="false" outlineLevel="0" max="25" min="25" style="0" width="14"/>
    <col collapsed="false" customWidth="true" hidden="false" outlineLevel="0" max="26" min="26" style="0" width="9.11"/>
    <col collapsed="false" customWidth="true" hidden="false" outlineLevel="0" max="28" min="27" style="0" width="13.33"/>
    <col collapsed="false" customWidth="true" hidden="false" outlineLevel="0" max="29" min="29" style="0" width="14.11"/>
    <col collapsed="false" customWidth="true" hidden="false" outlineLevel="0" max="30" min="30" style="0" width="8.22"/>
    <col collapsed="false" customWidth="true" hidden="false" outlineLevel="0" max="31" min="31" style="0" width="9"/>
  </cols>
  <sheetData>
    <row r="1" customFormat="false" ht="14.25" hidden="false" customHeight="false" outlineLevel="0" collapsed="false">
      <c r="A1" s="4"/>
    </row>
    <row r="2" customFormat="false" ht="14.25" hidden="false" customHeight="false" outlineLevel="0" collapsed="false">
      <c r="A2" s="4"/>
      <c r="B2" s="5" t="s">
        <v>0</v>
      </c>
      <c r="G2" s="5" t="s">
        <v>1</v>
      </c>
      <c r="L2" s="6" t="s">
        <v>2</v>
      </c>
      <c r="R2" s="6" t="s">
        <v>3</v>
      </c>
    </row>
    <row r="3" customFormat="false" ht="14.25" hidden="false" customHeight="false" outlineLevel="0" collapsed="false">
      <c r="A3" s="4"/>
      <c r="B3" s="6" t="s">
        <v>4</v>
      </c>
      <c r="G3" s="6" t="s">
        <v>4</v>
      </c>
      <c r="L3" s="6" t="s">
        <v>4</v>
      </c>
      <c r="R3" s="6" t="s">
        <v>5</v>
      </c>
    </row>
    <row r="4" customFormat="false" ht="14.25" hidden="false" customHeight="false" outlineLevel="0" collapsed="false">
      <c r="A4" s="4"/>
      <c r="B4" s="7" t="s">
        <v>6</v>
      </c>
      <c r="C4" s="7" t="s">
        <v>7</v>
      </c>
      <c r="D4" s="7" t="s">
        <v>8</v>
      </c>
      <c r="E4" s="7" t="s">
        <v>9</v>
      </c>
      <c r="F4" s="8"/>
      <c r="G4" s="7" t="s">
        <v>6</v>
      </c>
      <c r="H4" s="7" t="s">
        <v>7</v>
      </c>
      <c r="I4" s="7" t="s">
        <v>8</v>
      </c>
      <c r="J4" s="7" t="s">
        <v>9</v>
      </c>
      <c r="K4" s="8"/>
      <c r="L4" s="7" t="s">
        <v>6</v>
      </c>
      <c r="M4" s="7" t="s">
        <v>10</v>
      </c>
      <c r="N4" s="9" t="s">
        <v>7</v>
      </c>
      <c r="O4" s="10" t="s">
        <v>8</v>
      </c>
      <c r="P4" s="10" t="s">
        <v>9</v>
      </c>
      <c r="Q4" s="8"/>
      <c r="R4" s="7" t="s">
        <v>6</v>
      </c>
      <c r="S4" s="9" t="s">
        <v>7</v>
      </c>
      <c r="T4" s="10" t="s">
        <v>8</v>
      </c>
      <c r="U4" s="10" t="s">
        <v>9</v>
      </c>
      <c r="V4" s="11" t="s">
        <v>11</v>
      </c>
      <c r="W4" s="9" t="s">
        <v>12</v>
      </c>
      <c r="X4" s="7" t="s">
        <v>13</v>
      </c>
    </row>
    <row r="5" customFormat="false" ht="14.25" hidden="false" customHeight="false" outlineLevel="0" collapsed="false">
      <c r="A5" s="4"/>
      <c r="B5" s="8" t="n">
        <v>600</v>
      </c>
      <c r="C5" s="8" t="n">
        <v>0.19</v>
      </c>
      <c r="D5" s="12" t="n">
        <v>244695917</v>
      </c>
      <c r="E5" s="12" t="n">
        <v>39368746</v>
      </c>
      <c r="F5" s="8"/>
      <c r="G5" s="8" t="n">
        <v>600</v>
      </c>
      <c r="H5" s="0" t="n">
        <v>0.115</v>
      </c>
      <c r="I5" s="2" t="n">
        <v>27111997</v>
      </c>
      <c r="J5" s="2" t="n">
        <v>57787192</v>
      </c>
      <c r="K5" s="8"/>
      <c r="L5" s="8" t="n">
        <v>4096</v>
      </c>
      <c r="M5" s="8" t="n">
        <v>128</v>
      </c>
      <c r="N5" s="13" t="n">
        <v>31.34</v>
      </c>
      <c r="O5" s="12" t="n">
        <v>9659705054</v>
      </c>
      <c r="P5" s="12" t="n">
        <v>32416819339</v>
      </c>
      <c r="Q5" s="8"/>
      <c r="R5" s="8" t="n">
        <v>600</v>
      </c>
      <c r="S5" s="13" t="n">
        <v>0.018</v>
      </c>
      <c r="T5" s="12" t="n">
        <v>3390655</v>
      </c>
      <c r="U5" s="12" t="n">
        <v>7174854</v>
      </c>
      <c r="V5" s="14" t="n">
        <f aca="false">(2*Table7[[#This Row],[ Tamanho ]]^3)/(Table7[[#This Row],[Média Tempo (s)]]*10^6)</f>
        <v>24000</v>
      </c>
      <c r="W5" s="13" t="n">
        <f aca="false">Table4[[#This Row],[Média Tempo (s)]]/Table7[[#This Row],[Média Tempo (s)]]</f>
        <v>6.38888888888889</v>
      </c>
      <c r="X5" s="8"/>
    </row>
    <row r="6" customFormat="false" ht="14.25" hidden="false" customHeight="false" outlineLevel="0" collapsed="false">
      <c r="A6" s="4"/>
      <c r="B6" s="8" t="n">
        <v>1000</v>
      </c>
      <c r="C6" s="8" t="n">
        <v>1.35</v>
      </c>
      <c r="D6" s="12" t="n">
        <v>1224484542</v>
      </c>
      <c r="E6" s="12" t="n">
        <v>295071267</v>
      </c>
      <c r="F6" s="8"/>
      <c r="G6" s="8" t="n">
        <v>1000</v>
      </c>
      <c r="H6" s="0" t="n">
        <v>0.475</v>
      </c>
      <c r="I6" s="2" t="n">
        <v>125734561</v>
      </c>
      <c r="J6" s="2" t="n">
        <v>267747076</v>
      </c>
      <c r="K6" s="8"/>
      <c r="L6" s="8" t="n">
        <v>4096</v>
      </c>
      <c r="M6" s="8" t="n">
        <v>256</v>
      </c>
      <c r="N6" s="13" t="n">
        <v>27.264</v>
      </c>
      <c r="O6" s="12" t="n">
        <v>9062584580</v>
      </c>
      <c r="P6" s="12" t="n">
        <v>23017786804</v>
      </c>
      <c r="Q6" s="8"/>
      <c r="R6" s="8" t="n">
        <v>1000</v>
      </c>
      <c r="S6" s="13" t="n">
        <v>0.078</v>
      </c>
      <c r="T6" s="12" t="n">
        <v>15713594</v>
      </c>
      <c r="U6" s="12" t="n">
        <v>32649054</v>
      </c>
      <c r="V6" s="14" t="n">
        <f aca="false">(2*Table7[[#This Row],[ Tamanho ]]^3)/(Table7[[#This Row],[Média Tempo (s)]]*10^6)</f>
        <v>25641.0256410256</v>
      </c>
      <c r="W6" s="13" t="n">
        <f aca="false">Table4[[#This Row],[Média Tempo (s)]]/Table7[[#This Row],[Média Tempo (s)]]</f>
        <v>6.08974358974359</v>
      </c>
      <c r="X6" s="8"/>
    </row>
    <row r="7" customFormat="false" ht="14.25" hidden="false" customHeight="false" outlineLevel="0" collapsed="false">
      <c r="A7" s="4"/>
      <c r="B7" s="8" t="n">
        <v>1400</v>
      </c>
      <c r="C7" s="8" t="n">
        <v>3.64</v>
      </c>
      <c r="D7" s="12" t="n">
        <v>3465951803</v>
      </c>
      <c r="E7" s="12" t="n">
        <v>1292634886</v>
      </c>
      <c r="F7" s="8"/>
      <c r="G7" s="8" t="n">
        <v>1400</v>
      </c>
      <c r="H7" s="0" t="n">
        <v>1.583</v>
      </c>
      <c r="I7" s="2" t="n">
        <v>346116682</v>
      </c>
      <c r="J7" s="2" t="n">
        <v>708816444</v>
      </c>
      <c r="K7" s="8"/>
      <c r="L7" s="8" t="n">
        <v>4096</v>
      </c>
      <c r="M7" s="8" t="n">
        <v>512</v>
      </c>
      <c r="N7" s="13" t="n">
        <v>28.516</v>
      </c>
      <c r="O7" s="12" t="n">
        <v>8768735120</v>
      </c>
      <c r="P7" s="12" t="n">
        <v>19594615939</v>
      </c>
      <c r="Q7" s="8"/>
      <c r="R7" s="8" t="n">
        <v>1400</v>
      </c>
      <c r="S7" s="13" t="n">
        <v>0.244</v>
      </c>
      <c r="T7" s="12" t="n">
        <v>43437512</v>
      </c>
      <c r="U7" s="12" t="n">
        <v>87413699</v>
      </c>
      <c r="V7" s="14" t="n">
        <f aca="false">(2*Table7[[#This Row],[ Tamanho ]]^3)/(Table7[[#This Row],[Média Tempo (s)]]*10^6)</f>
        <v>22491.8032786885</v>
      </c>
      <c r="W7" s="13" t="n">
        <f aca="false">Table4[[#This Row],[Média Tempo (s)]]/Table7[[#This Row],[Média Tempo (s)]]</f>
        <v>6.48770491803279</v>
      </c>
      <c r="X7" s="8"/>
    </row>
    <row r="8" customFormat="false" ht="14.25" hidden="false" customHeight="false" outlineLevel="0" collapsed="false">
      <c r="A8" s="4"/>
      <c r="B8" s="8" t="n">
        <v>1800</v>
      </c>
      <c r="C8" s="8" t="n">
        <v>17.66</v>
      </c>
      <c r="D8" s="12" t="n">
        <v>9085822351</v>
      </c>
      <c r="E8" s="12" t="n">
        <v>4727840269</v>
      </c>
      <c r="F8" s="8"/>
      <c r="G8" s="8" t="n">
        <v>1800</v>
      </c>
      <c r="H8" s="0" t="n">
        <v>3.557</v>
      </c>
      <c r="I8" s="2" t="n">
        <v>745271243</v>
      </c>
      <c r="J8" s="2" t="n">
        <v>1439900904</v>
      </c>
      <c r="K8" s="8"/>
      <c r="L8" s="8" t="n">
        <v>6144</v>
      </c>
      <c r="M8" s="8" t="n">
        <v>128</v>
      </c>
      <c r="N8" s="13" t="n">
        <v>108.801</v>
      </c>
      <c r="O8" s="12" t="n">
        <v>32486518058</v>
      </c>
      <c r="P8" s="12" t="n">
        <v>109657143152</v>
      </c>
      <c r="Q8" s="8"/>
      <c r="R8" s="8" t="n">
        <v>1800</v>
      </c>
      <c r="S8" s="13" t="n">
        <v>0.552</v>
      </c>
      <c r="T8" s="12" t="n">
        <v>93484317</v>
      </c>
      <c r="U8" s="12" t="n">
        <v>184974373</v>
      </c>
      <c r="V8" s="14" t="n">
        <f aca="false">(2*Table7[[#This Row],[ Tamanho ]]^3)/(Table7[[#This Row],[Média Tempo (s)]]*10^6)</f>
        <v>21130.4347826087</v>
      </c>
      <c r="W8" s="13" t="n">
        <f aca="false">Table4[[#This Row],[Média Tempo (s)]]/Table7[[#This Row],[Média Tempo (s)]]</f>
        <v>6.44384057971014</v>
      </c>
      <c r="X8" s="8"/>
    </row>
    <row r="9" customFormat="false" ht="14.25" hidden="false" customHeight="false" outlineLevel="0" collapsed="false">
      <c r="A9" s="4"/>
      <c r="B9" s="8" t="n">
        <v>2200</v>
      </c>
      <c r="C9" s="8" t="n">
        <v>38.37</v>
      </c>
      <c r="D9" s="12" t="n">
        <v>17627555173</v>
      </c>
      <c r="E9" s="12" t="n">
        <v>18284610671</v>
      </c>
      <c r="F9" s="8"/>
      <c r="G9" s="8" t="n">
        <v>2200</v>
      </c>
      <c r="H9" s="0" t="n">
        <v>6.473</v>
      </c>
      <c r="I9" s="2" t="n">
        <v>2073886158</v>
      </c>
      <c r="J9" s="2" t="n">
        <v>2561167064</v>
      </c>
      <c r="K9" s="8"/>
      <c r="L9" s="8" t="n">
        <v>6144</v>
      </c>
      <c r="M9" s="8" t="n">
        <v>256</v>
      </c>
      <c r="N9" s="13" t="n">
        <v>94.431</v>
      </c>
      <c r="O9" s="12" t="n">
        <v>30547622618</v>
      </c>
      <c r="P9" s="12" t="n">
        <v>77903305841</v>
      </c>
      <c r="Q9" s="8"/>
      <c r="R9" s="8" t="n">
        <v>2200</v>
      </c>
      <c r="S9" s="13" t="n">
        <v>1.065</v>
      </c>
      <c r="T9" s="12" t="n">
        <v>258616185</v>
      </c>
      <c r="U9" s="12" t="n">
        <v>331133590</v>
      </c>
      <c r="V9" s="14" t="n">
        <f aca="false">(2*Table7[[#This Row],[ Tamanho ]]^3)/(Table7[[#This Row],[Média Tempo (s)]]*10^6)</f>
        <v>19996.2441314554</v>
      </c>
      <c r="W9" s="13" t="n">
        <f aca="false">Table4[[#This Row],[Média Tempo (s)]]/Table7[[#This Row],[Média Tempo (s)]]</f>
        <v>6.07793427230047</v>
      </c>
      <c r="X9" s="8"/>
    </row>
    <row r="10" customFormat="false" ht="14.25" hidden="false" customHeight="false" outlineLevel="0" collapsed="false">
      <c r="B10" s="8" t="n">
        <v>2600</v>
      </c>
      <c r="C10" s="8" t="n">
        <v>70.76</v>
      </c>
      <c r="D10" s="12" t="n">
        <v>30904351409</v>
      </c>
      <c r="E10" s="12" t="n">
        <v>50155807448</v>
      </c>
      <c r="F10" s="8"/>
      <c r="G10" s="8" t="n">
        <v>2600</v>
      </c>
      <c r="H10" s="0" t="n">
        <v>10.819</v>
      </c>
      <c r="I10" s="2" t="n">
        <v>4412845122</v>
      </c>
      <c r="J10" s="2" t="n">
        <v>4198690629</v>
      </c>
      <c r="K10" s="8"/>
      <c r="L10" s="8" t="n">
        <v>6144</v>
      </c>
      <c r="M10" s="8" t="n">
        <v>512</v>
      </c>
      <c r="N10" s="13" t="n">
        <v>96.499</v>
      </c>
      <c r="O10" s="12" t="n">
        <v>29641740553</v>
      </c>
      <c r="P10" s="12" t="n">
        <v>66145750807</v>
      </c>
      <c r="Q10" s="8"/>
      <c r="R10" s="8" t="n">
        <v>2600</v>
      </c>
      <c r="S10" s="13" t="n">
        <v>1.76</v>
      </c>
      <c r="T10" s="12" t="n">
        <v>549797831</v>
      </c>
      <c r="U10" s="12" t="n">
        <v>548448835</v>
      </c>
      <c r="V10" s="14" t="n">
        <f aca="false">(2*Table7[[#This Row],[ Tamanho ]]^3)/(Table7[[#This Row],[Média Tempo (s)]]*10^6)</f>
        <v>19972.7272727273</v>
      </c>
      <c r="W10" s="13" t="n">
        <f aca="false">Table4[[#This Row],[Média Tempo (s)]]/Table7[[#This Row],[Média Tempo (s)]]</f>
        <v>6.14715909090909</v>
      </c>
      <c r="X10" s="8"/>
    </row>
    <row r="11" customFormat="false" ht="14.25" hidden="false" customHeight="false" outlineLevel="0" collapsed="false">
      <c r="B11" s="8" t="n">
        <v>3000</v>
      </c>
      <c r="C11" s="8" t="n">
        <v>118.07</v>
      </c>
      <c r="D11" s="12" t="n">
        <v>50289207683</v>
      </c>
      <c r="E11" s="12" t="n">
        <v>95779490469</v>
      </c>
      <c r="F11" s="8"/>
      <c r="G11" s="8" t="n">
        <v>3000</v>
      </c>
      <c r="H11" s="0" t="n">
        <v>16.478</v>
      </c>
      <c r="I11" s="2" t="n">
        <v>6780698787</v>
      </c>
      <c r="J11" s="2" t="n">
        <v>6296071144</v>
      </c>
      <c r="K11" s="8"/>
      <c r="L11" s="8" t="n">
        <v>8192</v>
      </c>
      <c r="M11" s="8" t="n">
        <v>128</v>
      </c>
      <c r="N11" s="13" t="n">
        <v>303.677</v>
      </c>
      <c r="O11" s="12" t="n">
        <v>74278262468</v>
      </c>
      <c r="P11" s="12" t="n">
        <v>256665253340</v>
      </c>
      <c r="Q11" s="8"/>
      <c r="R11" s="8" t="n">
        <v>3000</v>
      </c>
      <c r="S11" s="13" t="n">
        <v>2.816</v>
      </c>
      <c r="T11" s="12" t="n">
        <v>845412912</v>
      </c>
      <c r="U11" s="12" t="n">
        <v>836080513</v>
      </c>
      <c r="V11" s="14" t="n">
        <f aca="false">(2*Table7[[#This Row],[ Tamanho ]]^3)/(Table7[[#This Row],[Média Tempo (s)]]*10^6)</f>
        <v>19176.1363636364</v>
      </c>
      <c r="W11" s="13" t="n">
        <f aca="false">Table4[[#This Row],[Média Tempo (s)]]/Table7[[#This Row],[Média Tempo (s)]]</f>
        <v>5.8515625</v>
      </c>
      <c r="X11" s="8"/>
    </row>
    <row r="12" customFormat="false" ht="14.25" hidden="false" customHeight="false" outlineLevel="0" collapsed="false">
      <c r="B12" s="8"/>
      <c r="C12" s="8"/>
      <c r="D12" s="8"/>
      <c r="E12" s="12"/>
      <c r="F12" s="8"/>
      <c r="G12" s="8" t="n">
        <v>4096</v>
      </c>
      <c r="H12" s="0" t="n">
        <v>41.229</v>
      </c>
      <c r="I12" s="2" t="n">
        <v>17553265709</v>
      </c>
      <c r="J12" s="2" t="n">
        <v>16249690528</v>
      </c>
      <c r="K12" s="8"/>
      <c r="L12" s="8" t="n">
        <v>8192</v>
      </c>
      <c r="M12" s="8" t="n">
        <v>256</v>
      </c>
      <c r="N12" s="13" t="n">
        <v>43.166</v>
      </c>
      <c r="O12" s="12" t="n">
        <v>72020268392</v>
      </c>
      <c r="P12" s="12" t="n">
        <v>168037026742</v>
      </c>
      <c r="Q12" s="8"/>
      <c r="R12" s="8" t="n">
        <v>4096</v>
      </c>
      <c r="S12" s="13" t="n">
        <v>7.514</v>
      </c>
      <c r="T12" s="12" t="n">
        <v>2197529677</v>
      </c>
      <c r="U12" s="12" t="n">
        <v>2132961687</v>
      </c>
      <c r="V12" s="14" t="n">
        <f aca="false">(2*Table7[[#This Row],[ Tamanho ]]^3)/(Table7[[#This Row],[Média Tempo (s)]]*10^6)</f>
        <v>18291.0505019963</v>
      </c>
      <c r="W12" s="13" t="n">
        <f aca="false">Table4[[#This Row],[Média Tempo (s)]]/Table7[[#This Row],[Média Tempo (s)]]</f>
        <v>5.4869576789992</v>
      </c>
      <c r="X12" s="8"/>
    </row>
    <row r="13" customFormat="false" ht="14.25" hidden="false" customHeight="false" outlineLevel="0" collapsed="false">
      <c r="B13" s="8"/>
      <c r="C13" s="8"/>
      <c r="D13" s="8"/>
      <c r="E13" s="8"/>
      <c r="F13" s="8"/>
      <c r="G13" s="8" t="n">
        <v>6144</v>
      </c>
      <c r="H13" s="0" t="n">
        <v>139.299</v>
      </c>
      <c r="I13" s="2" t="n">
        <v>59151207256</v>
      </c>
      <c r="J13" s="2" t="n">
        <v>54420319247</v>
      </c>
      <c r="K13" s="8"/>
      <c r="L13" s="8" t="n">
        <v>8192</v>
      </c>
      <c r="M13" s="8" t="n">
        <v>512</v>
      </c>
      <c r="N13" s="13" t="n">
        <v>347.631</v>
      </c>
      <c r="O13" s="12" t="n">
        <v>70629754365</v>
      </c>
      <c r="P13" s="12" t="n">
        <v>148556814500</v>
      </c>
      <c r="Q13" s="8"/>
      <c r="R13" s="8" t="n">
        <v>6144</v>
      </c>
      <c r="S13" s="13" t="n">
        <v>29.642</v>
      </c>
      <c r="T13" s="12" t="n">
        <v>7431951547</v>
      </c>
      <c r="U13" s="12" t="n">
        <v>7049828317</v>
      </c>
      <c r="V13" s="14" t="n">
        <f aca="false">(2*Table7[[#This Row],[ Tamanho ]]^3)/(Table7[[#This Row],[Média Tempo (s)]]*10^6)</f>
        <v>15648.6224940287</v>
      </c>
      <c r="W13" s="13" t="n">
        <f aca="false">Table4[[#This Row],[Média Tempo (s)]]/Table7[[#This Row],[Média Tempo (s)]]</f>
        <v>4.6993792591593</v>
      </c>
      <c r="X13" s="8"/>
    </row>
    <row r="14" customFormat="false" ht="13.8" hidden="false" customHeight="false" outlineLevel="0" collapsed="false">
      <c r="B14" s="6" t="s">
        <v>14</v>
      </c>
      <c r="C14" s="8"/>
      <c r="D14" s="8"/>
      <c r="E14" s="8"/>
      <c r="F14" s="8"/>
      <c r="G14" s="8" t="n">
        <v>8192</v>
      </c>
      <c r="H14" s="0" t="n">
        <v>336.908</v>
      </c>
      <c r="I14" s="2" t="n">
        <v>140290893728</v>
      </c>
      <c r="J14" s="2" t="n">
        <v>130816392740</v>
      </c>
      <c r="K14" s="8"/>
      <c r="L14" s="8" t="n">
        <v>10240</v>
      </c>
      <c r="M14" s="8" t="n">
        <v>128</v>
      </c>
      <c r="N14" s="13" t="n">
        <v>505.63</v>
      </c>
      <c r="O14" s="12" t="n">
        <v>150474644703</v>
      </c>
      <c r="P14" s="12" t="n">
        <v>512657128442</v>
      </c>
      <c r="Q14" s="8"/>
      <c r="R14" s="8" t="n">
        <v>8192</v>
      </c>
      <c r="S14" s="13" t="n">
        <v>82.798</v>
      </c>
      <c r="T14" s="12" t="n">
        <v>17459326625</v>
      </c>
      <c r="U14" s="12" t="n">
        <v>16672832914</v>
      </c>
      <c r="V14" s="14" t="n">
        <f aca="false">(2*Table7[[#This Row],[ Tamanho ]]^3)/(Table7[[#This Row],[Média Tempo (s)]]*10^6)</f>
        <v>13279.4466989058</v>
      </c>
      <c r="W14" s="13" t="n">
        <f aca="false">Table4[[#This Row],[Média Tempo (s)]]/Table7[[#This Row],[Média Tempo (s)]]</f>
        <v>4.06903548394889</v>
      </c>
      <c r="X14" s="8"/>
    </row>
    <row r="15" customFormat="false" ht="14.25" hidden="false" customHeight="false" outlineLevel="0" collapsed="false">
      <c r="B15" s="7" t="s">
        <v>15</v>
      </c>
      <c r="C15" s="7" t="s">
        <v>7</v>
      </c>
      <c r="D15" s="8"/>
      <c r="E15" s="8"/>
      <c r="F15" s="8"/>
      <c r="G15" s="8" t="n">
        <v>10240</v>
      </c>
      <c r="H15" s="0" t="n">
        <v>655.973</v>
      </c>
      <c r="I15" s="2" t="n">
        <v>273727875965</v>
      </c>
      <c r="J15" s="2" t="n">
        <v>256199650326</v>
      </c>
      <c r="K15" s="8"/>
      <c r="L15" s="8" t="n">
        <v>10240</v>
      </c>
      <c r="M15" s="8" t="n">
        <v>256</v>
      </c>
      <c r="N15" s="13" t="n">
        <v>431.71</v>
      </c>
      <c r="O15" s="12" t="n">
        <v>141972681471</v>
      </c>
      <c r="P15" s="12" t="n">
        <v>356982368547</v>
      </c>
      <c r="Q15" s="8"/>
      <c r="R15" s="8" t="n">
        <v>10240</v>
      </c>
      <c r="S15" s="13" t="n">
        <v>178.491</v>
      </c>
      <c r="T15" s="12" t="n">
        <v>34362758953</v>
      </c>
      <c r="U15" s="12" t="n">
        <v>31519192325</v>
      </c>
      <c r="V15" s="14" t="n">
        <f aca="false">(2*Table7[[#This Row],[ Tamanho ]]^3)/(Table7[[#This Row],[Média Tempo (s)]]*10^6)</f>
        <v>12031.3273386333</v>
      </c>
      <c r="W15" s="13" t="n">
        <f aca="false">Table4[[#This Row],[Média Tempo (s)]]/Table7[[#This Row],[Média Tempo (s)]]</f>
        <v>3.67510406687172</v>
      </c>
      <c r="X15" s="8"/>
    </row>
    <row r="16" customFormat="false" ht="14.25" hidden="false" customHeight="false" outlineLevel="0" collapsed="false">
      <c r="B16" s="8" t="n">
        <v>600</v>
      </c>
      <c r="C16" s="8" t="n">
        <v>0.27</v>
      </c>
      <c r="D16" s="8"/>
      <c r="E16" s="8"/>
      <c r="F16" s="8"/>
      <c r="G16" s="8"/>
      <c r="H16" s="8"/>
      <c r="I16" s="8"/>
      <c r="J16" s="8"/>
      <c r="K16" s="8"/>
      <c r="L16" s="8" t="n">
        <v>10240</v>
      </c>
      <c r="M16" s="8" t="n">
        <v>512</v>
      </c>
      <c r="N16" s="13" t="n">
        <v>428.924</v>
      </c>
      <c r="O16" s="12" t="n">
        <v>136921824089</v>
      </c>
      <c r="P16" s="12" t="n">
        <v>311978693469</v>
      </c>
      <c r="Q16" s="8"/>
      <c r="R16" s="8"/>
      <c r="S16" s="13"/>
      <c r="T16" s="12"/>
      <c r="U16" s="12"/>
      <c r="V16" s="14"/>
      <c r="W16" s="13"/>
      <c r="X16" s="8"/>
    </row>
    <row r="17" customFormat="false" ht="14.25" hidden="false" customHeight="false" outlineLevel="0" collapsed="false">
      <c r="B17" s="8" t="n">
        <v>1000</v>
      </c>
      <c r="C17" s="8" t="n">
        <v>13.34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13"/>
      <c r="O17" s="12"/>
      <c r="P17" s="12"/>
      <c r="Q17" s="8"/>
      <c r="R17" s="8"/>
      <c r="S17" s="13"/>
      <c r="T17" s="12"/>
      <c r="U17" s="12"/>
      <c r="V17" s="14"/>
      <c r="W17" s="13"/>
      <c r="X17" s="8"/>
    </row>
    <row r="18" customFormat="false" ht="14.25" hidden="false" customHeight="false" outlineLevel="0" collapsed="false">
      <c r="B18" s="8" t="n">
        <v>1400</v>
      </c>
      <c r="C18" s="8" t="n">
        <v>14.96</v>
      </c>
      <c r="D18" s="8"/>
      <c r="E18" s="8"/>
      <c r="F18" s="8"/>
      <c r="G18" s="6" t="s">
        <v>14</v>
      </c>
      <c r="H18" s="8"/>
      <c r="I18" s="8"/>
      <c r="J18" s="8"/>
      <c r="K18" s="8"/>
      <c r="L18" s="8"/>
      <c r="M18" s="8"/>
      <c r="N18" s="13"/>
      <c r="O18" s="12"/>
      <c r="P18" s="12"/>
      <c r="Q18" s="8"/>
      <c r="R18" s="6" t="s">
        <v>16</v>
      </c>
      <c r="S18" s="13"/>
      <c r="T18" s="12"/>
      <c r="U18" s="12"/>
      <c r="V18" s="14"/>
      <c r="W18" s="13"/>
      <c r="X18" s="8"/>
    </row>
    <row r="19" customFormat="false" ht="14.25" hidden="false" customHeight="false" outlineLevel="0" collapsed="false">
      <c r="B19" s="8" t="n">
        <v>1800</v>
      </c>
      <c r="C19" s="8" t="n">
        <v>36.07</v>
      </c>
      <c r="D19" s="8"/>
      <c r="E19" s="8"/>
      <c r="F19" s="8"/>
      <c r="G19" s="7" t="s">
        <v>15</v>
      </c>
      <c r="H19" s="7" t="s">
        <v>7</v>
      </c>
      <c r="I19" s="8"/>
      <c r="J19" s="8"/>
      <c r="K19" s="8"/>
      <c r="L19" s="8"/>
      <c r="M19" s="8"/>
      <c r="N19" s="13"/>
      <c r="O19" s="12"/>
      <c r="P19" s="12"/>
      <c r="Q19" s="8"/>
      <c r="R19" s="7" t="s">
        <v>6</v>
      </c>
      <c r="S19" s="9" t="s">
        <v>7</v>
      </c>
      <c r="T19" s="10" t="s">
        <v>8</v>
      </c>
      <c r="U19" s="10" t="s">
        <v>9</v>
      </c>
      <c r="V19" s="11" t="s">
        <v>11</v>
      </c>
      <c r="W19" s="9" t="s">
        <v>12</v>
      </c>
      <c r="X19" s="7" t="s">
        <v>13</v>
      </c>
    </row>
    <row r="20" customFormat="false" ht="14.25" hidden="false" customHeight="false" outlineLevel="0" collapsed="false">
      <c r="B20" s="8" t="n">
        <v>2200</v>
      </c>
      <c r="C20" s="8" t="n">
        <v>77.08</v>
      </c>
      <c r="D20" s="8"/>
      <c r="E20" s="8"/>
      <c r="F20" s="8"/>
      <c r="G20" s="8" t="n">
        <v>600</v>
      </c>
      <c r="H20" s="15" t="n">
        <v>0.117</v>
      </c>
      <c r="I20" s="8"/>
      <c r="J20" s="8"/>
      <c r="K20" s="8"/>
      <c r="L20" s="8"/>
      <c r="M20" s="8"/>
      <c r="N20" s="13"/>
      <c r="O20" s="12"/>
      <c r="P20" s="12"/>
      <c r="Q20" s="8"/>
      <c r="R20" s="8" t="n">
        <v>600</v>
      </c>
      <c r="S20" s="13" t="n">
        <v>0.121</v>
      </c>
      <c r="T20" s="12" t="n">
        <v>12687581</v>
      </c>
      <c r="U20" s="12" t="n">
        <v>43001109</v>
      </c>
      <c r="V20" s="14" t="n">
        <f aca="false">(2*Table8[[#This Row],[ Tamanho ]]^3)/(Table8[[#This Row],[Média Tempo (s)]]*10^6)</f>
        <v>3570.2479338843</v>
      </c>
      <c r="W20" s="13" t="n">
        <f aca="false">H5/Table8[[#This Row],[Média Tempo (s)]]</f>
        <v>0.950413223140496</v>
      </c>
      <c r="X20" s="8"/>
    </row>
    <row r="21" customFormat="false" ht="14.25" hidden="false" customHeight="false" outlineLevel="0" collapsed="false">
      <c r="B21" s="8" t="n">
        <v>2600</v>
      </c>
      <c r="C21" s="8" t="n">
        <v>121.08</v>
      </c>
      <c r="D21" s="8"/>
      <c r="E21" s="8"/>
      <c r="F21" s="8"/>
      <c r="G21" s="8" t="n">
        <v>1000</v>
      </c>
      <c r="H21" s="15" t="n">
        <v>0.547</v>
      </c>
      <c r="I21" s="8"/>
      <c r="J21" s="8"/>
      <c r="K21" s="8"/>
      <c r="L21" s="8"/>
      <c r="M21" s="8"/>
      <c r="N21" s="13"/>
      <c r="O21" s="12"/>
      <c r="P21" s="12"/>
      <c r="Q21" s="8"/>
      <c r="R21" s="8" t="n">
        <v>1000</v>
      </c>
      <c r="S21" s="13" t="n">
        <v>0.513</v>
      </c>
      <c r="T21" s="12" t="n">
        <v>57322579</v>
      </c>
      <c r="U21" s="12" t="n">
        <v>186063316</v>
      </c>
      <c r="V21" s="14" t="n">
        <f aca="false">(2*Table8[[#This Row],[ Tamanho ]]^3)/(Table8[[#This Row],[Média Tempo (s)]]*10^6)</f>
        <v>3898.63547758285</v>
      </c>
      <c r="W21" s="13" t="n">
        <f aca="false">H6/Table8[[#This Row],[Média Tempo (s)]]</f>
        <v>0.925925925925926</v>
      </c>
      <c r="X21" s="8"/>
    </row>
    <row r="22" customFormat="false" ht="14.25" hidden="false" customHeight="false" outlineLevel="0" collapsed="false">
      <c r="B22" s="8" t="n">
        <v>3000</v>
      </c>
      <c r="C22" s="8" t="n">
        <v>238.63</v>
      </c>
      <c r="D22" s="8"/>
      <c r="E22" s="8"/>
      <c r="F22" s="8"/>
      <c r="G22" s="8" t="n">
        <v>1400</v>
      </c>
      <c r="H22" s="15" t="n">
        <v>1.651</v>
      </c>
      <c r="I22" s="8"/>
      <c r="J22" s="8"/>
      <c r="K22" s="8"/>
      <c r="L22" s="8"/>
      <c r="M22" s="12"/>
      <c r="N22" s="13"/>
      <c r="O22" s="12"/>
      <c r="P22" s="12"/>
      <c r="Q22" s="8"/>
      <c r="R22" s="8" t="n">
        <v>1400</v>
      </c>
      <c r="S22" s="13" t="n">
        <v>1.408</v>
      </c>
      <c r="T22" s="12" t="n">
        <v>149451412</v>
      </c>
      <c r="U22" s="12" t="n">
        <v>464926561</v>
      </c>
      <c r="V22" s="14" t="n">
        <f aca="false">(2*Table8[[#This Row],[ Tamanho ]]^3)/(Table8[[#This Row],[Média Tempo (s)]]*10^6)</f>
        <v>3897.72727272727</v>
      </c>
      <c r="W22" s="13" t="n">
        <f aca="false">H7/Table8[[#This Row],[Média Tempo (s)]]</f>
        <v>1.12428977272727</v>
      </c>
      <c r="X22" s="8"/>
    </row>
    <row r="23" customFormat="false" ht="14.25" hidden="false" customHeight="false" outlineLevel="0" collapsed="false">
      <c r="B23" s="8"/>
      <c r="C23" s="8"/>
      <c r="D23" s="8"/>
      <c r="E23" s="8"/>
      <c r="F23" s="8"/>
      <c r="G23" s="8" t="n">
        <v>1800</v>
      </c>
      <c r="H23" s="15" t="n">
        <v>3.574</v>
      </c>
      <c r="I23" s="8"/>
      <c r="J23" s="8"/>
      <c r="K23" s="8"/>
      <c r="L23" s="8"/>
      <c r="M23" s="12"/>
      <c r="N23" s="13"/>
      <c r="O23" s="12"/>
      <c r="P23" s="12"/>
      <c r="Q23" s="8"/>
      <c r="R23" s="8" t="n">
        <v>1800</v>
      </c>
      <c r="S23" s="13" t="n">
        <v>2.703</v>
      </c>
      <c r="T23" s="12" t="n">
        <v>309991421</v>
      </c>
      <c r="U23" s="12" t="n">
        <v>914588639</v>
      </c>
      <c r="V23" s="14" t="n">
        <f aca="false">(2*Table8[[#This Row],[ Tamanho ]]^3)/(Table8[[#This Row],[Média Tempo (s)]]*10^6)</f>
        <v>4315.20532741398</v>
      </c>
      <c r="W23" s="13" t="n">
        <f aca="false">H8/Table8[[#This Row],[Média Tempo (s)]]</f>
        <v>1.31594524602294</v>
      </c>
      <c r="X23" s="8"/>
    </row>
    <row r="24" customFormat="false" ht="14.25" hidden="false" customHeight="false" outlineLevel="0" collapsed="false">
      <c r="B24" s="8"/>
      <c r="C24" s="8"/>
      <c r="D24" s="8"/>
      <c r="E24" s="8"/>
      <c r="F24" s="8"/>
      <c r="G24" s="8" t="n">
        <v>2200</v>
      </c>
      <c r="H24" s="15" t="n">
        <v>6.569</v>
      </c>
      <c r="I24" s="8"/>
      <c r="J24" s="8"/>
      <c r="K24" s="8"/>
      <c r="L24" s="8"/>
      <c r="M24" s="8"/>
      <c r="N24" s="13"/>
      <c r="O24" s="12"/>
      <c r="P24" s="12"/>
      <c r="Q24" s="8"/>
      <c r="R24" s="8" t="n">
        <v>2200</v>
      </c>
      <c r="S24" s="13" t="n">
        <v>4.629</v>
      </c>
      <c r="T24" s="12" t="n">
        <v>514954420</v>
      </c>
      <c r="U24" s="12" t="n">
        <v>1457204131</v>
      </c>
      <c r="V24" s="14" t="n">
        <f aca="false">(2*Table8[[#This Row],[ Tamanho ]]^3)/(Table8[[#This Row],[Média Tempo (s)]]*10^6)</f>
        <v>4600.56167638799</v>
      </c>
      <c r="W24" s="13" t="n">
        <f aca="false">H9/Table8[[#This Row],[Média Tempo (s)]]</f>
        <v>1.39835817671203</v>
      </c>
      <c r="X24" s="8"/>
    </row>
    <row r="25" customFormat="false" ht="14.25" hidden="false" customHeight="false" outlineLevel="0" collapsed="false">
      <c r="B25" s="8"/>
      <c r="C25" s="8"/>
      <c r="D25" s="8"/>
      <c r="E25" s="8"/>
      <c r="F25" s="8"/>
      <c r="G25" s="8" t="n">
        <v>2600</v>
      </c>
      <c r="H25" s="16" t="n">
        <v>11.069</v>
      </c>
      <c r="I25" s="8"/>
      <c r="J25" s="8"/>
      <c r="K25" s="8"/>
      <c r="L25" s="8"/>
      <c r="M25" s="8"/>
      <c r="N25" s="13"/>
      <c r="O25" s="12"/>
      <c r="P25" s="12"/>
      <c r="Q25" s="8"/>
      <c r="R25" s="8" t="n">
        <v>2600</v>
      </c>
      <c r="S25" s="13" t="n">
        <v>7.448</v>
      </c>
      <c r="T25" s="12" t="n">
        <v>782717803</v>
      </c>
      <c r="U25" s="12" t="n">
        <v>2138071919</v>
      </c>
      <c r="V25" s="14" t="n">
        <f aca="false">(2*Table8[[#This Row],[ Tamanho ]]^3)/(Table8[[#This Row],[Média Tempo (s)]]*10^6)</f>
        <v>4719.65628356606</v>
      </c>
      <c r="W25" s="13" t="n">
        <f aca="false">H10/Table8[[#This Row],[Média Tempo (s)]]</f>
        <v>1.45260472610097</v>
      </c>
      <c r="X25" s="8"/>
    </row>
    <row r="26" customFormat="false" ht="14.25" hidden="false" customHeight="false" outlineLevel="0" collapsed="false">
      <c r="B26" s="8"/>
      <c r="C26" s="8"/>
      <c r="D26" s="8"/>
      <c r="E26" s="8"/>
      <c r="F26" s="8"/>
      <c r="G26" s="8" t="n">
        <v>3000</v>
      </c>
      <c r="H26" s="15" t="n">
        <v>17.78</v>
      </c>
      <c r="I26" s="8"/>
      <c r="J26" s="8"/>
      <c r="K26" s="8"/>
      <c r="L26" s="8"/>
      <c r="M26" s="8"/>
      <c r="N26" s="13"/>
      <c r="O26" s="12"/>
      <c r="P26" s="12"/>
      <c r="Q26" s="8"/>
      <c r="R26" s="8" t="n">
        <v>3000</v>
      </c>
      <c r="S26" s="13" t="n">
        <v>11.662</v>
      </c>
      <c r="T26" s="12" t="n">
        <v>1265554735</v>
      </c>
      <c r="U26" s="12" t="n">
        <v>3173222781</v>
      </c>
      <c r="V26" s="14" t="n">
        <f aca="false">(2*Table8[[#This Row],[ Tamanho ]]^3)/(Table8[[#This Row],[Média Tempo (s)]]*10^6)</f>
        <v>4630.42359801063</v>
      </c>
      <c r="W26" s="13" t="n">
        <f aca="false">H11/Table8[[#This Row],[Média Tempo (s)]]</f>
        <v>1.41296518607443</v>
      </c>
      <c r="X26" s="8"/>
    </row>
    <row r="27" customFormat="false" ht="14.25" hidden="false" customHeight="false" outlineLevel="0" collapsed="false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3"/>
      <c r="O27" s="12"/>
      <c r="P27" s="12"/>
      <c r="Q27" s="8"/>
      <c r="R27" s="8" t="n">
        <v>4096</v>
      </c>
      <c r="S27" s="13" t="n">
        <v>27.762</v>
      </c>
      <c r="T27" s="12" t="n">
        <v>2927306005</v>
      </c>
      <c r="U27" s="12" t="n">
        <v>6236507766</v>
      </c>
      <c r="V27" s="14" t="n">
        <f aca="false">(2*Table8[[#This Row],[ Tamanho ]]^3)/(Table8[[#This Row],[Média Tempo (s)]]*10^6)</f>
        <v>4950.61427389958</v>
      </c>
      <c r="W27" s="13" t="n">
        <f aca="false">H12/Table8[[#This Row],[Média Tempo (s)]]</f>
        <v>1.48508752971688</v>
      </c>
      <c r="X27" s="8"/>
    </row>
    <row r="28" customFormat="false" ht="14.25" hidden="false" customHeight="false" outlineLevel="0" collapsed="false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3"/>
      <c r="O28" s="12"/>
      <c r="P28" s="12"/>
      <c r="Q28" s="8"/>
      <c r="R28" s="8" t="n">
        <v>6144</v>
      </c>
      <c r="S28" s="13" t="n">
        <v>95.12</v>
      </c>
      <c r="T28" s="12" t="n">
        <v>9667315438</v>
      </c>
      <c r="U28" s="12" t="n">
        <v>19660774794</v>
      </c>
      <c r="V28" s="14" t="n">
        <f aca="false">(2*Table8[[#This Row],[ Tamanho ]]^3)/(Table8[[#This Row],[Média Tempo (s)]]*10^6)</f>
        <v>4876.53982304458</v>
      </c>
      <c r="W28" s="13" t="n">
        <f aca="false">H13/Table8[[#This Row],[Média Tempo (s)]]</f>
        <v>1.46445542472666</v>
      </c>
      <c r="X28" s="8"/>
    </row>
    <row r="29" customFormat="false" ht="14.25" hidden="false" customHeight="false" outlineLevel="0" collapsed="false">
      <c r="B29" s="14"/>
      <c r="F29" s="8"/>
      <c r="G29" s="8"/>
      <c r="H29" s="8"/>
      <c r="I29" s="8"/>
      <c r="J29" s="8"/>
      <c r="K29" s="8"/>
      <c r="L29" s="8"/>
      <c r="M29" s="8"/>
      <c r="N29" s="13"/>
      <c r="O29" s="12"/>
      <c r="P29" s="12"/>
      <c r="Q29" s="8"/>
      <c r="R29" s="8" t="n">
        <v>8192</v>
      </c>
      <c r="S29" s="13" t="n">
        <v>229.101</v>
      </c>
      <c r="T29" s="12" t="n">
        <v>22984441740</v>
      </c>
      <c r="U29" s="12" t="n">
        <v>46412806000</v>
      </c>
      <c r="V29" s="14" t="n">
        <f aca="false">(2*Table8[[#This Row],[ Tamanho ]]^3)/(Table8[[#This Row],[Média Tempo (s)]]*10^6)</f>
        <v>4799.244122793</v>
      </c>
      <c r="W29" s="13" t="n">
        <f aca="false">H14/Table8[[#This Row],[Média Tempo (s)]]</f>
        <v>1.47056538382635</v>
      </c>
      <c r="X29" s="8"/>
    </row>
    <row r="30" customFormat="false" ht="14.25" hidden="false" customHeight="false" outlineLevel="0" collapsed="false">
      <c r="B30" s="12"/>
      <c r="F30" s="8"/>
      <c r="G30" s="8"/>
      <c r="H30" s="8"/>
      <c r="I30" s="8"/>
      <c r="J30" s="8"/>
      <c r="K30" s="8"/>
      <c r="L30" s="8"/>
      <c r="M30" s="8"/>
      <c r="N30" s="13"/>
      <c r="O30" s="12"/>
      <c r="P30" s="12"/>
      <c r="Q30" s="8"/>
      <c r="R30" s="8" t="n">
        <v>10240</v>
      </c>
      <c r="S30" s="13" t="n">
        <v>450.163</v>
      </c>
      <c r="T30" s="12" t="n">
        <v>43823951312</v>
      </c>
      <c r="U30" s="12" t="n">
        <v>80218070755</v>
      </c>
      <c r="V30" s="14" t="n">
        <f aca="false">(2*Table8[[#This Row],[ Tamanho ]]^3)/(Table8[[#This Row],[Média Tempo (s)]]*10^6)</f>
        <v>4770.45791857616</v>
      </c>
      <c r="W30" s="13" t="n">
        <f aca="false">H15/Table8[[#This Row],[Média Tempo (s)]]</f>
        <v>1.45718995119546</v>
      </c>
      <c r="X30" s="8"/>
    </row>
    <row r="31" customFormat="false" ht="14.25" hidden="false" customHeight="false" outlineLevel="0" collapsed="false">
      <c r="B3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2024-03-17T12:49:58Z</dcterms:created>
  <dc:creator>João Brandão Alves</dc:creator>
  <dc:description/>
  <dc:language>pt-PT</dc:language>
  <cp:lastModifiedBy/>
  <dcterms:modified xsi:type="dcterms:W3CDTF">2025-03-20T17:16:12Z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