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min\Faculdade\3Ano\CPD\g12\assign1\doc\"/>
    </mc:Choice>
  </mc:AlternateContent>
  <xr:revisionPtr revIDLastSave="0" documentId="13_ncr:1_{8CD035FE-AB46-42D4-9A24-0C43BB20D6B5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20" i="1" l="1"/>
  <c r="X21" i="1"/>
  <c r="X22" i="1"/>
  <c r="X23" i="1"/>
  <c r="X24" i="1"/>
  <c r="X25" i="1"/>
  <c r="X26" i="1"/>
  <c r="X27" i="1"/>
  <c r="X28" i="1"/>
  <c r="X29" i="1"/>
  <c r="X30" i="1"/>
  <c r="X5" i="1"/>
  <c r="X6" i="1"/>
  <c r="X7" i="1"/>
  <c r="X8" i="1"/>
  <c r="X9" i="1"/>
  <c r="X10" i="1"/>
  <c r="X11" i="1"/>
  <c r="X12" i="1"/>
  <c r="X13" i="1"/>
  <c r="X14" i="1"/>
  <c r="X15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</calcChain>
</file>

<file path=xl/sharedStrings.xml><?xml version="1.0" encoding="utf-8"?>
<sst xmlns="http://schemas.openxmlformats.org/spreadsheetml/2006/main" count="42" uniqueCount="17">
  <si>
    <t>Medições Multiplicação Simples</t>
  </si>
  <si>
    <t>Medições Multiplicação por Linhas</t>
  </si>
  <si>
    <t>Medições Multiplicação por Bloco</t>
  </si>
  <si>
    <t>Medições Multiplicação Paralelo</t>
  </si>
  <si>
    <t>C++</t>
  </si>
  <si>
    <t>1 TAG #PRAGMA</t>
  </si>
  <si>
    <t xml:space="preserve"> Tamanho </t>
  </si>
  <si>
    <t>Média Tempo (s)</t>
  </si>
  <si>
    <t xml:space="preserve">Média L1 DCM </t>
  </si>
  <si>
    <t xml:space="preserve">Média L2 DCM </t>
  </si>
  <si>
    <t>Tamanho do Bloco</t>
  </si>
  <si>
    <t>Mflops</t>
  </si>
  <si>
    <t>Speedup</t>
  </si>
  <si>
    <t>Eficiência</t>
  </si>
  <si>
    <t>Java</t>
  </si>
  <si>
    <t>Tamanho</t>
  </si>
  <si>
    <t>2 TAG #PRAGMA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</si>
</sst>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rgb="FF000000"/>
      <name val="Aptos Narrow"/>
      <family val="2"/>
      <charset val="1"/>
    </font>
    <font>
      <sz val="8"/>
      <color rgb="FFD4D4D4"/>
      <name val="Consolas"/>
      <family val="3"/>
      <charset val="1"/>
    </font>
    <font>
      <b/>
      <sz val="11"/>
      <color rgb="FF000000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3" fontId="0" fillId="0" borderId="0" xfId="0" applyNumberFormat="1"/>
    <xf numFmtId="4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4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0" displayName="Table10" ref="X19:X30" totalsRowShown="0" headerRowDxfId="2" dataDxfId="1">
  <autoFilter ref="X19:X30" xr:uid="{00000000-0009-0000-0100-000001000000}"/>
  <tableColumns count="1">
    <tableColumn id="1" xr3:uid="{00000000-0010-0000-0000-000001000000}" name="Eficiência" dataDxfId="3">
      <calculatedColumnFormula>Table8[[#This Row],[Speedup]]/8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4:E11" totalsRowShown="0">
  <autoFilter ref="B4:E11" xr:uid="{00000000-0009-0000-0100-000002000000}"/>
  <tableColumns count="4">
    <tableColumn id="1" xr3:uid="{00000000-0010-0000-0100-000001000000}" name=" Tamanho "/>
    <tableColumn id="2" xr3:uid="{00000000-0010-0000-0100-000002000000}" name="Média Tempo (s)"/>
    <tableColumn id="3" xr3:uid="{00000000-0010-0000-0100-000003000000}" name="Média L1 DCM "/>
    <tableColumn id="4" xr3:uid="{00000000-0010-0000-0100-000004000000}" name="Média L2 DCM 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B15:C22" totalsRowShown="0">
  <autoFilter ref="B15:C22" xr:uid="{00000000-0009-0000-0100-000003000000}"/>
  <tableColumns count="2">
    <tableColumn id="1" xr3:uid="{00000000-0010-0000-0200-000001000000}" name="Tamanho"/>
    <tableColumn id="2" xr3:uid="{00000000-0010-0000-0200-000002000000}" name="Média Tempo (s)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G4:J15" totalsRowShown="0">
  <autoFilter ref="G4:J15" xr:uid="{00000000-0009-0000-0100-000004000000}"/>
  <tableColumns count="4">
    <tableColumn id="1" xr3:uid="{00000000-0010-0000-0300-000001000000}" name=" Tamanho "/>
    <tableColumn id="2" xr3:uid="{00000000-0010-0000-0300-000002000000}" name="Média Tempo (s)"/>
    <tableColumn id="3" xr3:uid="{00000000-0010-0000-0300-000003000000}" name="Média L1 DCM "/>
    <tableColumn id="4" xr3:uid="{00000000-0010-0000-0300-000004000000}" name="Média L2 DCM 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G19:H26" totalsRowShown="0">
  <autoFilter ref="G19:H26" xr:uid="{00000000-0009-0000-0100-000005000000}"/>
  <tableColumns count="2">
    <tableColumn id="1" xr3:uid="{00000000-0010-0000-0400-000001000000}" name="Tamanho"/>
    <tableColumn id="2" xr3:uid="{00000000-0010-0000-0400-000002000000}" name="Média Tempo (s)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L4:P16" totalsRowShown="0">
  <autoFilter ref="L4:P16" xr:uid="{00000000-0009-0000-0100-000006000000}"/>
  <tableColumns count="5">
    <tableColumn id="1" xr3:uid="{00000000-0010-0000-0500-000001000000}" name=" Tamanho "/>
    <tableColumn id="2" xr3:uid="{00000000-0010-0000-0500-000002000000}" name="Tamanho do Bloco"/>
    <tableColumn id="3" xr3:uid="{00000000-0010-0000-0500-000003000000}" name="Média Tempo (s)"/>
    <tableColumn id="4" xr3:uid="{00000000-0010-0000-0500-000004000000}" name="Média L1 DCM "/>
    <tableColumn id="5" xr3:uid="{00000000-0010-0000-0500-000005000000}" name="Média L2 DCM 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R4:X15" totalsRowShown="0">
  <autoFilter ref="R4:X15" xr:uid="{00000000-0009-0000-0100-000007000000}"/>
  <tableColumns count="7">
    <tableColumn id="1" xr3:uid="{00000000-0010-0000-0600-000001000000}" name=" Tamanho "/>
    <tableColumn id="2" xr3:uid="{00000000-0010-0000-0600-000002000000}" name="Média Tempo (s)"/>
    <tableColumn id="3" xr3:uid="{00000000-0010-0000-0600-000003000000}" name="Média L1 DCM "/>
    <tableColumn id="4" xr3:uid="{00000000-0010-0000-0600-000004000000}" name="Média L2 DCM "/>
    <tableColumn id="5" xr3:uid="{00000000-0010-0000-0600-000005000000}" name="Mflops"/>
    <tableColumn id="6" xr3:uid="{00000000-0010-0000-0600-000006000000}" name="Speedup"/>
    <tableColumn id="7" xr3:uid="{00000000-0010-0000-0600-000007000000}" name="Eficiência" dataDxfId="0">
      <calculatedColumnFormula>Table7[[#This Row],[Speedup]]/8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R19:W30" totalsRowShown="0">
  <autoFilter ref="R19:W30" xr:uid="{00000000-0009-0000-0100-000008000000}"/>
  <tableColumns count="6">
    <tableColumn id="1" xr3:uid="{00000000-0010-0000-0700-000001000000}" name=" Tamanho "/>
    <tableColumn id="2" xr3:uid="{00000000-0010-0000-0700-000002000000}" name="Média Tempo (s)"/>
    <tableColumn id="3" xr3:uid="{00000000-0010-0000-0700-000003000000}" name="Média L1 DCM "/>
    <tableColumn id="4" xr3:uid="{00000000-0010-0000-0700-000004000000}" name="Média L2 DCM "/>
    <tableColumn id="5" xr3:uid="{00000000-0010-0000-0700-000005000000}" name="Mflops"/>
    <tableColumn id="6" xr3:uid="{00000000-0010-0000-0700-000006000000}" name="Speedup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1"/>
  <sheetViews>
    <sheetView tabSelected="1" zoomScale="81" zoomScaleNormal="81" workbookViewId="0">
      <selection activeCell="H5" sqref="H5"/>
    </sheetView>
  </sheetViews>
  <sheetFormatPr defaultColWidth="8.6640625" defaultRowHeight="14.4" x14ac:dyDescent="0.3"/>
  <cols>
    <col min="2" max="2" width="28.5546875" customWidth="1"/>
    <col min="3" max="3" width="19.6640625" customWidth="1"/>
    <col min="4" max="5" width="18" customWidth="1"/>
    <col min="8" max="8" width="30.33203125" customWidth="1"/>
    <col min="9" max="9" width="19.6640625" customWidth="1"/>
    <col min="10" max="11" width="18" customWidth="1"/>
    <col min="12" max="12" width="29.33203125" customWidth="1"/>
    <col min="13" max="13" width="21.5546875" customWidth="1"/>
    <col min="14" max="14" width="21.33203125" style="1" customWidth="1"/>
    <col min="15" max="15" width="19.6640625" style="2" customWidth="1"/>
    <col min="16" max="16" width="18" style="2" customWidth="1"/>
    <col min="17" max="17" width="18" customWidth="1"/>
    <col min="18" max="18" width="28.44140625" customWidth="1"/>
    <col min="19" max="19" width="20.109375" style="1" customWidth="1"/>
    <col min="20" max="20" width="19.6640625" style="2" customWidth="1"/>
    <col min="21" max="21" width="18" style="2" customWidth="1"/>
    <col min="22" max="22" width="18" style="3" customWidth="1"/>
    <col min="23" max="23" width="14.44140625" style="1" customWidth="1"/>
    <col min="24" max="24" width="13.33203125" style="14" customWidth="1"/>
    <col min="25" max="25" width="14" customWidth="1"/>
    <col min="26" max="26" width="9.109375" customWidth="1"/>
    <col min="27" max="28" width="13.33203125" customWidth="1"/>
    <col min="29" max="29" width="14.109375" customWidth="1"/>
    <col min="30" max="30" width="8.21875" customWidth="1"/>
    <col min="31" max="31" width="9" customWidth="1"/>
  </cols>
  <sheetData>
    <row r="1" spans="1:24" x14ac:dyDescent="0.3">
      <c r="A1" s="4"/>
    </row>
    <row r="2" spans="1:24" x14ac:dyDescent="0.3">
      <c r="A2" s="4"/>
      <c r="B2" s="5" t="s">
        <v>0</v>
      </c>
      <c r="G2" s="5" t="s">
        <v>1</v>
      </c>
      <c r="L2" s="6" t="s">
        <v>2</v>
      </c>
      <c r="R2" s="6" t="s">
        <v>3</v>
      </c>
    </row>
    <row r="3" spans="1:24" x14ac:dyDescent="0.3">
      <c r="A3" s="4"/>
      <c r="B3" s="6" t="s">
        <v>4</v>
      </c>
      <c r="G3" s="6" t="s">
        <v>4</v>
      </c>
      <c r="L3" s="6" t="s">
        <v>4</v>
      </c>
      <c r="R3" s="6" t="s">
        <v>5</v>
      </c>
    </row>
    <row r="4" spans="1:24" x14ac:dyDescent="0.3">
      <c r="A4" s="4"/>
      <c r="B4" s="7" t="s">
        <v>6</v>
      </c>
      <c r="C4" s="7" t="s">
        <v>7</v>
      </c>
      <c r="D4" s="7" t="s">
        <v>8</v>
      </c>
      <c r="E4" s="7" t="s">
        <v>9</v>
      </c>
      <c r="F4" s="7"/>
      <c r="G4" s="7" t="s">
        <v>6</v>
      </c>
      <c r="H4" s="7" t="s">
        <v>7</v>
      </c>
      <c r="I4" s="7" t="s">
        <v>8</v>
      </c>
      <c r="J4" s="7" t="s">
        <v>9</v>
      </c>
      <c r="K4" s="7"/>
      <c r="L4" s="7" t="s">
        <v>6</v>
      </c>
      <c r="M4" s="7" t="s">
        <v>10</v>
      </c>
      <c r="N4" s="8" t="s">
        <v>7</v>
      </c>
      <c r="O4" s="9" t="s">
        <v>8</v>
      </c>
      <c r="P4" s="9" t="s">
        <v>9</v>
      </c>
      <c r="Q4" s="7"/>
      <c r="R4" s="7" t="s">
        <v>6</v>
      </c>
      <c r="S4" s="8" t="s">
        <v>7</v>
      </c>
      <c r="T4" s="9" t="s">
        <v>8</v>
      </c>
      <c r="U4" s="9" t="s">
        <v>9</v>
      </c>
      <c r="V4" s="10" t="s">
        <v>11</v>
      </c>
      <c r="W4" s="8" t="s">
        <v>12</v>
      </c>
      <c r="X4" s="15" t="s">
        <v>13</v>
      </c>
    </row>
    <row r="5" spans="1:24" x14ac:dyDescent="0.3">
      <c r="A5" s="4"/>
      <c r="B5" s="7">
        <v>600</v>
      </c>
      <c r="C5" s="7">
        <v>0.19</v>
      </c>
      <c r="D5" s="9">
        <v>244695917</v>
      </c>
      <c r="E5" s="9">
        <v>39368746</v>
      </c>
      <c r="F5" s="7"/>
      <c r="G5" s="7">
        <v>600</v>
      </c>
      <c r="H5">
        <v>0.115</v>
      </c>
      <c r="I5" s="2">
        <v>27111997</v>
      </c>
      <c r="J5" s="2">
        <v>57787192</v>
      </c>
      <c r="K5" s="7"/>
      <c r="L5" s="7">
        <v>4096</v>
      </c>
      <c r="M5" s="7">
        <v>128</v>
      </c>
      <c r="N5" s="8">
        <v>31.34</v>
      </c>
      <c r="O5" s="9">
        <v>9659705054</v>
      </c>
      <c r="P5" s="9">
        <v>32416819339</v>
      </c>
      <c r="Q5" s="7"/>
      <c r="R5" s="7">
        <v>600</v>
      </c>
      <c r="S5" s="8">
        <v>1.7999999999999999E-2</v>
      </c>
      <c r="T5" s="9">
        <v>3390655</v>
      </c>
      <c r="U5" s="9">
        <v>7174854</v>
      </c>
      <c r="V5" s="10">
        <f>(2*Table7[[#This Row],[ Tamanho ]]^3)/(Table7[[#This Row],[Média Tempo (s)]]*10^6)</f>
        <v>24000</v>
      </c>
      <c r="W5" s="8">
        <f>Table4[[#This Row],[Média Tempo (s)]]/Table7[[#This Row],[Média Tempo (s)]]</f>
        <v>6.3888888888888893</v>
      </c>
      <c r="X5" s="15">
        <f>Table7[[#This Row],[Speedup]]/8</f>
        <v>0.79861111111111116</v>
      </c>
    </row>
    <row r="6" spans="1:24" x14ac:dyDescent="0.3">
      <c r="A6" s="4"/>
      <c r="B6" s="7">
        <v>1000</v>
      </c>
      <c r="C6" s="7">
        <v>1.35</v>
      </c>
      <c r="D6" s="9">
        <v>1224484542</v>
      </c>
      <c r="E6" s="9">
        <v>295071267</v>
      </c>
      <c r="F6" s="7"/>
      <c r="G6" s="7">
        <v>1000</v>
      </c>
      <c r="H6">
        <v>0.47499999999999998</v>
      </c>
      <c r="I6" s="2">
        <v>125734561</v>
      </c>
      <c r="J6" s="2">
        <v>267747076</v>
      </c>
      <c r="K6" s="7"/>
      <c r="L6" s="7">
        <v>4096</v>
      </c>
      <c r="M6" s="7">
        <v>256</v>
      </c>
      <c r="N6" s="8">
        <v>27.263999999999999</v>
      </c>
      <c r="O6" s="9">
        <v>9062584580</v>
      </c>
      <c r="P6" s="9">
        <v>23017786804</v>
      </c>
      <c r="Q6" s="7"/>
      <c r="R6" s="7">
        <v>1000</v>
      </c>
      <c r="S6" s="8">
        <v>7.8E-2</v>
      </c>
      <c r="T6" s="9">
        <v>15713594</v>
      </c>
      <c r="U6" s="9">
        <v>32649054</v>
      </c>
      <c r="V6" s="10">
        <f>(2*Table7[[#This Row],[ Tamanho ]]^3)/(Table7[[#This Row],[Média Tempo (s)]]*10^6)</f>
        <v>25641.025641025641</v>
      </c>
      <c r="W6" s="8">
        <f>Table4[[#This Row],[Média Tempo (s)]]/Table7[[#This Row],[Média Tempo (s)]]</f>
        <v>6.0897435897435894</v>
      </c>
      <c r="X6" s="15">
        <f>Table7[[#This Row],[Speedup]]/8</f>
        <v>0.76121794871794868</v>
      </c>
    </row>
    <row r="7" spans="1:24" x14ac:dyDescent="0.3">
      <c r="A7" s="4"/>
      <c r="B7" s="7">
        <v>1400</v>
      </c>
      <c r="C7" s="7">
        <v>3.64</v>
      </c>
      <c r="D7" s="9">
        <v>3465951803</v>
      </c>
      <c r="E7" s="9">
        <v>1292634886</v>
      </c>
      <c r="F7" s="7"/>
      <c r="G7" s="7">
        <v>1400</v>
      </c>
      <c r="H7">
        <v>1.583</v>
      </c>
      <c r="I7" s="2">
        <v>346116682</v>
      </c>
      <c r="J7" s="2">
        <v>708816444</v>
      </c>
      <c r="K7" s="7"/>
      <c r="L7" s="7">
        <v>4096</v>
      </c>
      <c r="M7" s="7">
        <v>512</v>
      </c>
      <c r="N7" s="8">
        <v>28.515999999999998</v>
      </c>
      <c r="O7" s="9">
        <v>8768735120</v>
      </c>
      <c r="P7" s="9">
        <v>19594615939</v>
      </c>
      <c r="Q7" s="7"/>
      <c r="R7" s="7">
        <v>1400</v>
      </c>
      <c r="S7" s="8">
        <v>0.24399999999999999</v>
      </c>
      <c r="T7" s="9">
        <v>43437512</v>
      </c>
      <c r="U7" s="9">
        <v>87413699</v>
      </c>
      <c r="V7" s="10">
        <f>(2*Table7[[#This Row],[ Tamanho ]]^3)/(Table7[[#This Row],[Média Tempo (s)]]*10^6)</f>
        <v>22491.803278688523</v>
      </c>
      <c r="W7" s="8">
        <f>Table4[[#This Row],[Média Tempo (s)]]/Table7[[#This Row],[Média Tempo (s)]]</f>
        <v>6.4877049180327866</v>
      </c>
      <c r="X7" s="15">
        <f>Table7[[#This Row],[Speedup]]/8</f>
        <v>0.81096311475409832</v>
      </c>
    </row>
    <row r="8" spans="1:24" x14ac:dyDescent="0.3">
      <c r="A8" s="4"/>
      <c r="B8" s="7">
        <v>1800</v>
      </c>
      <c r="C8" s="7">
        <v>17.66</v>
      </c>
      <c r="D8" s="9">
        <v>9085822351</v>
      </c>
      <c r="E8" s="9">
        <v>4727840269</v>
      </c>
      <c r="F8" s="7"/>
      <c r="G8" s="7">
        <v>1800</v>
      </c>
      <c r="H8">
        <v>3.5569999999999999</v>
      </c>
      <c r="I8" s="2">
        <v>745271243</v>
      </c>
      <c r="J8" s="2">
        <v>1439900904</v>
      </c>
      <c r="K8" s="7"/>
      <c r="L8" s="7">
        <v>6144</v>
      </c>
      <c r="M8" s="7">
        <v>128</v>
      </c>
      <c r="N8" s="8">
        <v>108.801</v>
      </c>
      <c r="O8" s="9">
        <v>32486518058</v>
      </c>
      <c r="P8" s="9">
        <v>109657143152</v>
      </c>
      <c r="Q8" s="7"/>
      <c r="R8" s="7">
        <v>1800</v>
      </c>
      <c r="S8" s="8">
        <v>0.55200000000000005</v>
      </c>
      <c r="T8" s="9">
        <v>93484317</v>
      </c>
      <c r="U8" s="9">
        <v>184974373</v>
      </c>
      <c r="V8" s="10">
        <f>(2*Table7[[#This Row],[ Tamanho ]]^3)/(Table7[[#This Row],[Média Tempo (s)]]*10^6)</f>
        <v>21130.434782608696</v>
      </c>
      <c r="W8" s="8">
        <f>Table4[[#This Row],[Média Tempo (s)]]/Table7[[#This Row],[Média Tempo (s)]]</f>
        <v>6.4438405797101446</v>
      </c>
      <c r="X8" s="15">
        <f>Table7[[#This Row],[Speedup]]/8</f>
        <v>0.80548007246376807</v>
      </c>
    </row>
    <row r="9" spans="1:24" x14ac:dyDescent="0.3">
      <c r="A9" s="4"/>
      <c r="B9" s="7">
        <v>2200</v>
      </c>
      <c r="C9" s="7">
        <v>38.369999999999997</v>
      </c>
      <c r="D9" s="9">
        <v>17627555173</v>
      </c>
      <c r="E9" s="9">
        <v>18284610671</v>
      </c>
      <c r="F9" s="7"/>
      <c r="G9" s="7">
        <v>2200</v>
      </c>
      <c r="H9">
        <v>6.4729999999999999</v>
      </c>
      <c r="I9" s="2">
        <v>2073886158</v>
      </c>
      <c r="J9" s="2">
        <v>2561167064</v>
      </c>
      <c r="K9" s="7"/>
      <c r="L9" s="7">
        <v>6144</v>
      </c>
      <c r="M9" s="7">
        <v>256</v>
      </c>
      <c r="N9" s="8">
        <v>94.430999999999997</v>
      </c>
      <c r="O9" s="9">
        <v>30547622618</v>
      </c>
      <c r="P9" s="9">
        <v>77903305841</v>
      </c>
      <c r="Q9" s="7"/>
      <c r="R9" s="7">
        <v>2200</v>
      </c>
      <c r="S9" s="8">
        <v>1.0649999999999999</v>
      </c>
      <c r="T9" s="9">
        <v>258616185</v>
      </c>
      <c r="U9" s="9">
        <v>331133590</v>
      </c>
      <c r="V9" s="10">
        <f>(2*Table7[[#This Row],[ Tamanho ]]^3)/(Table7[[#This Row],[Média Tempo (s)]]*10^6)</f>
        <v>19996.244131455398</v>
      </c>
      <c r="W9" s="8">
        <f>Table4[[#This Row],[Média Tempo (s)]]/Table7[[#This Row],[Média Tempo (s)]]</f>
        <v>6.0779342723004692</v>
      </c>
      <c r="X9" s="15">
        <f>Table7[[#This Row],[Speedup]]/8</f>
        <v>0.75974178403755865</v>
      </c>
    </row>
    <row r="10" spans="1:24" x14ac:dyDescent="0.3">
      <c r="B10" s="7">
        <v>2600</v>
      </c>
      <c r="C10" s="7">
        <v>70.760000000000005</v>
      </c>
      <c r="D10" s="9">
        <v>30904351409</v>
      </c>
      <c r="E10" s="9">
        <v>50155807448</v>
      </c>
      <c r="F10" s="7"/>
      <c r="G10" s="7">
        <v>2600</v>
      </c>
      <c r="H10">
        <v>10.819000000000001</v>
      </c>
      <c r="I10" s="2">
        <v>4412845122</v>
      </c>
      <c r="J10" s="2">
        <v>4198690629</v>
      </c>
      <c r="K10" s="7"/>
      <c r="L10" s="7">
        <v>6144</v>
      </c>
      <c r="M10" s="7">
        <v>512</v>
      </c>
      <c r="N10" s="8">
        <v>96.498999999999995</v>
      </c>
      <c r="O10" s="9">
        <v>29641740553</v>
      </c>
      <c r="P10" s="9">
        <v>66145750807</v>
      </c>
      <c r="Q10" s="7"/>
      <c r="R10" s="7">
        <v>2600</v>
      </c>
      <c r="S10" s="8">
        <v>1.76</v>
      </c>
      <c r="T10" s="9">
        <v>549797831</v>
      </c>
      <c r="U10" s="9">
        <v>548448835</v>
      </c>
      <c r="V10" s="10">
        <f>(2*Table7[[#This Row],[ Tamanho ]]^3)/(Table7[[#This Row],[Média Tempo (s)]]*10^6)</f>
        <v>19972.727272727272</v>
      </c>
      <c r="W10" s="8">
        <f>Table4[[#This Row],[Média Tempo (s)]]/Table7[[#This Row],[Média Tempo (s)]]</f>
        <v>6.1471590909090912</v>
      </c>
      <c r="X10" s="15">
        <f>Table7[[#This Row],[Speedup]]/8</f>
        <v>0.7683948863636364</v>
      </c>
    </row>
    <row r="11" spans="1:24" x14ac:dyDescent="0.3">
      <c r="B11" s="7">
        <v>3000</v>
      </c>
      <c r="C11" s="7">
        <v>118.07</v>
      </c>
      <c r="D11" s="9">
        <v>50289207683</v>
      </c>
      <c r="E11" s="9">
        <v>95779490469</v>
      </c>
      <c r="F11" s="7"/>
      <c r="G11" s="7">
        <v>3000</v>
      </c>
      <c r="H11">
        <v>16.478000000000002</v>
      </c>
      <c r="I11" s="2">
        <v>6780698787</v>
      </c>
      <c r="J11" s="2">
        <v>6296071144</v>
      </c>
      <c r="K11" s="7"/>
      <c r="L11" s="7">
        <v>8192</v>
      </c>
      <c r="M11" s="7">
        <v>128</v>
      </c>
      <c r="N11" s="8">
        <v>303.67700000000002</v>
      </c>
      <c r="O11" s="9">
        <v>74278262468</v>
      </c>
      <c r="P11" s="9">
        <v>256665253340</v>
      </c>
      <c r="Q11" s="7"/>
      <c r="R11" s="7">
        <v>3000</v>
      </c>
      <c r="S11" s="8">
        <v>2.8159999999999998</v>
      </c>
      <c r="T11" s="9">
        <v>845412912</v>
      </c>
      <c r="U11" s="9">
        <v>836080513</v>
      </c>
      <c r="V11" s="10">
        <f>(2*Table7[[#This Row],[ Tamanho ]]^3)/(Table7[[#This Row],[Média Tempo (s)]]*10^6)</f>
        <v>19176.136363636364</v>
      </c>
      <c r="W11" s="8">
        <f>Table4[[#This Row],[Média Tempo (s)]]/Table7[[#This Row],[Média Tempo (s)]]</f>
        <v>5.8515625000000009</v>
      </c>
      <c r="X11" s="15">
        <f>Table7[[#This Row],[Speedup]]/8</f>
        <v>0.73144531250000011</v>
      </c>
    </row>
    <row r="12" spans="1:24" x14ac:dyDescent="0.3">
      <c r="B12" s="7"/>
      <c r="C12" s="7"/>
      <c r="D12" s="7"/>
      <c r="E12" s="9"/>
      <c r="F12" s="7"/>
      <c r="G12" s="7">
        <v>4096</v>
      </c>
      <c r="H12">
        <v>41.228999999999999</v>
      </c>
      <c r="I12" s="2">
        <v>17553265709</v>
      </c>
      <c r="J12" s="2">
        <v>16249690528</v>
      </c>
      <c r="K12" s="7"/>
      <c r="L12" s="7">
        <v>8192</v>
      </c>
      <c r="M12" s="7">
        <v>256</v>
      </c>
      <c r="N12" s="8">
        <v>43.165999999999997</v>
      </c>
      <c r="O12" s="9">
        <v>72020268392</v>
      </c>
      <c r="P12" s="9">
        <v>168037026742</v>
      </c>
      <c r="Q12" s="7"/>
      <c r="R12" s="7">
        <v>4096</v>
      </c>
      <c r="S12" s="8">
        <v>7.5140000000000002</v>
      </c>
      <c r="T12" s="9">
        <v>2197529677</v>
      </c>
      <c r="U12" s="9">
        <v>2132961687</v>
      </c>
      <c r="V12" s="10">
        <f>(2*Table7[[#This Row],[ Tamanho ]]^3)/(Table7[[#This Row],[Média Tempo (s)]]*10^6)</f>
        <v>18291.050501996273</v>
      </c>
      <c r="W12" s="8">
        <f>Table4[[#This Row],[Média Tempo (s)]]/Table7[[#This Row],[Média Tempo (s)]]</f>
        <v>5.4869576789992012</v>
      </c>
      <c r="X12" s="15">
        <f>Table7[[#This Row],[Speedup]]/8</f>
        <v>0.68586970987490015</v>
      </c>
    </row>
    <row r="13" spans="1:24" x14ac:dyDescent="0.3">
      <c r="B13" s="7"/>
      <c r="C13" s="7"/>
      <c r="D13" s="7"/>
      <c r="E13" s="7"/>
      <c r="F13" s="7"/>
      <c r="G13" s="7">
        <v>6144</v>
      </c>
      <c r="H13">
        <v>139.29900000000001</v>
      </c>
      <c r="I13" s="2">
        <v>59151207256</v>
      </c>
      <c r="J13" s="2">
        <v>54420319247</v>
      </c>
      <c r="K13" s="7"/>
      <c r="L13" s="7">
        <v>8192</v>
      </c>
      <c r="M13" s="7">
        <v>512</v>
      </c>
      <c r="N13" s="8">
        <v>347.63099999999997</v>
      </c>
      <c r="O13" s="9">
        <v>70629754365</v>
      </c>
      <c r="P13" s="9">
        <v>148556814500</v>
      </c>
      <c r="Q13" s="7"/>
      <c r="R13" s="7">
        <v>6144</v>
      </c>
      <c r="S13" s="8">
        <v>29.641999999999999</v>
      </c>
      <c r="T13" s="9">
        <v>7431951547</v>
      </c>
      <c r="U13" s="9">
        <v>7049828317</v>
      </c>
      <c r="V13" s="10">
        <f>(2*Table7[[#This Row],[ Tamanho ]]^3)/(Table7[[#This Row],[Média Tempo (s)]]*10^6)</f>
        <v>15648.622494028743</v>
      </c>
      <c r="W13" s="8">
        <f>Table4[[#This Row],[Média Tempo (s)]]/Table7[[#This Row],[Média Tempo (s)]]</f>
        <v>4.6993792591593015</v>
      </c>
      <c r="X13" s="15">
        <f>Table7[[#This Row],[Speedup]]/8</f>
        <v>0.58742240739491269</v>
      </c>
    </row>
    <row r="14" spans="1:24" x14ac:dyDescent="0.3">
      <c r="B14" s="6" t="s">
        <v>14</v>
      </c>
      <c r="C14" s="7"/>
      <c r="D14" s="7"/>
      <c r="E14" s="7"/>
      <c r="F14" s="7"/>
      <c r="G14" s="7">
        <v>8192</v>
      </c>
      <c r="H14">
        <v>336.90800000000002</v>
      </c>
      <c r="I14" s="2">
        <v>140290893728</v>
      </c>
      <c r="J14" s="2">
        <v>130816392740</v>
      </c>
      <c r="K14" s="7"/>
      <c r="L14" s="7">
        <v>10240</v>
      </c>
      <c r="M14" s="7">
        <v>128</v>
      </c>
      <c r="N14" s="8">
        <v>505.63</v>
      </c>
      <c r="O14" s="9">
        <v>150474644703</v>
      </c>
      <c r="P14" s="9">
        <v>512657128442</v>
      </c>
      <c r="Q14" s="7"/>
      <c r="R14" s="7">
        <v>8192</v>
      </c>
      <c r="S14" s="8">
        <v>82.798000000000002</v>
      </c>
      <c r="T14" s="9">
        <v>17459326625</v>
      </c>
      <c r="U14" s="9">
        <v>16672832914</v>
      </c>
      <c r="V14" s="10">
        <f>(2*Table7[[#This Row],[ Tamanho ]]^3)/(Table7[[#This Row],[Média Tempo (s)]]*10^6)</f>
        <v>13279.446698905771</v>
      </c>
      <c r="W14" s="8">
        <f>Table4[[#This Row],[Média Tempo (s)]]/Table7[[#This Row],[Média Tempo (s)]]</f>
        <v>4.0690354839488876</v>
      </c>
      <c r="X14" s="15">
        <f>Table7[[#This Row],[Speedup]]/8</f>
        <v>0.50862943549361095</v>
      </c>
    </row>
    <row r="15" spans="1:24" x14ac:dyDescent="0.3">
      <c r="B15" s="7" t="s">
        <v>15</v>
      </c>
      <c r="C15" s="7" t="s">
        <v>7</v>
      </c>
      <c r="D15" s="7"/>
      <c r="E15" s="7"/>
      <c r="F15" s="7"/>
      <c r="G15" s="7">
        <v>10240</v>
      </c>
      <c r="H15">
        <v>655.97299999999996</v>
      </c>
      <c r="I15" s="2">
        <v>273727875965</v>
      </c>
      <c r="J15" s="2">
        <v>256199650326</v>
      </c>
      <c r="K15" s="7"/>
      <c r="L15" s="7">
        <v>10240</v>
      </c>
      <c r="M15" s="7">
        <v>256</v>
      </c>
      <c r="N15" s="8">
        <v>431.71</v>
      </c>
      <c r="O15" s="9">
        <v>141972681471</v>
      </c>
      <c r="P15" s="9">
        <v>356982368547</v>
      </c>
      <c r="Q15" s="7"/>
      <c r="R15" s="7">
        <v>10240</v>
      </c>
      <c r="S15" s="8">
        <v>178.49100000000001</v>
      </c>
      <c r="T15" s="9">
        <v>34362758953</v>
      </c>
      <c r="U15" s="9">
        <v>31519192325</v>
      </c>
      <c r="V15" s="10">
        <f>(2*Table7[[#This Row],[ Tamanho ]]^3)/(Table7[[#This Row],[Média Tempo (s)]]*10^6)</f>
        <v>12031.32733863332</v>
      </c>
      <c r="W15" s="8">
        <f>Table4[[#This Row],[Média Tempo (s)]]/Table7[[#This Row],[Média Tempo (s)]]</f>
        <v>3.6751040668717185</v>
      </c>
      <c r="X15" s="15">
        <f>Table7[[#This Row],[Speedup]]/8</f>
        <v>0.45938800835896482</v>
      </c>
    </row>
    <row r="16" spans="1:24" x14ac:dyDescent="0.3">
      <c r="B16" s="7">
        <v>600</v>
      </c>
      <c r="C16" s="7">
        <v>0.27</v>
      </c>
      <c r="D16" s="7"/>
      <c r="E16" s="7"/>
      <c r="F16" s="7"/>
      <c r="G16" s="7"/>
      <c r="H16" s="7"/>
      <c r="I16" s="7"/>
      <c r="J16" s="7"/>
      <c r="K16" s="7"/>
      <c r="L16" s="7">
        <v>10240</v>
      </c>
      <c r="M16" s="7">
        <v>512</v>
      </c>
      <c r="N16" s="8">
        <v>428.92399999999998</v>
      </c>
      <c r="O16" s="9">
        <v>136921824089</v>
      </c>
      <c r="P16" s="9">
        <v>311978693469</v>
      </c>
      <c r="Q16" s="7"/>
      <c r="R16" s="7"/>
      <c r="S16" s="8"/>
      <c r="T16" s="9"/>
      <c r="U16" s="9"/>
      <c r="V16" s="10"/>
      <c r="W16" s="8"/>
      <c r="X16" s="15"/>
    </row>
    <row r="17" spans="2:24" x14ac:dyDescent="0.3">
      <c r="B17" s="7">
        <v>1000</v>
      </c>
      <c r="C17" s="7">
        <v>13.34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9"/>
      <c r="P17" s="9"/>
      <c r="Q17" s="7"/>
      <c r="R17" s="7"/>
      <c r="S17" s="8"/>
      <c r="T17" s="9"/>
      <c r="U17" s="9"/>
      <c r="V17" s="10"/>
      <c r="W17" s="8"/>
      <c r="X17" s="15"/>
    </row>
    <row r="18" spans="2:24" x14ac:dyDescent="0.3">
      <c r="B18" s="7">
        <v>1400</v>
      </c>
      <c r="C18" s="7">
        <v>14.96</v>
      </c>
      <c r="D18" s="7"/>
      <c r="E18" s="7"/>
      <c r="F18" s="7"/>
      <c r="G18" s="6" t="s">
        <v>14</v>
      </c>
      <c r="H18" s="7"/>
      <c r="I18" s="7"/>
      <c r="J18" s="7"/>
      <c r="K18" s="7"/>
      <c r="L18" s="7"/>
      <c r="M18" s="7"/>
      <c r="N18" s="8"/>
      <c r="O18" s="9"/>
      <c r="P18" s="9"/>
      <c r="Q18" s="7"/>
      <c r="R18" s="6" t="s">
        <v>16</v>
      </c>
      <c r="S18" s="8"/>
      <c r="T18" s="9"/>
      <c r="U18" s="9"/>
      <c r="V18" s="10"/>
      <c r="W18" s="8"/>
      <c r="X18" s="15"/>
    </row>
    <row r="19" spans="2:24" x14ac:dyDescent="0.3">
      <c r="B19" s="7">
        <v>1800</v>
      </c>
      <c r="C19" s="7">
        <v>36.07</v>
      </c>
      <c r="D19" s="7"/>
      <c r="E19" s="7"/>
      <c r="F19" s="7"/>
      <c r="G19" s="7" t="s">
        <v>15</v>
      </c>
      <c r="H19" s="7" t="s">
        <v>7</v>
      </c>
      <c r="I19" s="7"/>
      <c r="J19" s="7"/>
      <c r="K19" s="7"/>
      <c r="L19" s="7"/>
      <c r="M19" s="7"/>
      <c r="N19" s="8"/>
      <c r="O19" s="9"/>
      <c r="P19" s="9"/>
      <c r="Q19" s="7"/>
      <c r="R19" s="7" t="s">
        <v>6</v>
      </c>
      <c r="S19" s="8" t="s">
        <v>7</v>
      </c>
      <c r="T19" s="9" t="s">
        <v>8</v>
      </c>
      <c r="U19" s="9" t="s">
        <v>9</v>
      </c>
      <c r="V19" s="10" t="s">
        <v>11</v>
      </c>
      <c r="W19" s="8" t="s">
        <v>12</v>
      </c>
      <c r="X19" s="15" t="s">
        <v>13</v>
      </c>
    </row>
    <row r="20" spans="2:24" x14ac:dyDescent="0.3">
      <c r="B20" s="7">
        <v>2200</v>
      </c>
      <c r="C20" s="7">
        <v>77.08</v>
      </c>
      <c r="D20" s="7"/>
      <c r="E20" s="7"/>
      <c r="F20" s="7"/>
      <c r="G20" s="7">
        <v>600</v>
      </c>
      <c r="H20" s="11">
        <v>0.11700000000000001</v>
      </c>
      <c r="I20" s="7"/>
      <c r="J20" s="7"/>
      <c r="K20" s="7"/>
      <c r="L20" s="7"/>
      <c r="M20" s="7"/>
      <c r="N20" s="8"/>
      <c r="O20" s="9"/>
      <c r="P20" s="9"/>
      <c r="Q20" s="7"/>
      <c r="R20" s="7">
        <v>600</v>
      </c>
      <c r="S20" s="8">
        <v>0.121</v>
      </c>
      <c r="T20" s="9">
        <v>12687581</v>
      </c>
      <c r="U20" s="9">
        <v>43001109</v>
      </c>
      <c r="V20" s="10">
        <f>(2*Table8[[#This Row],[ Tamanho ]]^3)/(Table8[[#This Row],[Média Tempo (s)]]*10^6)</f>
        <v>3570.2479338842977</v>
      </c>
      <c r="W20" s="8">
        <f>H5/Table8[[#This Row],[Média Tempo (s)]]</f>
        <v>0.95041322314049592</v>
      </c>
      <c r="X20" s="15">
        <f>Table8[[#This Row],[Speedup]]/8</f>
        <v>0.11880165289256199</v>
      </c>
    </row>
    <row r="21" spans="2:24" x14ac:dyDescent="0.3">
      <c r="B21" s="7">
        <v>2600</v>
      </c>
      <c r="C21" s="7">
        <v>121.08</v>
      </c>
      <c r="D21" s="7"/>
      <c r="E21" s="7"/>
      <c r="F21" s="7"/>
      <c r="G21" s="7">
        <v>1000</v>
      </c>
      <c r="H21" s="11">
        <v>0.54700000000000004</v>
      </c>
      <c r="I21" s="7"/>
      <c r="J21" s="7"/>
      <c r="K21" s="7"/>
      <c r="L21" s="7"/>
      <c r="M21" s="7"/>
      <c r="N21" s="8"/>
      <c r="O21" s="9"/>
      <c r="P21" s="9"/>
      <c r="Q21" s="7"/>
      <c r="R21" s="7">
        <v>1000</v>
      </c>
      <c r="S21" s="8">
        <v>0.51300000000000001</v>
      </c>
      <c r="T21" s="9">
        <v>57322579</v>
      </c>
      <c r="U21" s="9">
        <v>186063316</v>
      </c>
      <c r="V21" s="10">
        <f>(2*Table8[[#This Row],[ Tamanho ]]^3)/(Table8[[#This Row],[Média Tempo (s)]]*10^6)</f>
        <v>3898.6354775828459</v>
      </c>
      <c r="W21" s="8">
        <f>H6/Table8[[#This Row],[Média Tempo (s)]]</f>
        <v>0.92592592592592582</v>
      </c>
      <c r="X21" s="15">
        <f>Table8[[#This Row],[Speedup]]/8</f>
        <v>0.11574074074074073</v>
      </c>
    </row>
    <row r="22" spans="2:24" x14ac:dyDescent="0.3">
      <c r="B22" s="7">
        <v>3000</v>
      </c>
      <c r="C22" s="7">
        <v>238.63</v>
      </c>
      <c r="D22" s="7"/>
      <c r="E22" s="7"/>
      <c r="F22" s="7"/>
      <c r="G22" s="7">
        <v>1400</v>
      </c>
      <c r="H22" s="11">
        <v>1.651</v>
      </c>
      <c r="I22" s="7"/>
      <c r="J22" s="7"/>
      <c r="K22" s="7"/>
      <c r="L22" s="7"/>
      <c r="M22" s="9"/>
      <c r="N22" s="8"/>
      <c r="O22" s="9"/>
      <c r="P22" s="9"/>
      <c r="Q22" s="7"/>
      <c r="R22" s="7">
        <v>1400</v>
      </c>
      <c r="S22" s="8">
        <v>1.4079999999999999</v>
      </c>
      <c r="T22" s="9">
        <v>149451412</v>
      </c>
      <c r="U22" s="9">
        <v>464926561</v>
      </c>
      <c r="V22" s="10">
        <f>(2*Table8[[#This Row],[ Tamanho ]]^3)/(Table8[[#This Row],[Média Tempo (s)]]*10^6)</f>
        <v>3897.7272727272725</v>
      </c>
      <c r="W22" s="8">
        <f>H7/Table8[[#This Row],[Média Tempo (s)]]</f>
        <v>1.1242897727272727</v>
      </c>
      <c r="X22" s="15">
        <f>Table8[[#This Row],[Speedup]]/8</f>
        <v>0.14053622159090909</v>
      </c>
    </row>
    <row r="23" spans="2:24" x14ac:dyDescent="0.3">
      <c r="B23" s="7"/>
      <c r="C23" s="7"/>
      <c r="D23" s="7"/>
      <c r="E23" s="7"/>
      <c r="F23" s="7"/>
      <c r="G23" s="7">
        <v>1800</v>
      </c>
      <c r="H23" s="11">
        <v>3.5739999999999998</v>
      </c>
      <c r="I23" s="7"/>
      <c r="J23" s="7"/>
      <c r="K23" s="7"/>
      <c r="L23" s="7"/>
      <c r="M23" s="9"/>
      <c r="N23" s="8"/>
      <c r="O23" s="9"/>
      <c r="P23" s="9"/>
      <c r="Q23" s="7"/>
      <c r="R23" s="7">
        <v>1800</v>
      </c>
      <c r="S23" s="8">
        <v>2.7029999999999998</v>
      </c>
      <c r="T23" s="9">
        <v>309991421</v>
      </c>
      <c r="U23" s="9">
        <v>914588639</v>
      </c>
      <c r="V23" s="10">
        <f>(2*Table8[[#This Row],[ Tamanho ]]^3)/(Table8[[#This Row],[Média Tempo (s)]]*10^6)</f>
        <v>4315.2053274139844</v>
      </c>
      <c r="W23" s="8">
        <f>H8/Table8[[#This Row],[Média Tempo (s)]]</f>
        <v>1.3159452460229375</v>
      </c>
      <c r="X23" s="15">
        <f>Table8[[#This Row],[Speedup]]/8</f>
        <v>0.16449315575286719</v>
      </c>
    </row>
    <row r="24" spans="2:24" x14ac:dyDescent="0.3">
      <c r="B24" s="7"/>
      <c r="C24" s="7"/>
      <c r="D24" s="7"/>
      <c r="E24" s="7"/>
      <c r="F24" s="7"/>
      <c r="G24" s="7">
        <v>2200</v>
      </c>
      <c r="H24" s="11">
        <v>6.569</v>
      </c>
      <c r="I24" s="7"/>
      <c r="J24" s="7"/>
      <c r="K24" s="7"/>
      <c r="L24" s="7"/>
      <c r="M24" s="7"/>
      <c r="N24" s="8"/>
      <c r="O24" s="9"/>
      <c r="P24" s="9"/>
      <c r="Q24" s="7"/>
      <c r="R24" s="7">
        <v>2200</v>
      </c>
      <c r="S24" s="8">
        <v>4.6289999999999996</v>
      </c>
      <c r="T24" s="9">
        <v>514954420</v>
      </c>
      <c r="U24" s="9">
        <v>1457204131</v>
      </c>
      <c r="V24" s="10">
        <f>(2*Table8[[#This Row],[ Tamanho ]]^3)/(Table8[[#This Row],[Média Tempo (s)]]*10^6)</f>
        <v>4600.5616763879889</v>
      </c>
      <c r="W24" s="8">
        <f>H9/Table8[[#This Row],[Média Tempo (s)]]</f>
        <v>1.398358176712033</v>
      </c>
      <c r="X24" s="15">
        <f>Table8[[#This Row],[Speedup]]/8</f>
        <v>0.17479477208900412</v>
      </c>
    </row>
    <row r="25" spans="2:24" x14ac:dyDescent="0.3">
      <c r="B25" s="7"/>
      <c r="C25" s="7"/>
      <c r="D25" s="7"/>
      <c r="E25" s="7"/>
      <c r="F25" s="7"/>
      <c r="G25" s="7">
        <v>2600</v>
      </c>
      <c r="H25" s="12">
        <v>11.069000000000001</v>
      </c>
      <c r="I25" s="7"/>
      <c r="J25" s="7"/>
      <c r="K25" s="7"/>
      <c r="L25" s="7"/>
      <c r="M25" s="7"/>
      <c r="N25" s="8"/>
      <c r="O25" s="9"/>
      <c r="P25" s="9"/>
      <c r="Q25" s="7"/>
      <c r="R25" s="7">
        <v>2600</v>
      </c>
      <c r="S25" s="8">
        <v>7.4480000000000004</v>
      </c>
      <c r="T25" s="9">
        <v>782717803</v>
      </c>
      <c r="U25" s="9">
        <v>2138071919</v>
      </c>
      <c r="V25" s="10">
        <f>(2*Table8[[#This Row],[ Tamanho ]]^3)/(Table8[[#This Row],[Média Tempo (s)]]*10^6)</f>
        <v>4719.6562835660579</v>
      </c>
      <c r="W25" s="8">
        <f>H10/Table8[[#This Row],[Média Tempo (s)]]</f>
        <v>1.4526047261009667</v>
      </c>
      <c r="X25" s="15">
        <f>Table8[[#This Row],[Speedup]]/8</f>
        <v>0.18157559076262084</v>
      </c>
    </row>
    <row r="26" spans="2:24" x14ac:dyDescent="0.3">
      <c r="B26" s="7"/>
      <c r="C26" s="7"/>
      <c r="D26" s="7"/>
      <c r="E26" s="7"/>
      <c r="F26" s="7"/>
      <c r="G26" s="7">
        <v>3000</v>
      </c>
      <c r="H26" s="11">
        <v>17.78</v>
      </c>
      <c r="I26" s="7"/>
      <c r="J26" s="7"/>
      <c r="K26" s="7"/>
      <c r="L26" s="7"/>
      <c r="M26" s="7"/>
      <c r="N26" s="8"/>
      <c r="O26" s="9"/>
      <c r="P26" s="9"/>
      <c r="Q26" s="7"/>
      <c r="R26" s="7">
        <v>3000</v>
      </c>
      <c r="S26" s="8">
        <v>11.662000000000001</v>
      </c>
      <c r="T26" s="9">
        <v>1265554735</v>
      </c>
      <c r="U26" s="9">
        <v>3173222781</v>
      </c>
      <c r="V26" s="10">
        <f>(2*Table8[[#This Row],[ Tamanho ]]^3)/(Table8[[#This Row],[Média Tempo (s)]]*10^6)</f>
        <v>4630.4235980106332</v>
      </c>
      <c r="W26" s="8">
        <f>H11/Table8[[#This Row],[Média Tempo (s)]]</f>
        <v>1.4129651860744299</v>
      </c>
      <c r="X26" s="15">
        <f>Table8[[#This Row],[Speedup]]/8</f>
        <v>0.17662064825930374</v>
      </c>
    </row>
    <row r="27" spans="2:24" x14ac:dyDescent="0.3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8"/>
      <c r="O27" s="9"/>
      <c r="P27" s="9"/>
      <c r="Q27" s="7"/>
      <c r="R27" s="7">
        <v>4096</v>
      </c>
      <c r="S27" s="8">
        <v>27.762</v>
      </c>
      <c r="T27" s="9">
        <v>2927306005</v>
      </c>
      <c r="U27" s="9">
        <v>6236507766</v>
      </c>
      <c r="V27" s="10">
        <f>(2*Table8[[#This Row],[ Tamanho ]]^3)/(Table8[[#This Row],[Média Tempo (s)]]*10^6)</f>
        <v>4950.614273899575</v>
      </c>
      <c r="W27" s="8">
        <f>H12/Table8[[#This Row],[Média Tempo (s)]]</f>
        <v>1.4850875297168791</v>
      </c>
      <c r="X27" s="15">
        <f>Table8[[#This Row],[Speedup]]/8</f>
        <v>0.18563594121460988</v>
      </c>
    </row>
    <row r="28" spans="2:24" x14ac:dyDescent="0.3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8"/>
      <c r="O28" s="9"/>
      <c r="P28" s="9"/>
      <c r="Q28" s="7"/>
      <c r="R28" s="7">
        <v>6144</v>
      </c>
      <c r="S28" s="8">
        <v>95.12</v>
      </c>
      <c r="T28" s="9">
        <v>9667315438</v>
      </c>
      <c r="U28" s="9">
        <v>19660774794</v>
      </c>
      <c r="V28" s="10">
        <f>(2*Table8[[#This Row],[ Tamanho ]]^3)/(Table8[[#This Row],[Média Tempo (s)]]*10^6)</f>
        <v>4876.5398230445753</v>
      </c>
      <c r="W28" s="8">
        <f>H13/Table8[[#This Row],[Média Tempo (s)]]</f>
        <v>1.464455424726661</v>
      </c>
      <c r="X28" s="15">
        <f>Table8[[#This Row],[Speedup]]/8</f>
        <v>0.18305692809083263</v>
      </c>
    </row>
    <row r="29" spans="2:24" x14ac:dyDescent="0.3">
      <c r="B29" s="10"/>
      <c r="F29" s="7"/>
      <c r="G29" s="7"/>
      <c r="H29" s="7"/>
      <c r="I29" s="7"/>
      <c r="J29" s="7"/>
      <c r="K29" s="7"/>
      <c r="L29" s="7"/>
      <c r="M29" s="7"/>
      <c r="N29" s="8"/>
      <c r="O29" s="9"/>
      <c r="P29" s="9"/>
      <c r="Q29" s="7"/>
      <c r="R29" s="7">
        <v>8192</v>
      </c>
      <c r="S29" s="8">
        <v>229.101</v>
      </c>
      <c r="T29" s="9">
        <v>22984441740</v>
      </c>
      <c r="U29" s="9">
        <v>46412806000</v>
      </c>
      <c r="V29" s="10">
        <f>(2*Table8[[#This Row],[ Tamanho ]]^3)/(Table8[[#This Row],[Média Tempo (s)]]*10^6)</f>
        <v>4799.244122793004</v>
      </c>
      <c r="W29" s="8">
        <f>H14/Table8[[#This Row],[Média Tempo (s)]]</f>
        <v>1.4705653838263475</v>
      </c>
      <c r="X29" s="15">
        <f>Table8[[#This Row],[Speedup]]/8</f>
        <v>0.18382067297829344</v>
      </c>
    </row>
    <row r="30" spans="2:24" x14ac:dyDescent="0.3">
      <c r="B30" s="9"/>
      <c r="F30" s="7"/>
      <c r="G30" s="7"/>
      <c r="H30" s="7"/>
      <c r="I30" s="7"/>
      <c r="J30" s="7"/>
      <c r="K30" s="7"/>
      <c r="L30" s="7"/>
      <c r="M30" s="7"/>
      <c r="N30" s="8"/>
      <c r="O30" s="9"/>
      <c r="P30" s="9"/>
      <c r="Q30" s="7"/>
      <c r="R30" s="7">
        <v>10240</v>
      </c>
      <c r="S30" s="8">
        <v>450.16300000000001</v>
      </c>
      <c r="T30" s="9">
        <v>43823951312</v>
      </c>
      <c r="U30" s="9">
        <v>80218070755</v>
      </c>
      <c r="V30" s="10">
        <f>(2*Table8[[#This Row],[ Tamanho ]]^3)/(Table8[[#This Row],[Média Tempo (s)]]*10^6)</f>
        <v>4770.4579185761604</v>
      </c>
      <c r="W30" s="8">
        <f>H15/Table8[[#This Row],[Média Tempo (s)]]</f>
        <v>1.4571899511954558</v>
      </c>
      <c r="X30" s="15">
        <f>Table8[[#This Row],[Speedup]]/8</f>
        <v>0.18214874389943198</v>
      </c>
    </row>
    <row r="31" spans="2:24" x14ac:dyDescent="0.3">
      <c r="B31" s="13"/>
    </row>
  </sheetData>
  <pageMargins left="0.7" right="0.7" top="0.75" bottom="0.75" header="0.511811023622047" footer="0.511811023622047"/>
  <pageSetup paperSize="9" orientation="portrait" horizontalDpi="300" verticalDpi="300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Brandão Alves</dc:creator>
  <dc:description/>
  <cp:lastModifiedBy>Domingos Manuel Ordenâ Neto</cp:lastModifiedBy>
  <cp:revision>12</cp:revision>
  <dcterms:created xsi:type="dcterms:W3CDTF">2024-03-17T12:49:58Z</dcterms:created>
  <dcterms:modified xsi:type="dcterms:W3CDTF">2025-03-21T11:02:51Z</dcterms:modified>
  <dc:language>pt-PT</dc:language>
</cp:coreProperties>
</file>